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5"/>
  <workbookPr codeName="ThisWorkbook" hidePivotFieldList="1" defaultThemeVersion="166925"/>
  <mc:AlternateContent xmlns:mc="http://schemas.openxmlformats.org/markup-compatibility/2006">
    <mc:Choice Requires="x15">
      <x15ac:absPath xmlns:x15ac="http://schemas.microsoft.com/office/spreadsheetml/2010/11/ac" url="/Users/vidhyaj/Documents/Georgia Tech Data Analysis Boot camp/"/>
    </mc:Choice>
  </mc:AlternateContent>
  <xr:revisionPtr revIDLastSave="0" documentId="8_{3CA1C459-5487-F445-A23E-BFBAF1B4F7A6}" xr6:coauthVersionLast="43" xr6:coauthVersionMax="43" xr10:uidLastSave="{00000000-0000-0000-0000-000000000000}"/>
  <bookViews>
    <workbookView xWindow="0" yWindow="460" windowWidth="28800" windowHeight="17540" activeTab="4" xr2:uid="{00000000-000D-0000-FFFF-FFFF00000000}"/>
  </bookViews>
  <sheets>
    <sheet name="Pivot Table &amp;chart 1 " sheetId="2" r:id="rId1"/>
    <sheet name="Pivot table &amp; chart2" sheetId="3" r:id="rId2"/>
    <sheet name="Pivot Table &amp;Chart 3" sheetId="5" r:id="rId3"/>
    <sheet name="Sheet1" sheetId="1" r:id="rId4"/>
    <sheet name="Sheet2" sheetId="6" r:id="rId5"/>
  </sheets>
  <definedNames>
    <definedName name="_xlnm._FilterDatabase" localSheetId="3" hidden="1">Sheet1!$A$1:$T$4115</definedName>
    <definedName name="_xlnm._FilterDatabase" localSheetId="4" hidden="1">Sheet2!$A$1:$H$1</definedName>
    <definedName name="Slicer_category">#N/A</definedName>
    <definedName name="Slicer_category1">#N/A</definedName>
    <definedName name="Slicer_country">#N/A</definedName>
    <definedName name="Slicer_country1">#N/A</definedName>
    <definedName name="Slicer_Years">#N/A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13" i="6" l="1"/>
  <c r="D12" i="6"/>
  <c r="D11" i="6"/>
  <c r="D10" i="6"/>
  <c r="D9" i="6"/>
  <c r="D8" i="6"/>
  <c r="D7" i="6"/>
  <c r="D6" i="6"/>
  <c r="D5" i="6"/>
  <c r="D4" i="6"/>
  <c r="D3" i="6"/>
  <c r="D2" i="6"/>
  <c r="C13" i="6"/>
  <c r="C12" i="6"/>
  <c r="C11" i="6"/>
  <c r="C10" i="6"/>
  <c r="C9" i="6"/>
  <c r="C8" i="6"/>
  <c r="C7" i="6"/>
  <c r="C6" i="6"/>
  <c r="C5" i="6"/>
  <c r="C4" i="6"/>
  <c r="C2" i="6"/>
  <c r="C3" i="6"/>
  <c r="B13" i="6"/>
  <c r="E13" i="6" s="1"/>
  <c r="B11" i="6"/>
  <c r="E11" i="6" s="1"/>
  <c r="B12" i="6"/>
  <c r="E12" i="6" s="1"/>
  <c r="B10" i="6"/>
  <c r="B9" i="6"/>
  <c r="E9" i="6" s="1"/>
  <c r="B8" i="6"/>
  <c r="E8" i="6" s="1"/>
  <c r="B7" i="6"/>
  <c r="E7" i="6" s="1"/>
  <c r="B6" i="6"/>
  <c r="B5" i="6"/>
  <c r="E5" i="6" s="1"/>
  <c r="B4" i="6"/>
  <c r="E4" i="6" s="1"/>
  <c r="B3" i="6"/>
  <c r="B2" i="6"/>
  <c r="H7" i="6" l="1"/>
  <c r="H11" i="6"/>
  <c r="H4" i="6"/>
  <c r="H8" i="6"/>
  <c r="H12" i="6"/>
  <c r="H5" i="6"/>
  <c r="H9" i="6"/>
  <c r="H13" i="6"/>
  <c r="G12" i="6"/>
  <c r="G7" i="6"/>
  <c r="G11" i="6"/>
  <c r="G4" i="6"/>
  <c r="G8" i="6"/>
  <c r="G5" i="6"/>
  <c r="G9" i="6"/>
  <c r="G13" i="6"/>
  <c r="E3" i="6"/>
  <c r="G3" i="6" s="1"/>
  <c r="E10" i="6"/>
  <c r="G10" i="6" s="1"/>
  <c r="E6" i="6"/>
  <c r="G6" i="6" s="1"/>
  <c r="F13" i="6"/>
  <c r="F9" i="6"/>
  <c r="F5" i="6"/>
  <c r="F12" i="6"/>
  <c r="F8" i="6"/>
  <c r="F4" i="6"/>
  <c r="F11" i="6"/>
  <c r="F7" i="6"/>
  <c r="E2" i="6"/>
  <c r="F2" i="6"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H2" i="6" l="1"/>
  <c r="H10" i="6"/>
  <c r="H6" i="6"/>
  <c r="F10" i="6"/>
  <c r="H3" i="6"/>
  <c r="F3" i="6"/>
  <c r="F6" i="6"/>
  <c r="G2"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<sst xmlns="http://schemas.openxmlformats.org/spreadsheetml/2006/main" count="33049" uniqueCount="8400">
  <si>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</si>
  <si>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</si>
  <si>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</si>
  <si>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</si>
  <si>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</si>
  <si>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</si>
  <si>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</si>
  <si>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</si>
  <si>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</si>
  <si>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</si>
  <si>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</si>
  <si>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</si>
  <si>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</si>
  <si>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</si>
  <si>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</si>
  <si>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</si>
  <si>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</si>
  <si>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</si>
  <si>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</si>
  <si>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</si>
  <si>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</si>
  <si>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</si>
  <si>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</si>
  <si>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</si>
  <si>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</si>
  <si>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</si>
  <si>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</si>
  <si>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</si>
  <si>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</si>
  <si>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</si>
  <si>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</si>
  <si>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</si>
  <si>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</si>
  <si>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</si>
  <si>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</si>
  <si>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</si>
  <si>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</si>
  <si>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</si>
  <si>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</si>
  <si>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</si>
  <si>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</si>
  <si>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</si>
  <si>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</si>
  <si>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</si>
  <si>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</si>
  <si>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</si>
  <si>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</si>
  <si>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</si>
  <si>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</si>
  <si>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</si>
  <si>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</si>
  <si>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</si>
  <si>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</si>
  <si>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</si>
  <si>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</si>
  <si>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</si>
  <si>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</si>
  <si>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</si>
  <si>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</si>
  <si>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</si>
  <si>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</si>
  <si>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</si>
  <si>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</si>
  <si>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</si>
  <si>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</si>
  <si>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</si>
  <si>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</si>
  <si>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</si>
  <si>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</si>
  <si>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</si>
  <si>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</si>
  <si>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</si>
  <si>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</si>
  <si>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</si>
  <si>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</si>
  <si>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</si>
  <si>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</si>
  <si>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</si>
  <si>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</si>
  <si>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</si>
  <si>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</si>
  <si>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</si>
  <si>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</si>
  <si>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</si>
  <si>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</si>
  <si>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</si>
  <si>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</si>
  <si>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</si>
  <si>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</si>
  <si>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</si>
  <si>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</si>
  <si>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</si>
  <si>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</si>
  <si>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</si>
  <si>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</si>
  <si>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</si>
  <si>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</si>
  <si>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</si>
  <si>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</si>
  <si>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</si>
  <si>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</si>
  <si>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</si>
  <si>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</si>
  <si>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</si>
  <si>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</si>
  <si>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</si>
  <si>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</si>
  <si>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</si>
  <si>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</si>
  <si>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</si>
  <si>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</si>
  <si>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</si>
  <si>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</si>
  <si>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</si>
  <si>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</si>
  <si>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</si>
  <si>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</si>
  <si>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</si>
  <si>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</si>
  <si>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</si>
  <si>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</si>
  <si>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</si>
  <si>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</si>
  <si>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</si>
  <si>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</si>
  <si>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</si>
  <si>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</si>
  <si>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</si>
  <si>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</si>
  <si>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</si>
  <si>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</si>
  <si>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</si>
  <si>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</si>
  <si>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</si>
  <si>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</si>
  <si>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</si>
  <si>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</si>
  <si>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</si>
  <si>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</si>
  <si>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</si>
  <si>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</si>
  <si>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</si>
  <si>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</si>
  <si>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</si>
  <si>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</si>
  <si>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</si>
  <si>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</si>
  <si>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</si>
  <si>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</si>
  <si>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</si>
  <si>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</si>
  <si>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</si>
  <si>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</si>
  <si>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</si>
  <si>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</si>
  <si>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</si>
  <si>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</si>
  <si>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</si>
  <si>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</si>
  <si>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</si>
  <si>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</si>
  <si>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</si>
  <si>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</si>
  <si>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</si>
  <si>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</si>
  <si>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</si>
  <si>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</si>
  <si>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</si>
  <si>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</si>
  <si>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</si>
  <si>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</si>
  <si>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</si>
  <si>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</si>
  <si>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</si>
  <si>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</si>
  <si>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</si>
  <si>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</si>
  <si>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</si>
  <si>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</si>
  <si>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</si>
  <si>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</si>
  <si>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</si>
  <si>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</si>
  <si>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</si>
  <si>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</si>
  <si>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</si>
  <si>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</si>
  <si>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</si>
  <si>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</si>
  <si>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</si>
  <si>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</si>
  <si>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</si>
  <si>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</si>
  <si>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</si>
  <si>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</si>
  <si>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</si>
  <si>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</si>
  <si>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</si>
  <si>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</si>
  <si>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</si>
  <si>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</si>
  <si>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</si>
  <si>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</si>
  <si>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</si>
  <si>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</si>
  <si>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</si>
  <si>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</si>
  <si>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</si>
  <si>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</si>
  <si>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</si>
  <si>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</si>
  <si>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</si>
  <si>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</si>
  <si>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</si>
  <si>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</si>
  <si>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</si>
  <si>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</si>
  <si>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</si>
  <si>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</si>
  <si>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</si>
  <si>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</si>
  <si>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</si>
  <si>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</si>
  <si>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</si>
  <si>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</si>
  <si>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</si>
  <si>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</si>
  <si>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</si>
  <si>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</si>
  <si>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</si>
  <si>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</si>
  <si>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</si>
  <si>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</si>
  <si>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</si>
  <si>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</si>
  <si>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</si>
  <si>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</si>
  <si>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</si>
  <si>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</si>
  <si>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</si>
  <si>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</si>
  <si>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</si>
  <si>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</si>
  <si>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</si>
  <si>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</si>
  <si>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</si>
  <si>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</si>
  <si>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</si>
  <si>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</si>
  <si>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</si>
  <si>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</si>
  <si>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</si>
  <si>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</si>
  <si>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</si>
  <si>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</si>
  <si>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</si>
  <si>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</si>
  <si>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</si>
  <si>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</si>
  <si>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</si>
  <si>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</si>
  <si>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</si>
  <si>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</si>
  <si>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</si>
  <si>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</si>
  <si>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</si>
  <si>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</si>
  <si>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</si>
  <si>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</si>
  <si>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</si>
  <si>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</si>
  <si>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</si>
  <si>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</si>
  <si>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</si>
  <si>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</si>
  <si>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</si>
  <si>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</si>
  <si>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</si>
  <si>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</si>
  <si>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</si>
  <si>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</si>
  <si>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</si>
  <si>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</si>
  <si>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</si>
  <si>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</si>
  <si>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</si>
  <si>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</si>
  <si>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</si>
  <si>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</si>
  <si>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</si>
  <si>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</si>
  <si>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</si>
  <si>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</si>
  <si>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</si>
  <si>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</si>
  <si>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</si>
  <si>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</si>
  <si>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</si>
  <si>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</si>
  <si>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</si>
  <si>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</si>
  <si>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</si>
  <si>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</si>
  <si>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</si>
  <si>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</si>
  <si>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</si>
  <si>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</si>
  <si>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</si>
  <si>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</si>
  <si>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</si>
  <si>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</si>
  <si>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</si>
  <si>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</si>
  <si>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</si>
  <si>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</si>
  <si>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</si>
  <si>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</si>
  <si>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</si>
  <si>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</si>
  <si>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</si>
  <si>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</si>
  <si>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</si>
  <si>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</si>
  <si>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</si>
  <si>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</si>
  <si>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</si>
  <si>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</si>
  <si>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</si>
  <si>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</si>
  <si>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</si>
  <si>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</si>
  <si>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</si>
  <si>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</si>
  <si>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</si>
  <si>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</si>
  <si>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</si>
  <si>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</si>
  <si>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</si>
  <si>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</si>
  <si>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</si>
  <si>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</si>
  <si>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</si>
  <si>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</si>
  <si>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</si>
  <si>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</si>
  <si>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</si>
  <si>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</si>
  <si>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</si>
  <si>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</si>
  <si>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</si>
  <si>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</si>
  <si>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</si>
  <si>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</si>
  <si>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</si>
  <si>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</si>
  <si>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</si>
  <si>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</si>
  <si>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</si>
  <si>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</si>
  <si>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</si>
  <si>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</si>
  <si>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</si>
  <si>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</si>
  <si>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</si>
  <si>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</si>
  <si>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</si>
  <si>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</si>
  <si>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</si>
  <si>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</si>
  <si>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</si>
  <si>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</si>
  <si>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</si>
  <si>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</si>
  <si>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</si>
  <si>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</si>
  <si>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</si>
  <si>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</si>
  <si>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</si>
  <si>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</si>
  <si>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</si>
  <si>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</si>
  <si>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</si>
  <si>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</si>
  <si>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</si>
  <si>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</si>
  <si>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</si>
  <si>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</si>
  <si>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</si>
  <si>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</si>
  <si>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</si>
  <si>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</si>
  <si>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</si>
  <si>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</si>
  <si>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</si>
  <si>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</si>
  <si>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</si>
  <si>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</si>
  <si>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</si>
  <si>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</si>
  <si>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</si>
  <si>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</si>
  <si>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</si>
  <si>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</si>
  <si>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</si>
  <si>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</si>
  <si>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</si>
  <si>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</si>
  <si>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</si>
  <si>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</si>
  <si>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</si>
  <si>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</si>
  <si>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</si>
  <si>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</si>
  <si>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</si>
  <si>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</si>
  <si>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</si>
  <si>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</si>
  <si>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</si>
  <si>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</si>
  <si>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</si>
  <si>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</si>
  <si>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</si>
  <si>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</si>
  <si>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</si>
  <si>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</si>
  <si>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</si>
  <si>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</si>
  <si>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</si>
  <si>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</si>
  <si>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</si>
  <si>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</si>
  <si>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</si>
  <si>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</si>
  <si>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</si>
  <si>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</si>
  <si>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</si>
  <si>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</si>
  <si>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</si>
  <si>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</si>
  <si>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</si>
  <si>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</si>
  <si>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</si>
  <si>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</si>
  <si>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</si>
  <si>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</si>
  <si>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</si>
  <si>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</si>
  <si>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</si>
  <si>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</si>
  <si>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</si>
  <si>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</si>
  <si>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</si>
  <si>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</si>
  <si>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</si>
  <si>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</si>
  <si>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</si>
  <si>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</si>
  <si>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</si>
  <si>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</si>
  <si>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</si>
  <si>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</si>
  <si>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</si>
  <si>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</si>
  <si>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</si>
  <si>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</si>
  <si>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</si>
  <si>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</si>
  <si>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</si>
  <si>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</si>
  <si>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</si>
  <si>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</si>
  <si>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</si>
  <si>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</si>
  <si>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</si>
  <si>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</si>
  <si>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</si>
  <si>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</si>
  <si>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</si>
  <si>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</si>
  <si>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</si>
  <si>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</si>
  <si>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</si>
  <si>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</si>
  <si>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</si>
  <si>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</si>
  <si>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</si>
  <si>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</si>
  <si>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</si>
  <si>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</si>
  <si>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</si>
  <si>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</si>
  <si>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</si>
  <si>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</si>
  <si>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</si>
  <si>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</si>
  <si>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</si>
  <si>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</si>
  <si>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</si>
  <si>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</si>
  <si>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</si>
  <si>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</si>
  <si>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</si>
  <si>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</si>
  <si>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</si>
  <si>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</si>
  <si>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</si>
  <si>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</si>
  <si>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</si>
  <si>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</si>
  <si>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</si>
  <si>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</si>
  <si>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</si>
  <si>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</si>
  <si>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</si>
  <si>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</si>
  <si>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</si>
  <si>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</si>
  <si>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</si>
  <si>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</si>
  <si>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</si>
  <si>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</si>
  <si>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</si>
  <si>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</si>
  <si>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</si>
  <si>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</si>
  <si>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</si>
  <si>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</si>
  <si>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</si>
  <si>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</si>
  <si>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</si>
  <si>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</si>
  <si>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</si>
  <si>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</si>
  <si>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</si>
  <si>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</si>
  <si>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</si>
  <si>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</si>
  <si>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</si>
  <si>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</si>
  <si>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</si>
  <si>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</si>
  <si>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</si>
  <si>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</si>
  <si>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</si>
  <si>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</si>
  <si>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</si>
  <si>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</si>
  <si>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</si>
  <si>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</si>
  <si>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</si>
  <si>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</si>
  <si>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</si>
  <si>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</si>
  <si>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</si>
  <si>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</si>
  <si>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</si>
  <si>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</si>
  <si>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</si>
  <si>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</si>
  <si>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</si>
  <si>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</si>
  <si>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</si>
  <si>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</si>
  <si>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</si>
  <si>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</si>
  <si>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</si>
  <si>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</si>
  <si>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</si>
  <si>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</si>
  <si>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</si>
  <si>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</si>
  <si>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</si>
  <si>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</si>
  <si>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</si>
  <si>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</si>
  <si>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</si>
  <si>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</si>
  <si>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</si>
  <si>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</si>
  <si>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</si>
  <si>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</si>
  <si>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</si>
  <si>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</si>
  <si>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</si>
  <si>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</si>
  <si>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</si>
  <si>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</si>
  <si>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</si>
  <si>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</si>
  <si>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</si>
  <si>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</si>
  <si>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</si>
  <si>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</si>
  <si>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</si>
  <si>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</si>
  <si>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</si>
  <si>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</si>
  <si>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</si>
  <si>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</si>
  <si>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</si>
  <si>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</si>
  <si>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</si>
  <si>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</si>
  <si>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</si>
  <si>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</si>
  <si>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</si>
  <si>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</si>
  <si>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</si>
  <si>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</si>
  <si>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</si>
  <si>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</si>
  <si>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</si>
  <si>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</si>
  <si>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</si>
  <si>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</si>
  <si>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</si>
  <si>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</si>
  <si>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</si>
  <si>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</si>
  <si>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</si>
  <si>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</si>
  <si>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</si>
  <si>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</si>
  <si>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</si>
  <si>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</si>
  <si>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</si>
  <si>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</si>
  <si>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</si>
  <si>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</si>
  <si>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</si>
  <si>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</si>
  <si>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</si>
  <si>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</si>
  <si>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</si>
  <si>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</si>
  <si>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</si>
  <si>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</si>
  <si>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</si>
  <si>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</si>
  <si>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</si>
  <si>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</si>
  <si>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</si>
  <si>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</si>
  <si>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</si>
  <si>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</si>
  <si>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</si>
  <si>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</si>
  <si>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</si>
  <si>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</si>
  <si>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</si>
  <si>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</si>
  <si>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</si>
  <si>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</si>
  <si>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</si>
  <si>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</si>
  <si>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</si>
  <si>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</si>
  <si>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</si>
  <si>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</si>
  <si>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</si>
  <si>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</si>
  <si>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</si>
  <si>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</si>
  <si>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</si>
  <si>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</si>
  <si>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</si>
  <si>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</si>
  <si>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</si>
  <si>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</si>
  <si>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</si>
  <si>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</si>
  <si>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</si>
  <si>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</si>
  <si>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</si>
  <si>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</si>
  <si>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</si>
  <si>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</si>
  <si>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</si>
  <si>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</si>
  <si>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</si>
  <si>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</si>
  <si>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</si>
  <si>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</si>
  <si>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</si>
  <si>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</si>
  <si>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</si>
  <si>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</si>
  <si>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</si>
  <si>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</si>
  <si>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</si>
  <si>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</si>
  <si>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</si>
  <si>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</si>
  <si>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</si>
  <si>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</si>
  <si>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</si>
  <si>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</si>
  <si>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</si>
  <si>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</si>
  <si>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</si>
  <si>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</si>
  <si>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</si>
  <si>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</si>
  <si>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</si>
  <si>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</si>
  <si>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</si>
  <si>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</si>
  <si>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</si>
  <si>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</si>
  <si>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</si>
  <si>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</si>
  <si>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</si>
  <si>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</si>
  <si>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</si>
  <si>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</si>
  <si>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</si>
  <si>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</si>
  <si>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</si>
  <si>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</si>
  <si>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</si>
  <si>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</si>
  <si>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</si>
  <si>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</si>
  <si>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</si>
  <si>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</si>
  <si>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</si>
  <si>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</si>
  <si>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</si>
  <si>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</si>
  <si>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</si>
  <si>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</si>
  <si>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</si>
  <si>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</si>
  <si>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</si>
  <si>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</si>
  <si>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</si>
  <si>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</si>
  <si>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</si>
  <si>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</si>
  <si>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</si>
  <si>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</si>
  <si>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</si>
  <si>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</si>
  <si>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</si>
  <si>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</si>
  <si>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</si>
  <si>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</si>
  <si>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</si>
  <si>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</si>
  <si>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</si>
  <si>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</si>
  <si>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</si>
  <si>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</si>
  <si>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</si>
  <si>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</si>
  <si>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</si>
  <si>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</si>
  <si>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</si>
  <si>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</si>
  <si>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</si>
  <si>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</si>
  <si>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</si>
  <si>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</si>
  <si>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</si>
  <si>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</si>
  <si>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</si>
  <si>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</si>
  <si>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</si>
  <si>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</si>
  <si>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</si>
  <si>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</si>
  <si>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</si>
  <si>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</si>
  <si>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</si>
  <si>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</si>
  <si>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</si>
  <si>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</si>
  <si>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</si>
  <si>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</si>
  <si>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</si>
  <si>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</si>
  <si>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</si>
  <si>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</si>
  <si>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</si>
  <si>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</si>
  <si>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</si>
  <si>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</si>
  <si>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</si>
  <si>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</si>
  <si>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</si>
  <si>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</si>
  <si>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</si>
  <si>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</si>
  <si>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</si>
  <si>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</si>
  <si>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</si>
  <si>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</si>
  <si>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</si>
  <si>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</si>
  <si>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</si>
  <si>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</si>
  <si>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</si>
  <si>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</si>
  <si>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</si>
  <si>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</si>
  <si>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</si>
  <si>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</si>
  <si>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</si>
  <si>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</si>
  <si>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</si>
  <si>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</si>
  <si>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</si>
  <si>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</si>
  <si>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</si>
  <si>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</si>
  <si>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</si>
  <si>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</si>
  <si>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</si>
  <si>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</si>
  <si>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</si>
  <si>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</si>
  <si>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</si>
  <si>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</si>
  <si>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</si>
  <si>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</si>
  <si>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</si>
  <si>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</si>
  <si>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</si>
  <si>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</si>
  <si>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</si>
  <si>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</si>
  <si>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</si>
  <si>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</si>
  <si>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</si>
  <si>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</si>
  <si>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</si>
  <si>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</si>
  <si>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</si>
  <si>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</si>
  <si>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</si>
  <si>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</si>
  <si>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</si>
  <si>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</si>
  <si>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</si>
  <si>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</si>
  <si>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</si>
  <si>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</si>
  <si>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</si>
  <si>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</si>
  <si>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</si>
  <si>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</si>
  <si>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</si>
  <si>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</si>
  <si>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</si>
  <si>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</si>
  <si>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</si>
  <si>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</si>
  <si>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</si>
  <si>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</si>
  <si>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</si>
  <si>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</si>
  <si>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</si>
  <si>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</si>
  <si>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</si>
  <si>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</si>
  <si>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</si>
  <si>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</si>
  <si>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</si>
  <si>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</si>
  <si>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</si>
  <si>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</si>
  <si>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</si>
  <si>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</si>
  <si>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</si>
  <si>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</si>
  <si>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</si>
  <si>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</si>
  <si>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</si>
  <si>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</si>
  <si>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</si>
  <si>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</si>
  <si>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</si>
  <si>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</si>
  <si>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</si>
  <si>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</si>
  <si>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</si>
  <si>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</si>
  <si>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</si>
  <si>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</si>
  <si>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</si>
  <si>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</si>
  <si>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</si>
  <si>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</si>
  <si>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</si>
  <si>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</si>
  <si>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</si>
  <si>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</si>
  <si>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</si>
  <si>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</si>
  <si>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</si>
  <si>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</si>
  <si>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</si>
  <si>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</si>
  <si>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</si>
  <si>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</si>
  <si>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</si>
  <si>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</si>
  <si>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</si>
  <si>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</si>
  <si>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</si>
  <si>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</si>
  <si>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</si>
  <si>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</si>
  <si>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</si>
  <si>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</si>
  <si>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</si>
  <si>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</si>
  <si>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</si>
  <si>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</si>
  <si>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</si>
  <si>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</si>
  <si>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</si>
  <si>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</si>
  <si>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</si>
  <si>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</si>
  <si>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</si>
  <si>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</si>
  <si>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</si>
  <si>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</si>
  <si>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</si>
  <si>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</si>
  <si>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</si>
  <si>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</si>
  <si>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</si>
  <si>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</si>
  <si>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</si>
  <si>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</si>
  <si>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</si>
  <si>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</si>
  <si>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</si>
  <si>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</si>
  <si>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</si>
  <si>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</si>
  <si>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</si>
  <si>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</si>
  <si>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</si>
  <si>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</si>
  <si>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</si>
  <si>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</si>
  <si>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</si>
  <si>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</si>
  <si>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</si>
  <si>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</si>
  <si>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</si>
  <si>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</si>
  <si>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</si>
  <si>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</si>
  <si>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</si>
  <si>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</si>
  <si>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</si>
  <si>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</si>
  <si>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</si>
  <si>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</si>
  <si>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</si>
  <si>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</si>
  <si>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</si>
  <si>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</si>
  <si>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</si>
  <si>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</si>
  <si>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</si>
  <si>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</si>
  <si>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</si>
  <si>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</si>
  <si>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</si>
  <si>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</si>
  <si>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</si>
  <si>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</si>
  <si>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</si>
  <si>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</si>
  <si>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</si>
  <si>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</si>
  <si>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</si>
  <si>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</si>
  <si>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</si>
  <si>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</si>
  <si>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</si>
  <si>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</si>
  <si>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</si>
  <si>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</si>
  <si>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</si>
  <si>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</si>
  <si>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</si>
  <si>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</si>
  <si>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</si>
  <si>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</si>
  <si>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</si>
  <si>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</si>
  <si>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</si>
  <si>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</si>
  <si>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</si>
  <si>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</si>
  <si>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</si>
  <si>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</si>
  <si>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</si>
  <si>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</si>
  <si>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</si>
  <si>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</si>
  <si>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</si>
  <si>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</si>
  <si>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</si>
  <si>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</si>
  <si>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</si>
  <si>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</si>
  <si>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</si>
  <si>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</si>
  <si>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</si>
  <si>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</si>
  <si>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</si>
  <si>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</si>
  <si>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</si>
  <si>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</si>
  <si>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</si>
  <si>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</si>
  <si>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</si>
  <si>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</si>
  <si>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</si>
  <si>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</si>
  <si>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</si>
  <si>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</si>
  <si>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</si>
  <si>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</si>
  <si>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</si>
  <si>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</si>
  <si>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</si>
  <si>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</si>
  <si>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</si>
  <si>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</si>
  <si>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</si>
  <si>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</si>
  <si>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</si>
  <si>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</si>
  <si>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</si>
  <si>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</si>
  <si>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</si>
  <si>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</si>
  <si>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</si>
  <si>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</si>
  <si>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</si>
  <si>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</si>
  <si>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</si>
  <si>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</si>
  <si>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</si>
  <si>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</si>
  <si>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</si>
  <si>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</si>
  <si>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</si>
  <si>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</si>
  <si>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</si>
  <si>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</si>
  <si>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</si>
  <si>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</si>
  <si>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</si>
  <si>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</si>
  <si>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</si>
  <si>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</si>
  <si>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</si>
  <si>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</si>
  <si>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</si>
  <si>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</si>
  <si>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</si>
  <si>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</si>
  <si>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</si>
  <si>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</si>
  <si>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</si>
  <si>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</si>
  <si>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</si>
  <si>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</si>
  <si>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</si>
  <si>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</si>
  <si>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</si>
  <si>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</si>
  <si>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</si>
  <si>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</si>
  <si>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</si>
  <si>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</si>
  <si>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</si>
  <si>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</si>
  <si>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</si>
  <si>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</si>
  <si>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</si>
  <si>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</si>
  <si>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</si>
  <si>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</si>
  <si>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</si>
  <si>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</si>
  <si>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</si>
  <si>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</si>
  <si>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</si>
  <si>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</si>
  <si>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</si>
  <si>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</si>
  <si>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</si>
  <si>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</si>
  <si>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</si>
  <si>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</si>
  <si>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</si>
  <si>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</si>
  <si>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</si>
  <si>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</si>
  <si>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</si>
  <si>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</si>
  <si>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</si>
  <si>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</si>
  <si>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</si>
  <si>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</si>
  <si>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</si>
  <si>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</si>
  <si>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</si>
  <si>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</si>
  <si>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</si>
  <si>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</si>
  <si>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</si>
  <si>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</si>
  <si>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</si>
  <si>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</si>
  <si>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</si>
  <si>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</si>
  <si>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</si>
  <si>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</si>
  <si>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</si>
  <si>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</si>
  <si>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</si>
  <si>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</si>
  <si>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</si>
  <si>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</si>
  <si>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</si>
  <si>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</si>
  <si>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</si>
  <si>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</si>
  <si>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</si>
  <si>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</si>
  <si>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</si>
  <si>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</si>
  <si>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</si>
  <si>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</si>
  <si>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</si>
  <si>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</si>
  <si>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</si>
  <si>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</si>
  <si>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</si>
  <si>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</si>
  <si>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</si>
  <si>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</si>
  <si>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</si>
  <si>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</si>
  <si>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</si>
  <si>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</si>
  <si>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</si>
  <si>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</si>
  <si>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</si>
  <si>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</si>
  <si>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</si>
  <si>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</si>
  <si>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</si>
  <si>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</si>
  <si>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</si>
  <si>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</si>
  <si>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</si>
  <si>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</si>
  <si>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</si>
  <si>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</si>
  <si>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</si>
  <si>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</si>
  <si>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</si>
  <si>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</si>
  <si>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</si>
  <si>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</si>
  <si>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</si>
  <si>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</si>
  <si>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</si>
  <si>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</si>
  <si>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</si>
  <si>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</si>
  <si>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</si>
  <si>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</si>
  <si>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</si>
  <si>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</si>
  <si>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</si>
  <si>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</si>
  <si>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</si>
  <si>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</si>
  <si>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</si>
  <si>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</si>
  <si>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</si>
  <si>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</si>
  <si>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</si>
  <si>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</si>
  <si>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</si>
  <si>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</si>
  <si>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</si>
  <si>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</si>
  <si>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</si>
  <si>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</si>
  <si>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</si>
  <si>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</si>
  <si>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</si>
  <si>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</si>
  <si>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</si>
  <si>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</si>
  <si>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</si>
  <si>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</si>
  <si>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</si>
  <si>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</si>
  <si>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</si>
  <si>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</si>
  <si>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</si>
  <si>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</si>
  <si>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</si>
  <si>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</si>
  <si>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</si>
  <si>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</si>
  <si>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</si>
  <si>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</si>
  <si>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</si>
  <si>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</si>
  <si>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</si>
  <si>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</si>
  <si>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</si>
  <si>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</si>
  <si>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</si>
  <si>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</si>
  <si>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</si>
  <si>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</si>
  <si>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</si>
  <si>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</si>
  <si>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</si>
  <si>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</si>
  <si>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</si>
  <si>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</si>
  <si>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</si>
  <si>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</si>
  <si>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</si>
  <si>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</si>
  <si>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</si>
  <si>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</si>
  <si>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</si>
  <si>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</si>
  <si>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</si>
  <si>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</si>
  <si>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</si>
  <si>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</si>
  <si>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</si>
  <si>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</si>
  <si>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</si>
  <si>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</si>
  <si>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</si>
  <si>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</si>
  <si>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</si>
  <si>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</si>
  <si>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</si>
  <si>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</si>
  <si>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</si>
  <si>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</si>
  <si>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</si>
  <si>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</si>
  <si>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</si>
  <si>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</si>
  <si>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</si>
  <si>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</si>
  <si>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</si>
  <si>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</si>
  <si>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</si>
  <si>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</si>
  <si>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</si>
  <si>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</si>
  <si>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</si>
  <si>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</si>
  <si>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</si>
  <si>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</si>
  <si>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</si>
  <si>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</si>
  <si>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</si>
  <si>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</si>
  <si>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</si>
  <si>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</si>
  <si>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</si>
  <si>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</si>
  <si>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</si>
  <si>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</si>
  <si>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</si>
  <si>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</si>
  <si>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</si>
  <si>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</si>
  <si>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</si>
  <si>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</si>
  <si>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</si>
  <si>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</si>
  <si>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</si>
  <si>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</si>
  <si>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</si>
  <si>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</si>
  <si>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</si>
  <si>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</si>
  <si>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</si>
  <si>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</si>
  <si>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</si>
  <si>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</si>
  <si>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</si>
  <si>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</si>
  <si>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</si>
  <si>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</si>
  <si>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</si>
  <si>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</si>
  <si>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</si>
  <si>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</si>
  <si>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</si>
  <si>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</si>
  <si>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</si>
  <si>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</si>
  <si>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</si>
  <si>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</si>
  <si>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</si>
  <si>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</si>
  <si>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</si>
  <si>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</si>
  <si>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</si>
  <si>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</si>
  <si>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</si>
  <si>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</si>
  <si>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</si>
  <si>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</si>
  <si>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</si>
  <si>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</si>
  <si>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</si>
  <si>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</si>
  <si>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</si>
  <si>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</si>
  <si>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</si>
  <si>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</si>
  <si>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</si>
  <si>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</si>
  <si>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</si>
  <si>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</si>
  <si>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</si>
  <si>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</si>
  <si>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</si>
  <si>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</si>
  <si>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</si>
  <si>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</si>
  <si>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</si>
  <si>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</si>
  <si>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</si>
  <si>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</si>
  <si>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</si>
  <si>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</si>
  <si>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</si>
  <si>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</si>
  <si>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</si>
  <si>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</si>
  <si>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</si>
  <si>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</si>
  <si>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</si>
  <si>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</si>
  <si>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</si>
  <si>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</si>
  <si>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</si>
  <si>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</si>
  <si>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</si>
  <si>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</si>
  <si>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</si>
  <si>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</si>
  <si>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</si>
  <si>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</si>
  <si>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</si>
  <si>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</si>
  <si>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</si>
  <si>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</si>
  <si>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</si>
  <si>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</si>
  <si>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</si>
  <si>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</si>
  <si>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</si>
  <si>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</si>
  <si>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</si>
  <si>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</si>
  <si>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</si>
  <si>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</si>
  <si>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</si>
  <si>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</si>
  <si>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</si>
  <si>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</si>
  <si>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</si>
  <si>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</si>
  <si>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</si>
  <si>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</si>
  <si>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</si>
  <si>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</si>
  <si>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</si>
  <si>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</si>
  <si>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</si>
  <si>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</si>
  <si>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</si>
  <si>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</si>
  <si>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</si>
  <si>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</si>
  <si>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</si>
  <si>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</si>
  <si>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</si>
  <si>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</si>
  <si>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</si>
  <si>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</si>
  <si>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</si>
  <si>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</si>
  <si>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</si>
  <si>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</si>
  <si>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</si>
  <si>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</si>
  <si>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</si>
  <si>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</si>
  <si>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</si>
  <si>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</si>
  <si>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</si>
  <si>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</si>
  <si>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</si>
  <si>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</si>
  <si>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</si>
  <si>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</si>
  <si>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</si>
  <si>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</si>
  <si>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</si>
  <si>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</si>
  <si>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</si>
  <si>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</si>
  <si>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</si>
  <si>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</si>
  <si>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</si>
  <si>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</si>
  <si>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</si>
  <si>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</si>
  <si>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</si>
  <si>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</si>
  <si>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</si>
  <si>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</si>
  <si>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</si>
  <si>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</si>
  <si>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</si>
  <si>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</si>
  <si>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</si>
  <si>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</si>
  <si>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</si>
  <si>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</si>
  <si>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</si>
  <si>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</si>
  <si>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</si>
  <si>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</si>
  <si>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</si>
  <si>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</si>
  <si>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</si>
  <si>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</si>
  <si>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</si>
  <si>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</si>
  <si>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</si>
  <si>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</si>
  <si>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</si>
  <si>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</si>
  <si>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</si>
  <si>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</si>
  <si>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</si>
  <si>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</si>
  <si>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</si>
  <si>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</si>
  <si>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</si>
  <si>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</si>
  <si>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</si>
  <si>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</si>
  <si>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</si>
  <si>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</si>
  <si>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</si>
  <si>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</si>
  <si>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</si>
  <si>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</si>
  <si>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</si>
  <si>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</si>
  <si>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</si>
  <si>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</si>
  <si>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</si>
  <si>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</si>
  <si>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</si>
  <si>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</si>
  <si>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</si>
  <si>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</si>
  <si>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</si>
  <si>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</si>
  <si>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</si>
  <si>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</si>
  <si>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</si>
  <si>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</si>
  <si>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</si>
  <si>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</si>
  <si>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</si>
  <si>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</si>
  <si>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</si>
  <si>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</si>
  <si>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</si>
  <si>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</si>
  <si>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</si>
  <si>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</si>
  <si>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</si>
  <si>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</si>
  <si>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</si>
  <si>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</si>
  <si>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</si>
  <si>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</si>
  <si>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</si>
  <si>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</si>
  <si>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</si>
  <si>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</si>
  <si>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</si>
  <si>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</si>
  <si>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</si>
  <si>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</si>
  <si>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</si>
  <si>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</si>
  <si>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</si>
  <si>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</si>
  <si>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</si>
  <si>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</si>
  <si>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</si>
  <si>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</si>
  <si>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</si>
  <si>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</si>
  <si>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</si>
  <si>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</si>
  <si>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</si>
  <si>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</si>
  <si>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</si>
  <si>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</si>
  <si>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</si>
  <si>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</si>
  <si>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</si>
  <si>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</si>
  <si>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</si>
  <si>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</si>
  <si>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</si>
  <si>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</si>
  <si>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</si>
  <si>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</si>
  <si>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</si>
  <si>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</si>
  <si>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</si>
  <si>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</si>
  <si>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</si>
  <si>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</si>
  <si>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</si>
  <si>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</si>
  <si>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</si>
  <si>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</si>
  <si>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</si>
  <si>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</si>
  <si>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</si>
  <si>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</si>
  <si>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</si>
  <si>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</si>
  <si>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</si>
  <si>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</si>
  <si>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</si>
  <si>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</si>
  <si>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</si>
  <si>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</si>
  <si>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</si>
  <si>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</si>
  <si>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</si>
  <si>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</si>
  <si>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</si>
  <si>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</si>
  <si>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</si>
  <si>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</si>
  <si>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</si>
  <si>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</si>
  <si>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</si>
  <si>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</si>
  <si>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</si>
  <si>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</si>
  <si>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</si>
  <si>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</si>
  <si>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</si>
  <si>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</si>
  <si>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</si>
  <si>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</si>
  <si>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</si>
  <si>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</si>
  <si>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</si>
  <si>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</si>
  <si>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</si>
  <si>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</si>
  <si>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</si>
  <si>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</si>
  <si>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</si>
  <si>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</si>
  <si>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</si>
  <si>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</si>
  <si>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</si>
  <si>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</si>
  <si>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</si>
  <si>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</si>
  <si>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</si>
  <si>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</si>
  <si>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</si>
  <si>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</si>
  <si>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</si>
  <si>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</si>
  <si>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</si>
  <si>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</si>
  <si>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</si>
  <si>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</si>
  <si>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</si>
  <si>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</si>
  <si>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</si>
  <si>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</si>
  <si>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</si>
  <si>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</si>
  <si>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</si>
  <si>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</si>
  <si>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</si>
  <si>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</si>
  <si>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</si>
  <si>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</si>
  <si>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</si>
  <si>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</si>
  <si>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</si>
  <si>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</si>
  <si>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</si>
  <si>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</si>
  <si>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</si>
  <si>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</si>
  <si>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</si>
  <si>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</si>
  <si>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</si>
  <si>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</si>
  <si>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</si>
  <si>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</si>
  <si>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</si>
  <si>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</si>
  <si>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</si>
  <si>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</si>
  <si>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</si>
  <si>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</si>
  <si>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</si>
  <si>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</si>
  <si>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</si>
  <si>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</si>
  <si>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</si>
  <si>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</si>
  <si>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</si>
  <si>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</si>
  <si>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</si>
  <si>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</si>
  <si>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</si>
  <si>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</si>
  <si>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</si>
  <si>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</si>
  <si>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</si>
  <si>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</si>
  <si>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</si>
  <si>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</si>
  <si>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</si>
  <si>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</si>
  <si>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</si>
  <si>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</si>
  <si>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</si>
  <si>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</si>
  <si>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</si>
  <si>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</si>
  <si>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</si>
  <si>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</si>
  <si>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</si>
  <si>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</si>
  <si>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</si>
  <si>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</si>
  <si>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</si>
  <si>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</si>
  <si>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</si>
  <si>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</si>
  <si>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</si>
  <si>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</si>
  <si>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</si>
  <si>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</si>
  <si>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</si>
  <si>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</si>
  <si>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</si>
  <si>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</si>
  <si>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</si>
  <si>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</si>
  <si>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</si>
  <si>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</si>
  <si>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</si>
  <si>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</si>
  <si>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</si>
  <si>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</si>
  <si>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</si>
  <si>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</si>
  <si>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</si>
  <si>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</si>
  <si>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</si>
  <si>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</si>
  <si>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</si>
  <si>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</si>
  <si>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</si>
  <si>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</si>
  <si>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</si>
  <si>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</si>
  <si>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</si>
  <si>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</si>
  <si>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</si>
  <si>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</si>
  <si>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</si>
  <si>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</si>
  <si>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</si>
  <si>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</si>
  <si>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</si>
  <si>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</si>
  <si>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</si>
  <si>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</si>
  <si>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</si>
  <si>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</si>
  <si>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</si>
  <si>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</si>
  <si>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</si>
  <si>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</si>
  <si>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</si>
  <si>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</si>
  <si>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</si>
  <si>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</si>
  <si>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</si>
  <si>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</si>
  <si>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</si>
  <si>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</si>
  <si>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</si>
  <si>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</si>
  <si>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</si>
  <si>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</si>
  <si>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</si>
  <si>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</si>
  <si>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</si>
  <si>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</si>
  <si>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</si>
  <si>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</si>
  <si>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</si>
  <si>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</si>
  <si>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</si>
  <si>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</si>
  <si>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</si>
  <si>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</si>
  <si>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</si>
  <si>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</si>
  <si>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</si>
  <si>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</si>
  <si>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</si>
  <si>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</si>
  <si>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</si>
  <si>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</si>
  <si>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</si>
  <si>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</si>
  <si>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</si>
  <si>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</si>
  <si>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</si>
  <si>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</si>
  <si>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</si>
  <si>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</si>
  <si>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</si>
  <si>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</si>
  <si>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</si>
  <si>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</si>
  <si>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</si>
  <si>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</si>
  <si>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</si>
  <si>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</si>
  <si>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</si>
  <si>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</si>
  <si>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</si>
  <si>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</si>
  <si>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</si>
  <si>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</si>
  <si>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</si>
  <si>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</si>
  <si>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</si>
  <si>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</si>
  <si>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</si>
  <si>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</si>
  <si>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</si>
  <si>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</si>
  <si>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</si>
  <si>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</si>
  <si>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</si>
  <si>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</si>
  <si>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</si>
  <si>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</si>
  <si>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</si>
  <si>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</si>
  <si>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</si>
  <si>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</si>
  <si>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</si>
  <si>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</si>
  <si>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</si>
  <si>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</si>
  <si>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</si>
  <si>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</si>
  <si>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</si>
  <si>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</si>
  <si>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</si>
  <si>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</si>
  <si>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</si>
  <si>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</si>
  <si>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</si>
  <si>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</si>
  <si>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</si>
  <si>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</si>
  <si>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</si>
  <si>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</si>
  <si>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</si>
  <si>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</si>
  <si>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</si>
  <si>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</si>
  <si>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</si>
  <si>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</si>
  <si>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</si>
  <si>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</si>
  <si>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</si>
  <si>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</si>
  <si>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</si>
  <si>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</si>
  <si>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</si>
  <si>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</si>
  <si>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</si>
  <si>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</si>
  <si>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</si>
  <si>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</si>
  <si>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</si>
  <si>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</si>
  <si>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</si>
  <si>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</si>
  <si>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</si>
  <si>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</si>
  <si>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</si>
  <si>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</si>
  <si>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</si>
  <si>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</si>
  <si>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</si>
  <si>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</si>
  <si>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</si>
  <si>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</si>
  <si>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</si>
  <si>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</si>
  <si>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</si>
  <si>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</si>
  <si>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</si>
  <si>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</si>
  <si>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</si>
  <si>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</si>
  <si>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</si>
  <si>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</si>
  <si>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</si>
  <si>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</si>
  <si>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</si>
  <si>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</si>
  <si>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</si>
  <si>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</si>
  <si>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</si>
  <si>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</si>
  <si>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</si>
  <si>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</si>
  <si>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</si>
  <si>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</si>
  <si>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</si>
  <si>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</si>
  <si>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</si>
  <si>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</si>
  <si>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</si>
  <si>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</si>
  <si>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</si>
  <si>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</si>
  <si>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</si>
  <si>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</si>
  <si>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</si>
  <si>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</si>
  <si>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</si>
  <si>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</si>
  <si>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</si>
  <si>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</si>
  <si>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</si>
  <si>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</si>
  <si>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</si>
  <si>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</si>
  <si>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</si>
  <si>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</si>
  <si>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</si>
  <si>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</si>
  <si>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</si>
  <si>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</si>
  <si>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</si>
  <si>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</si>
  <si>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</si>
  <si>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</si>
  <si>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</si>
  <si>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</si>
  <si>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</si>
  <si>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</si>
  <si>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</si>
  <si>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</si>
  <si>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</si>
  <si>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</si>
  <si>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</si>
  <si>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</si>
  <si>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</si>
  <si>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</si>
  <si>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</si>
  <si>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</si>
  <si>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</si>
  <si>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</si>
  <si>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</si>
  <si>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</si>
  <si>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</si>
  <si>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</si>
  <si>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</si>
  <si>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</si>
  <si>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</si>
  <si>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</si>
  <si>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</si>
  <si>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</si>
  <si>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</si>
  <si>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</si>
  <si>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</si>
  <si>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</si>
  <si>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</si>
  <si>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</si>
  <si>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</si>
  <si>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</si>
  <si>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</si>
  <si>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</si>
  <si>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</si>
  <si>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</si>
  <si>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</si>
  <si>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</si>
  <si>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</si>
  <si>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</si>
  <si>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</si>
  <si>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</si>
  <si>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</si>
  <si>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</si>
  <si>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</si>
  <si>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</si>
  <si>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</si>
  <si>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</si>
  <si>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</si>
  <si>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</si>
  <si>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</si>
  <si>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</si>
  <si>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</si>
  <si>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</si>
  <si>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</si>
  <si>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</si>
  <si>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</si>
  <si>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</si>
  <si>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</si>
  <si>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</si>
  <si>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</si>
  <si>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</si>
  <si>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</si>
  <si>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</si>
  <si>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</si>
  <si>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</si>
  <si>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</si>
  <si>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</si>
  <si>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</si>
  <si>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</si>
  <si>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</si>
  <si>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</si>
  <si>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</si>
  <si>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</si>
  <si>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</si>
  <si>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</si>
  <si>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</si>
  <si>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</si>
  <si>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</si>
  <si>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</si>
  <si>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</si>
  <si>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</si>
  <si>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</si>
  <si>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</si>
  <si>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</si>
  <si>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</si>
  <si>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</si>
  <si>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</si>
  <si>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</si>
  <si>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</si>
  <si>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</si>
  <si>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</si>
  <si>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</si>
  <si>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</si>
  <si>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</si>
  <si>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</si>
  <si>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</si>
  <si>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</si>
  <si>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</si>
  <si>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</si>
  <si>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</si>
  <si>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</si>
  <si>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</si>
  <si>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</si>
  <si>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</si>
  <si>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</si>
  <si>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</si>
  <si>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</si>
  <si>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</si>
  <si>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</si>
  <si>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</si>
  <si>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</si>
  <si>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</si>
  <si>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</si>
  <si>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</si>
  <si>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</si>
  <si>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</si>
  <si>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</si>
  <si>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</si>
  <si>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</si>
  <si>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</si>
  <si>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</si>
  <si>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</si>
  <si>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</si>
  <si>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</si>
  <si>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</si>
  <si>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</si>
  <si>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</si>
  <si>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</si>
  <si>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</si>
  <si>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</si>
  <si>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</si>
  <si>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</si>
  <si>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</si>
  <si>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</si>
  <si>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</si>
  <si>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</si>
  <si>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</si>
  <si>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</si>
  <si>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</si>
  <si>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</si>
  <si>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</si>
  <si>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</si>
  <si>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</si>
  <si>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</si>
  <si>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</si>
  <si>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</si>
  <si>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</si>
  <si>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</si>
  <si>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</si>
  <si>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</si>
  <si>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</si>
  <si>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</si>
  <si>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</si>
  <si>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</si>
  <si>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</si>
  <si>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</si>
  <si>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</si>
  <si>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</si>
  <si>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</si>
  <si>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</si>
  <si>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</si>
  <si>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</si>
  <si>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</si>
  <si>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</si>
  <si>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</si>
  <si>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</si>
  <si>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</si>
  <si>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</si>
  <si>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</si>
  <si>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</si>
  <si>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</si>
  <si>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</si>
  <si>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</si>
  <si>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</si>
  <si>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</si>
  <si>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</si>
  <si>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</si>
  <si>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</si>
  <si>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</si>
  <si>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</si>
  <si>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</si>
  <si>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</si>
  <si>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</si>
  <si>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</si>
  <si>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</si>
  <si>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</si>
  <si>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</si>
  <si>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</si>
  <si>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</si>
  <si>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</si>
  <si>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</si>
  <si>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</si>
  <si>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</si>
  <si>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</si>
  <si>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</si>
  <si>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</si>
  <si>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</si>
  <si>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</si>
  <si>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</si>
  <si>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</si>
  <si>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</si>
  <si>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</si>
  <si>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</si>
  <si>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</si>
  <si>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</si>
  <si>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</si>
  <si>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</si>
  <si>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</si>
  <si>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</si>
  <si>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</si>
  <si>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</si>
  <si>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</si>
  <si>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</si>
  <si>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</si>
  <si>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</si>
  <si>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</si>
  <si>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</si>
  <si>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</si>
  <si>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</si>
  <si>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</si>
  <si>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</si>
  <si>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</si>
  <si>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</si>
  <si>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</si>
  <si>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</si>
  <si>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</si>
  <si>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</si>
  <si>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</si>
  <si>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</si>
  <si>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</si>
  <si>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</si>
  <si>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</si>
  <si>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</si>
  <si>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</si>
  <si>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</si>
  <si>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</si>
  <si>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</si>
  <si>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</si>
  <si>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</si>
  <si>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</si>
  <si>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</si>
  <si>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</si>
  <si>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</si>
  <si>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</si>
  <si>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</si>
  <si>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</si>
  <si>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</si>
  <si>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</si>
  <si>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</si>
  <si>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</si>
  <si>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</si>
  <si>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</si>
  <si>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</si>
  <si>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</si>
  <si>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</si>
  <si>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</si>
  <si>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</si>
  <si>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</si>
  <si>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</si>
  <si>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</si>
  <si>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</si>
  <si>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</si>
  <si>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</si>
  <si>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</si>
  <si>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</si>
  <si>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</si>
  <si>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</si>
  <si>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</si>
  <si>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</si>
  <si>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</si>
  <si>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</si>
  <si>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</si>
  <si>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</si>
  <si>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</si>
  <si>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</si>
  <si>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</si>
  <si>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</si>
  <si>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</si>
  <si>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</si>
  <si>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</si>
  <si>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</si>
  <si>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</si>
  <si>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</si>
  <si>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</si>
  <si>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</si>
  <si>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</si>
  <si>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</si>
  <si>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</si>
  <si>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</si>
  <si>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</si>
  <si>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</si>
  <si>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</si>
  <si>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</si>
  <si>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</si>
  <si>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</si>
  <si>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</si>
  <si>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</si>
  <si>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</si>
  <si>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</si>
  <si>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</si>
  <si>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</si>
  <si>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</si>
  <si>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</si>
  <si>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</si>
  <si>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</si>
  <si>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</si>
  <si>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</si>
  <si>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</si>
  <si>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</si>
  <si>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</si>
  <si>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</si>
  <si>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</si>
  <si>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</si>
  <si>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</si>
  <si>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</si>
  <si>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</si>
  <si>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</si>
  <si>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</si>
  <si>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</si>
  <si>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</si>
  <si>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</si>
  <si>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</si>
  <si>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</si>
  <si>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</si>
  <si>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</si>
  <si>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</si>
  <si>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</si>
  <si>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</si>
  <si>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</si>
  <si>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</si>
  <si>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</si>
  <si>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</si>
  <si>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</si>
  <si>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</si>
  <si>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</si>
  <si>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</si>
  <si>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</si>
  <si>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</si>
  <si>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</si>
  <si>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</si>
  <si>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</si>
  <si>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</si>
  <si>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</si>
  <si>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</si>
  <si>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</si>
  <si>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</si>
  <si>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</si>
  <si>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</si>
  <si>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</si>
  <si>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</si>
  <si>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</si>
  <si>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</si>
  <si>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</si>
  <si>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</si>
  <si>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</si>
  <si>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</si>
  <si>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</si>
  <si>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</si>
  <si>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</si>
  <si>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</si>
  <si>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</si>
  <si>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</si>
  <si>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</si>
  <si>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</si>
  <si>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</si>
  <si>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</si>
  <si>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</si>
  <si>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</si>
  <si>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</si>
  <si>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</si>
  <si>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</si>
  <si>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</si>
  <si>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</si>
  <si>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</si>
  <si>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</si>
  <si>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</si>
  <si>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</si>
  <si>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</si>
  <si>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</si>
  <si>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</si>
  <si>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</si>
  <si>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</si>
  <si>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</si>
  <si>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</si>
  <si>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</si>
  <si>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</si>
  <si>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</si>
  <si>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</si>
  <si>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</si>
  <si>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</si>
  <si>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</si>
  <si>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</si>
  <si>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</si>
  <si>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</si>
  <si>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</si>
  <si>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</si>
  <si>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</si>
  <si>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</si>
  <si>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</si>
  <si>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</si>
  <si>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</si>
  <si>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</si>
  <si>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</si>
  <si>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</si>
  <si>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</si>
  <si>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</si>
  <si>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</si>
  <si>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</si>
  <si>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</si>
  <si>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</si>
  <si>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</si>
  <si>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</si>
  <si>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</si>
  <si>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</si>
  <si>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</si>
  <si>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</si>
  <si>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</si>
  <si>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</si>
  <si>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</si>
  <si>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</si>
  <si>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</si>
  <si>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</si>
  <si>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</si>
  <si>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</si>
  <si>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</si>
  <si>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</si>
  <si>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</si>
  <si>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</si>
  <si>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</si>
  <si>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</si>
  <si>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</si>
  <si>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</si>
  <si>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</si>
  <si>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</si>
  <si>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</si>
  <si>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</si>
  <si>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</si>
  <si>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</si>
  <si>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</si>
  <si>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</si>
  <si>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</si>
  <si>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</si>
  <si>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</si>
  <si>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</si>
  <si>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</si>
  <si>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</si>
  <si>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</si>
  <si>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</si>
  <si>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</si>
  <si>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</si>
  <si>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</si>
  <si>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</si>
  <si>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</si>
  <si>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</si>
  <si>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</si>
  <si>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</si>
  <si>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</si>
  <si>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</si>
  <si>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</si>
  <si>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</si>
  <si>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</si>
  <si>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</si>
  <si>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</si>
  <si>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</si>
  <si>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</si>
  <si>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</si>
  <si>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</si>
  <si>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</si>
  <si>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</si>
  <si>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</si>
  <si>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</si>
  <si>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</si>
  <si>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</si>
  <si>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</si>
  <si>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</si>
  <si>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</si>
  <si>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</si>
  <si>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</si>
  <si>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</si>
  <si>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</si>
  <si>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</si>
  <si>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</si>
  <si>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</si>
  <si>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</si>
  <si>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</si>
  <si>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</si>
  <si>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</si>
  <si>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</si>
  <si>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</si>
  <si>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</si>
  <si>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</si>
  <si>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</si>
  <si>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</si>
  <si>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</si>
  <si>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</si>
  <si>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</si>
  <si>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</si>
  <si>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</si>
  <si>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</si>
  <si>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</si>
  <si>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</si>
  <si>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</si>
  <si>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</si>
  <si>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</si>
  <si>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</si>
  <si>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</si>
  <si>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</si>
  <si>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</si>
  <si>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</si>
  <si>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</si>
  <si>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</si>
  <si>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</si>
  <si>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</si>
  <si>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</si>
  <si>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</si>
  <si>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</si>
  <si>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</si>
  <si>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</si>
  <si>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</si>
  <si>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</si>
  <si>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</si>
  <si>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</si>
  <si>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</si>
  <si>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</si>
  <si>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</si>
  <si>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</si>
  <si>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</si>
  <si>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</si>
  <si>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</si>
  <si>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</si>
  <si>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</si>
  <si>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</si>
  <si>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</si>
  <si>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</si>
  <si>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</si>
  <si>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</si>
  <si>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</si>
  <si>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</si>
  <si>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</si>
  <si>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</si>
  <si>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</si>
  <si>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</si>
  <si>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</si>
  <si>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</si>
  <si>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</si>
  <si>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</si>
  <si>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</si>
  <si>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</si>
  <si>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</si>
  <si>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</si>
  <si>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</si>
  <si>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</si>
  <si>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</si>
  <si>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</si>
  <si>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</si>
  <si>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</si>
  <si>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</si>
  <si>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</si>
  <si>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</si>
  <si>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</si>
  <si>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</si>
  <si>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</si>
  <si>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</si>
  <si>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</si>
  <si>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</si>
  <si>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</si>
  <si>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</si>
  <si>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</si>
  <si>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</si>
  <si>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</si>
  <si>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</si>
  <si>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</si>
  <si>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</si>
  <si>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</si>
  <si>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</si>
  <si>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</si>
  <si>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</si>
  <si>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</si>
  <si>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</si>
  <si>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</si>
  <si>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</si>
  <si>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</si>
  <si>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</si>
  <si>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</si>
  <si>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</si>
  <si>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</si>
  <si>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</si>
  <si>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</si>
  <si>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</si>
  <si>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</si>
  <si>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</si>
  <si>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</si>
  <si>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</si>
  <si>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</si>
  <si>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</si>
  <si>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</si>
  <si>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</si>
  <si>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</si>
  <si>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</si>
  <si>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</si>
  <si>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</si>
  <si>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</si>
  <si>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</si>
  <si>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</si>
  <si>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</si>
  <si>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</si>
  <si>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</si>
  <si>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</si>
  <si>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</si>
  <si>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</si>
  <si>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</si>
  <si>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</si>
  <si>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</si>
  <si>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</si>
  <si>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</si>
  <si>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</si>
  <si>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</si>
  <si>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</si>
  <si>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</si>
  <si>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</si>
  <si>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</si>
  <si>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</si>
  <si>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</si>
  <si>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</si>
  <si>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</si>
  <si>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</si>
  <si>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</si>
  <si>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</si>
  <si>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</si>
  <si>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</si>
  <si>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</si>
  <si>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</si>
  <si>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</si>
  <si>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</si>
  <si>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</si>
  <si>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</si>
  <si>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</si>
  <si>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</si>
  <si>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</si>
  <si>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</si>
  <si>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</si>
  <si>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</si>
  <si>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</si>
  <si>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</si>
  <si>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</si>
  <si>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</si>
  <si>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</si>
  <si>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</si>
  <si>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</si>
  <si>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</si>
  <si>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</si>
  <si>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</si>
  <si>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</si>
  <si>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</si>
  <si>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</si>
  <si>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</si>
  <si>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</si>
  <si>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</si>
  <si>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</si>
  <si>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</si>
  <si>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</si>
  <si>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</si>
  <si>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</si>
  <si>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</si>
  <si>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</si>
  <si>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</si>
  <si>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</si>
  <si>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</si>
  <si>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</si>
  <si>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</si>
  <si>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</si>
  <si>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</si>
  <si>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</si>
  <si>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</si>
  <si>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</si>
  <si>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</si>
  <si>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</si>
  <si>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</si>
  <si>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</si>
  <si>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</si>
  <si>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</si>
  <si>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</si>
  <si>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</si>
  <si>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</si>
  <si>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</si>
  <si>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</si>
  <si>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</si>
  <si>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</si>
  <si>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</si>
  <si>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</si>
  <si>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</si>
  <si>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</si>
  <si>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</si>
  <si>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</si>
  <si>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</si>
  <si>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</si>
  <si>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</si>
  <si>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</si>
  <si>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</si>
  <si>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</si>
  <si>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</si>
  <si>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</si>
  <si>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</si>
  <si>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</si>
  <si>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</si>
  <si>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</si>
  <si>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</si>
  <si>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</si>
  <si>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</si>
  <si>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</si>
  <si>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</si>
  <si>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</si>
  <si>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</si>
  <si>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</si>
  <si>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</si>
  <si>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</si>
  <si>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</si>
  <si>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</si>
  <si>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</si>
  <si>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</si>
  <si>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</si>
  <si>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</si>
  <si>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</si>
  <si>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</si>
  <si>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</si>
  <si>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</si>
  <si>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</si>
  <si>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</si>
  <si>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</si>
  <si>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</si>
  <si>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</si>
  <si>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</si>
  <si>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</si>
  <si>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</si>
  <si>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</si>
  <si>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</si>
  <si>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</si>
  <si>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</si>
  <si>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</si>
  <si>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</si>
  <si>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</si>
  <si>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</si>
  <si>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</si>
  <si>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</si>
  <si>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</si>
  <si>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</si>
  <si>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</si>
  <si>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</si>
  <si>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</si>
  <si>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</si>
  <si>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</si>
  <si>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</si>
  <si>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</si>
  <si>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</si>
  <si>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</si>
  <si>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</si>
  <si>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</si>
  <si>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</si>
  <si>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</si>
  <si>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</si>
  <si>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</si>
  <si>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</si>
  <si>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</si>
  <si>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</si>
  <si>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</si>
  <si>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</si>
  <si>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</si>
  <si>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</si>
  <si>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</si>
  <si>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</si>
  <si>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</si>
  <si>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</si>
  <si>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</si>
  <si>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</si>
  <si>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</si>
  <si>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</si>
  <si>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</si>
  <si>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</si>
  <si>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</si>
  <si>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</si>
  <si>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</si>
  <si>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</si>
  <si>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</si>
  <si>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</si>
  <si>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</si>
  <si>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</si>
  <si>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</si>
  <si>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</si>
  <si>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</si>
  <si>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</si>
  <si>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</si>
  <si>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</si>
  <si>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</si>
  <si>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</si>
  <si>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</si>
  <si>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</si>
  <si>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</si>
  <si>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</si>
  <si>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</si>
  <si>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</si>
  <si>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</si>
  <si>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</si>
  <si>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</si>
  <si>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</si>
  <si>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</si>
  <si>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</si>
  <si>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</si>
  <si>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</si>
  <si>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</si>
  <si>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</si>
  <si>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</si>
  <si>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</si>
  <si>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</si>
  <si>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</si>
  <si>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</si>
  <si>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</si>
  <si>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</si>
  <si>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</si>
  <si>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</si>
  <si>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</si>
  <si>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</si>
  <si>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</si>
  <si>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</si>
  <si>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</si>
  <si>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</si>
  <si>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</si>
  <si>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</si>
  <si>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</si>
  <si>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</si>
  <si>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</si>
  <si>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</si>
  <si>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</si>
  <si>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</si>
  <si>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</si>
  <si>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</si>
  <si>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</si>
  <si>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</si>
  <si>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</si>
  <si>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</si>
  <si>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</si>
  <si>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</si>
  <si>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</si>
  <si>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</si>
  <si>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</si>
  <si>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</si>
  <si>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</si>
  <si>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</si>
  <si>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</si>
  <si>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</si>
  <si>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</si>
  <si>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</si>
  <si>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</si>
  <si>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</si>
  <si>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</si>
  <si>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</si>
  <si>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</si>
  <si>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</si>
  <si>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</si>
  <si>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</si>
  <si>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</si>
  <si>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</si>
  <si>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</si>
  <si>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</si>
  <si>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</si>
  <si>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</si>
  <si>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</si>
  <si>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</si>
  <si>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</si>
  <si>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</si>
  <si>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</si>
  <si>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</si>
  <si>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</si>
  <si>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</si>
  <si>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</si>
  <si>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</si>
  <si>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</si>
  <si>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</si>
  <si>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</si>
  <si>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</si>
  <si>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</si>
  <si>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</si>
  <si>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</si>
  <si>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</si>
  <si>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</si>
  <si>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</si>
  <si>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</si>
  <si>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</si>
  <si>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</si>
  <si>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</si>
  <si>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</si>
  <si>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</si>
  <si>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</si>
  <si>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</si>
  <si>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</si>
  <si>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</si>
  <si>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</si>
  <si>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</si>
  <si>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</si>
  <si>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</si>
  <si>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</si>
  <si>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</si>
  <si>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</si>
  <si>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</si>
  <si>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</si>
  <si>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</si>
  <si>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</si>
  <si>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</si>
  <si>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</si>
  <si>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</si>
  <si>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</si>
  <si>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</si>
  <si>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</si>
  <si>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</si>
  <si>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</si>
  <si>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</si>
  <si>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</si>
  <si>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</si>
  <si>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</si>
  <si>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</si>
  <si>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</si>
  <si>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</si>
  <si>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</si>
  <si>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</si>
  <si>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</si>
  <si>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</si>
  <si>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</si>
  <si>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</si>
  <si>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</si>
  <si>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</si>
  <si>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</si>
  <si>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</si>
  <si>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</si>
  <si>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</si>
  <si>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</si>
  <si>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</si>
  <si>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</si>
  <si>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</si>
  <si>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</si>
  <si>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</si>
  <si>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</si>
  <si>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</si>
  <si>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</si>
  <si>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</si>
  <si>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</si>
  <si>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</si>
  <si>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</si>
  <si>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</si>
  <si>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</si>
  <si>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</si>
  <si>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</si>
  <si>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</si>
  <si>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</si>
  <si>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</si>
  <si>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</si>
  <si>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</si>
  <si>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</si>
  <si>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</si>
  <si>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</si>
  <si>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</si>
  <si>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</si>
  <si>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</si>
  <si>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</si>
  <si>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</si>
  <si>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</si>
  <si>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</si>
  <si>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</si>
  <si>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</si>
  <si>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</si>
  <si>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</si>
  <si>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</si>
  <si>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</si>
  <si>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</si>
  <si>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</si>
  <si>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</si>
  <si>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</si>
  <si>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</si>
  <si>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</si>
  <si>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</si>
  <si>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</si>
  <si>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</si>
  <si>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</si>
  <si>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</si>
  <si>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</si>
  <si>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</si>
  <si>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</si>
  <si>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</si>
  <si>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</si>
  <si>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</si>
  <si>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</si>
  <si>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</si>
  <si>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</si>
  <si>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</si>
  <si>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</si>
  <si>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</si>
  <si>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</si>
  <si>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</si>
  <si>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</si>
  <si>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</si>
  <si>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</si>
  <si>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</si>
  <si>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</si>
  <si>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</si>
  <si>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</si>
  <si>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</si>
  <si>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</si>
  <si>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</si>
  <si>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</si>
  <si>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</si>
  <si>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</si>
  <si>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</si>
  <si>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</si>
  <si>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</si>
  <si>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</si>
  <si>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</si>
  <si>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</si>
  <si>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</si>
  <si>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</si>
  <si>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</si>
  <si>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</si>
  <si>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</si>
  <si>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</si>
  <si>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</si>
  <si>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</si>
  <si>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</si>
  <si>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</si>
  <si>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</si>
  <si>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</si>
  <si>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</si>
  <si>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</si>
  <si>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</si>
  <si>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</si>
  <si>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</si>
  <si>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</si>
  <si>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</si>
  <si>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</si>
  <si>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</si>
  <si>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</si>
  <si>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</si>
  <si>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</si>
  <si>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</si>
  <si>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</si>
  <si>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</si>
  <si>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</si>
  <si>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</si>
  <si>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</si>
  <si>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</si>
  <si>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</si>
  <si>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</si>
  <si>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</si>
  <si>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</si>
  <si>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</si>
  <si>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</si>
  <si>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</si>
  <si>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</si>
  <si>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</si>
  <si>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</si>
  <si>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</si>
  <si>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</si>
  <si>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</si>
  <si>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</si>
  <si>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</si>
  <si>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</si>
  <si>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</si>
  <si>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</si>
  <si>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</si>
  <si>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</si>
  <si>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</si>
  <si>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</si>
  <si>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</si>
  <si>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</si>
  <si>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</si>
  <si>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</si>
  <si>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</si>
  <si>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</si>
  <si>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</si>
  <si>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</si>
  <si>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</si>
  <si>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</si>
  <si>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</si>
  <si>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</si>
  <si>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</si>
  <si>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</si>
  <si>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</si>
  <si>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</si>
  <si>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</si>
  <si>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</si>
  <si>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</si>
  <si>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</si>
  <si>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</si>
  <si>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</si>
  <si>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</si>
  <si>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</si>
  <si>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</si>
  <si>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</si>
  <si>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</si>
  <si>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</si>
  <si>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</si>
  <si>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</si>
  <si>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</si>
  <si>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</si>
  <si>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</si>
  <si>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</si>
  <si>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</si>
  <si>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</si>
  <si>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</si>
  <si>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</si>
  <si>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</si>
  <si>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</si>
  <si>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</si>
  <si>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</si>
  <si>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</si>
  <si>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</si>
  <si>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</si>
  <si>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</si>
  <si>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</si>
  <si>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</si>
  <si>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</si>
  <si>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</si>
  <si>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</si>
  <si>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</si>
  <si>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</si>
  <si>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</si>
  <si>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</si>
  <si>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</si>
  <si>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</si>
  <si>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</si>
  <si>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</si>
  <si>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</si>
  <si>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</si>
  <si>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</si>
  <si>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</si>
  <si>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</si>
  <si>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</si>
  <si>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</si>
  <si>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</si>
  <si>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</si>
  <si>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</si>
  <si>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</si>
  <si>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</si>
  <si>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</si>
  <si>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</si>
  <si>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</si>
  <si>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</si>
  <si>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</si>
  <si>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</si>
  <si>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</si>
  <si>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</si>
  <si>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</si>
  <si>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</si>
  <si>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</si>
  <si>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</si>
  <si>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</si>
  <si>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</si>
  <si>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</si>
  <si>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</si>
  <si>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</si>
  <si>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</si>
  <si>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</si>
  <si>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</si>
  <si>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</si>
  <si>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</si>
  <si>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</si>
  <si>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</si>
  <si>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</si>
  <si>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</si>
  <si>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</si>
  <si>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</si>
  <si>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</si>
  <si>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</si>
  <si>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</si>
  <si>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</si>
  <si>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</si>
  <si>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</si>
  <si>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</si>
  <si>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</si>
  <si>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</si>
  <si>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</si>
  <si>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</si>
  <si>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</si>
  <si>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</si>
  <si>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</si>
  <si>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</si>
  <si>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</si>
  <si>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</si>
  <si>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</si>
  <si>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</si>
  <si>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</si>
  <si>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</si>
  <si>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</si>
  <si>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</si>
  <si>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</si>
  <si>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</si>
  <si>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</si>
  <si>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</si>
  <si>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</si>
  <si>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</si>
  <si>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</si>
  <si>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</si>
  <si>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</si>
  <si>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</si>
  <si>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</si>
  <si>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</si>
  <si>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</si>
  <si>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</si>
  <si>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</si>
  <si>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</si>
  <si>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</si>
  <si>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</si>
  <si>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</si>
  <si>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</si>
  <si>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</si>
  <si>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</si>
  <si>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</si>
  <si>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</si>
  <si>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</si>
  <si>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</si>
  <si>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</si>
  <si>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</si>
  <si>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</si>
  <si>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</si>
  <si>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</si>
  <si>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</si>
  <si>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</si>
  <si>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</si>
  <si>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</si>
  <si>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</si>
  <si>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</si>
  <si>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</si>
  <si>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</si>
  <si>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</si>
  <si>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</si>
  <si>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</si>
  <si>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</si>
  <si>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</si>
  <si>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</si>
  <si>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</si>
  <si>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</si>
  <si>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</si>
  <si>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</si>
  <si>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</si>
  <si>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</si>
  <si>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</si>
  <si>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</si>
  <si>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</si>
  <si>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</si>
  <si>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</si>
  <si>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</si>
  <si>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</si>
  <si>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</si>
  <si>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</si>
  <si>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</si>
  <si>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</si>
  <si>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</si>
  <si>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</si>
  <si>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</si>
  <si>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</si>
  <si>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</si>
  <si>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</si>
  <si>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</si>
  <si>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</si>
  <si>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</si>
  <si>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</si>
  <si>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</si>
  <si>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</si>
  <si>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</si>
  <si>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</si>
  <si>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</si>
  <si>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</si>
  <si>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</si>
  <si>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</si>
  <si>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</si>
  <si>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</si>
  <si>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</si>
  <si>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</si>
  <si>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</si>
  <si>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</si>
  <si>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</si>
  <si>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</si>
  <si>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</si>
  <si>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</si>
  <si>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</si>
  <si>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</si>
  <si>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</si>
  <si>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</si>
  <si>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</si>
  <si>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</si>
  <si>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</si>
  <si>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</si>
  <si>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</si>
  <si>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</si>
  <si>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</si>
  <si>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</si>
  <si>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</si>
  <si>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</si>
  <si>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</si>
  <si>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</si>
  <si>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</si>
  <si>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</si>
  <si>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</si>
  <si>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</si>
  <si>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</si>
  <si>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</si>
  <si>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</si>
  <si>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</si>
  <si>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</si>
  <si>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</si>
  <si>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</si>
  <si>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</si>
  <si>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</si>
  <si>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</si>
  <si>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</si>
  <si>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</si>
  <si>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</si>
  <si>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</si>
  <si>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</si>
  <si>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</si>
  <si>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</si>
  <si>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</si>
  <si>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</si>
  <si>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</si>
  <si>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</si>
  <si>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</si>
  <si>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</si>
  <si>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</si>
  <si>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</si>
  <si>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</si>
  <si>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</si>
  <si>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</si>
  <si>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</si>
  <si>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</si>
  <si>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</si>
  <si>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</si>
  <si>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</si>
  <si>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</si>
  <si>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</si>
  <si>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</si>
  <si>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</si>
  <si>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</si>
  <si>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</si>
  <si>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</si>
  <si>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</si>
  <si>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</si>
  <si>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</si>
  <si>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</si>
  <si>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</si>
  <si>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</si>
  <si>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</si>
  <si>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</si>
  <si>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</si>
  <si>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</si>
  <si>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</si>
  <si>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</si>
  <si>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</si>
  <si>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</si>
  <si>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</si>
  <si>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</si>
  <si>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</si>
  <si>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</si>
  <si>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</si>
  <si>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</si>
  <si>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</si>
  <si>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</si>
  <si>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</si>
  <si>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</si>
  <si>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</si>
  <si>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</si>
  <si>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</si>
  <si>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</si>
  <si>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</si>
  <si>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</si>
  <si>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</si>
  <si>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</si>
  <si>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</si>
  <si>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</si>
  <si>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</si>
  <si>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</si>
  <si>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</si>
  <si>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</si>
  <si>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</si>
  <si>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</si>
  <si>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</si>
  <si>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</si>
  <si>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</si>
  <si>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</si>
  <si>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</si>
  <si>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</si>
  <si>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</si>
  <si>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</si>
  <si>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</si>
  <si>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</si>
  <si>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</si>
  <si>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</si>
  <si>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</si>
  <si>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</si>
  <si>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</si>
  <si>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</si>
  <si>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</si>
  <si>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</si>
  <si>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</si>
  <si>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</si>
  <si>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</si>
  <si>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</si>
  <si>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</si>
  <si>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</si>
  <si>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</si>
  <si>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</si>
  <si>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</si>
  <si>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</si>
  <si>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</si>
  <si>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</si>
  <si>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</si>
  <si>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</si>
  <si>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</si>
  <si>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</si>
  <si>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</si>
  <si>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</si>
  <si>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</si>
  <si>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</si>
  <si>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</si>
  <si>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</si>
  <si>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</si>
  <si>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</si>
  <si>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</si>
  <si>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</si>
  <si>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</si>
  <si>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</si>
  <si>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</si>
  <si>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</si>
  <si>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</si>
  <si>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</si>
  <si>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</si>
  <si>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</si>
  <si>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</si>
  <si>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</si>
  <si>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</si>
  <si>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</si>
  <si>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</si>
  <si>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</si>
  <si>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</si>
  <si>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</si>
  <si>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</si>
  <si>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</si>
  <si>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</si>
  <si>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</si>
  <si>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</si>
  <si>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</si>
  <si>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</si>
  <si>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</si>
  <si>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</si>
  <si>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</si>
  <si>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</si>
  <si>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</si>
  <si>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</si>
  <si>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</si>
  <si>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</si>
  <si>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</si>
  <si>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</si>
  <si>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</si>
  <si>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</si>
  <si>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</si>
  <si>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</si>
  <si>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</si>
  <si>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</si>
  <si>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</si>
  <si>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</si>
  <si>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</si>
  <si>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</si>
  <si>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</si>
  <si>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</si>
  <si>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</si>
  <si>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</si>
  <si>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</si>
  <si>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</si>
  <si>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</si>
  <si>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</si>
  <si>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</si>
  <si>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</si>
  <si>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</si>
  <si>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</si>
  <si>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</si>
  <si>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</si>
  <si>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</si>
  <si>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</si>
  <si>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</si>
  <si>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</si>
  <si>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</si>
  <si>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</si>
  <si>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</si>
  <si>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</si>
  <si>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</si>
  <si>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</si>
  <si>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</si>
  <si>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</si>
  <si>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</si>
  <si>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</si>
  <si>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</si>
  <si>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</si>
  <si>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</si>
  <si>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</si>
  <si>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</si>
  <si>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</si>
  <si>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</si>
  <si>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</si>
  <si>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</si>
  <si>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</si>
  <si>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</si>
  <si>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</si>
  <si>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</si>
  <si>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</si>
  <si>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</si>
  <si>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</si>
  <si>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</si>
  <si>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</si>
  <si>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</si>
  <si>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</si>
  <si>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</si>
  <si>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</si>
  <si>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</si>
  <si>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</si>
  <si>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</si>
  <si>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</si>
  <si>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</si>
  <si>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</si>
  <si>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</si>
  <si>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</si>
  <si>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</si>
  <si>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</si>
  <si>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</si>
  <si>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</si>
  <si>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</si>
  <si>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</si>
  <si>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</si>
  <si>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</si>
  <si>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</si>
  <si>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</si>
  <si>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</si>
  <si>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</si>
  <si>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</si>
  <si>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</si>
  <si>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</si>
  <si>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</si>
  <si>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</si>
  <si>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</si>
  <si>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</si>
  <si>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</si>
  <si>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</si>
  <si>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</si>
  <si>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</si>
  <si>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</si>
  <si>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</si>
  <si>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</si>
  <si>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</si>
  <si>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</si>
  <si>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</si>
  <si>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</si>
  <si>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</si>
  <si>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</si>
  <si>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</si>
  <si>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</si>
  <si>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</si>
  <si>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</si>
  <si>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</si>
  <si>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</si>
  <si>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</si>
  <si>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</si>
  <si>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</si>
  <si>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</si>
  <si>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</si>
  <si>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</si>
  <si>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</si>
  <si>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</si>
  <si>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</si>
  <si>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</si>
  <si>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</si>
  <si>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</si>
  <si>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</si>
  <si>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</si>
  <si>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</si>
  <si>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</si>
  <si>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</si>
  <si>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</si>
  <si>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</si>
  <si>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</si>
  <si>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</si>
  <si>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</si>
  <si>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</si>
  <si>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</si>
  <si>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</si>
  <si>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</si>
  <si>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</si>
  <si>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</si>
  <si>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</si>
  <si>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</si>
  <si>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</si>
  <si>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</si>
  <si>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</si>
  <si>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</si>
  <si>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</si>
  <si>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</si>
  <si>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</si>
  <si>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</si>
  <si>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</si>
  <si>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</si>
  <si>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</si>
  <si>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</si>
  <si>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</si>
  <si>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</si>
  <si>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</si>
  <si>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</si>
  <si>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</si>
  <si>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</si>
  <si>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</si>
  <si>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</si>
  <si>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</si>
  <si>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</si>
  <si>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</si>
  <si>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</si>
  <si>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</si>
  <si>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</si>
  <si>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</si>
  <si>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</si>
  <si>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</si>
  <si>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</si>
  <si>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</si>
  <si>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</si>
  <si>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</si>
  <si>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</si>
  <si>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</si>
  <si>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</si>
  <si>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</si>
  <si>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</si>
  <si>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</si>
  <si>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</si>
  <si>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</si>
  <si>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</si>
  <si>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</si>
  <si>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</si>
  <si>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</si>
  <si>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</si>
  <si>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</si>
  <si>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</si>
  <si>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</si>
  <si>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</si>
  <si>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</si>
  <si>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</si>
  <si>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</si>
  <si>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</si>
  <si>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</si>
  <si>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</si>
  <si>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</si>
  <si>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</si>
  <si>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</si>
  <si>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</si>
  <si>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</si>
  <si>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</si>
  <si>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</si>
  <si>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</si>
  <si>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</si>
  <si>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</si>
  <si>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</si>
  <si>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</si>
  <si>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</si>
  <si>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</si>
  <si>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</si>
  <si>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</si>
  <si>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</si>
  <si>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</si>
  <si>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</si>
  <si>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</si>
  <si>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</si>
  <si>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</si>
  <si>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</si>
  <si>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</si>
  <si>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</si>
  <si>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</si>
  <si>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</si>
  <si>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</si>
  <si>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</si>
  <si>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</si>
  <si>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</si>
  <si>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</si>
  <si>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</si>
  <si>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</si>
  <si>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</si>
  <si>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</si>
  <si>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</si>
  <si>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</si>
  <si>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</si>
  <si>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</si>
  <si>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</si>
  <si>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</si>
  <si>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</si>
  <si>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</si>
  <si>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</si>
  <si>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</si>
  <si>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</si>
  <si>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</si>
  <si>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</si>
  <si>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</si>
  <si>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</si>
  <si>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</si>
  <si>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</si>
  <si>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</si>
  <si>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</si>
  <si>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</si>
  <si>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</si>
  <si>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</si>
  <si>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</si>
  <si>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</si>
  <si>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</si>
  <si>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</si>
  <si>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</si>
  <si>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</si>
  <si>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</si>
  <si>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</si>
  <si>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</si>
  <si>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</si>
  <si>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</si>
  <si>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</si>
  <si>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</si>
  <si>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</si>
  <si>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</si>
  <si>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</si>
  <si>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</si>
  <si>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</si>
  <si>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</si>
  <si>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</si>
  <si>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</si>
  <si>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</si>
  <si>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</si>
  <si>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</si>
  <si>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</si>
  <si>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</si>
  <si>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</si>
  <si>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</si>
  <si>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</si>
  <si>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</si>
  <si>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</si>
  <si>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</si>
  <si>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</si>
  <si>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</si>
  <si>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</si>
  <si>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</si>
  <si>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</si>
  <si>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</si>
  <si>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</si>
  <si>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</si>
  <si>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</si>
  <si>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</si>
  <si>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</si>
  <si>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</si>
  <si>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</si>
  <si>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</si>
  <si>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</si>
  <si>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</si>
  <si>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</si>
  <si>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</si>
  <si>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</si>
  <si>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</si>
  <si>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</si>
  <si>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</si>
  <si>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</si>
  <si>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</si>
  <si>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</si>
  <si>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</si>
  <si>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</si>
  <si>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</si>
  <si>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</si>
  <si>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</si>
  <si>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</si>
  <si>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</si>
  <si>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</si>
  <si>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</si>
  <si>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</si>
  <si>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</si>
  <si>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</si>
  <si>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</si>
  <si>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</si>
  <si>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</si>
  <si>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</si>
  <si>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</si>
  <si>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</si>
  <si>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</si>
  <si>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</si>
  <si>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</si>
  <si>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</si>
  <si>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</si>
  <si>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</si>
  <si>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</si>
  <si>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</si>
  <si>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</si>
  <si>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</si>
  <si>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</si>
  <si>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</si>
  <si>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</si>
  <si>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</si>
  <si>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</si>
  <si>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</si>
  <si>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</si>
  <si>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</si>
  <si>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</si>
  <si>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</si>
  <si>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</si>
  <si>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</si>
  <si>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</si>
  <si>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</si>
  <si>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</si>
  <si>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</si>
  <si>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</si>
  <si>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</si>
  <si>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</si>
  <si>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</si>
  <si>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</si>
  <si>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</si>
  <si>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</si>
  <si>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</si>
  <si>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</si>
  <si>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</si>
  <si>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</si>
  <si>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</si>
  <si>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</si>
  <si>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</si>
  <si>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</si>
  <si>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</si>
  <si>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</si>
  <si>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</si>
  <si>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</si>
  <si>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</si>
  <si>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</si>
  <si>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</si>
  <si>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</si>
  <si>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</si>
  <si>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</si>
  <si>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</si>
  <si>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</si>
  <si>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</si>
  <si>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</si>
  <si>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</si>
  <si>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</si>
  <si>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</si>
  <si>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</si>
  <si>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</si>
  <si>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</si>
  <si>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</si>
  <si>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</si>
  <si>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</si>
  <si>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</si>
  <si>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</si>
  <si>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</si>
  <si>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</si>
  <si>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</si>
  <si>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</si>
  <si>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</si>
  <si>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</si>
  <si>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</si>
  <si>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</si>
  <si>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</si>
  <si>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</si>
  <si>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</si>
  <si>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</si>
  <si>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</si>
  <si>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</si>
  <si>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</si>
  <si>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</si>
  <si>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</si>
  <si>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</si>
  <si>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</si>
  <si>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</si>
  <si>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</si>
  <si>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</si>
  <si>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</si>
  <si>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</si>
  <si>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</si>
  <si>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</si>
  <si>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</si>
  <si>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</si>
  <si>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</si>
  <si>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</si>
  <si>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</si>
  <si>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</si>
  <si>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</si>
  <si>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</si>
  <si>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</si>
  <si>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</si>
  <si>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</si>
  <si>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</si>
  <si>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</si>
  <si>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</si>
  <si>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</si>
  <si>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</si>
  <si>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</si>
  <si>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</si>
  <si>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</si>
  <si>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</si>
  <si>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</si>
  <si>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</si>
  <si>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</si>
  <si>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</si>
  <si>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</si>
  <si>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</si>
  <si>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</si>
  <si>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</si>
  <si>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</si>
  <si>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</si>
  <si>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</si>
  <si>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</si>
  <si>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</si>
  <si>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</si>
  <si>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</si>
  <si>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</si>
  <si>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</si>
  <si>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</si>
  <si>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</si>
  <si>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</si>
  <si>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</si>
  <si>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</si>
  <si>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</si>
  <si>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</si>
  <si>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</si>
  <si>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</si>
  <si>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</si>
  <si>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</si>
  <si>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</si>
  <si>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</si>
  <si>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</si>
  <si>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</si>
  <si>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</si>
  <si>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</si>
  <si>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</si>
  <si>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</si>
  <si>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</si>
  <si>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</si>
  <si>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</si>
  <si>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</si>
  <si>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</si>
  <si>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</si>
  <si>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</si>
  <si>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</si>
  <si>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</si>
  <si>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</si>
  <si>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</si>
  <si>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</si>
  <si>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</si>
  <si>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</si>
  <si>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</si>
  <si>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</si>
  <si>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</si>
  <si>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</si>
  <si>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</si>
  <si>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</si>
  <si>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</si>
  <si>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</si>
  <si>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</si>
  <si>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</si>
  <si>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</si>
  <si>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</si>
  <si>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</si>
  <si>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</si>
  <si>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</si>
  <si>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</si>
  <si>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</si>
  <si>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</si>
  <si>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</si>
  <si>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</si>
  <si>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</si>
  <si>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</si>
  <si>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</si>
  <si>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</si>
  <si>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</si>
  <si>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</si>
  <si>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</si>
  <si>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</si>
  <si>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</si>
  <si>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</si>
  <si>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</si>
  <si>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</si>
  <si>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</si>
  <si>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</si>
  <si>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</si>
  <si>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</si>
  <si>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</si>
  <si>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</si>
  <si>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</si>
  <si>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</si>
  <si>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</si>
  <si>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</si>
  <si>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</si>
  <si>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</si>
  <si>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</si>
  <si>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</si>
  <si>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</si>
  <si>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</si>
  <si>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</si>
  <si>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</si>
  <si>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</si>
  <si>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</si>
  <si>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</si>
  <si>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</si>
  <si>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</si>
  <si>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</si>
  <si>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</si>
  <si>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</si>
  <si>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</si>
  <si>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</si>
  <si>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</si>
  <si>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</si>
  <si>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</si>
  <si>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</si>
  <si>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</si>
  <si>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</si>
  <si>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</si>
  <si>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</si>
  <si>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</si>
  <si>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</si>
  <si>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</si>
  <si>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</si>
  <si>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</si>
  <si>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</si>
  <si>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</si>
  <si>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</si>
  <si>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</si>
  <si>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</si>
  <si>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</si>
  <si>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</si>
  <si>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</si>
  <si>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</si>
  <si>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</si>
  <si>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</si>
  <si>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</si>
  <si>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</si>
  <si>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</si>
  <si>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</si>
  <si>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</si>
  <si>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</si>
  <si>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</si>
  <si>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</si>
  <si>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</si>
  <si>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</si>
  <si>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</si>
  <si>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</si>
  <si>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</si>
  <si>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</si>
  <si>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</si>
  <si>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</si>
  <si>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</si>
  <si>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</si>
  <si>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</si>
  <si>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</si>
  <si>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</si>
  <si>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</si>
  <si>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</si>
  <si>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</si>
  <si>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</si>
  <si>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</si>
  <si>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</si>
  <si>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</si>
  <si>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</si>
  <si>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</si>
  <si>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</si>
  <si>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</si>
  <si>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</si>
  <si>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</si>
  <si>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</si>
  <si>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</si>
  <si>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</si>
  <si>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</si>
  <si>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</si>
  <si>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</si>
  <si>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</si>
  <si>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</si>
  <si>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</si>
  <si>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</si>
  <si>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</si>
  <si>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</si>
  <si>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</si>
  <si>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</si>
  <si>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</si>
  <si>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</si>
  <si>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</si>
  <si>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</si>
  <si>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</si>
  <si>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</si>
  <si>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</si>
  <si>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</si>
  <si>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</si>
  <si>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</si>
  <si>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</si>
  <si>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</si>
  <si>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</si>
  <si>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</si>
  <si>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</si>
  <si>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</si>
  <si>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</si>
  <si>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</si>
  <si>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</si>
  <si>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</si>
  <si>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</si>
  <si>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</si>
  <si>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</si>
  <si>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</si>
  <si>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</si>
  <si>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</si>
  <si>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</si>
  <si>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</si>
  <si>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</si>
  <si>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</si>
  <si>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</si>
  <si>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</si>
  <si>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</si>
  <si>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</si>
  <si>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</si>
  <si>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</si>
  <si>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</si>
  <si>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</si>
  <si>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</si>
  <si>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</si>
  <si>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</si>
  <si>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</si>
  <si>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</si>
  <si>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</si>
  <si>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</si>
  <si>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</si>
  <si>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</si>
  <si>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</si>
  <si>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</si>
  <si>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</si>
  <si>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</si>
  <si>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</si>
  <si>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</si>
  <si>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</si>
  <si>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</si>
  <si>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</si>
  <si>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</si>
  <si>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</si>
  <si>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</si>
  <si>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</si>
  <si>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</si>
  <si>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</si>
  <si>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</si>
  <si>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</si>
  <si>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</si>
  <si>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</si>
  <si>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</si>
  <si>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</si>
  <si>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</si>
  <si>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</si>
  <si>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</si>
  <si>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</si>
  <si>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</si>
  <si>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</si>
  <si>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</si>
  <si>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</si>
  <si>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</si>
  <si>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</si>
  <si>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</si>
  <si>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</si>
  <si>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</si>
  <si>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</si>
  <si>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</si>
  <si>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</si>
  <si>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</si>
  <si>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</si>
  <si>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</si>
  <si>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</si>
  <si>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</si>
  <si>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</si>
  <si>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</si>
  <si>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</si>
  <si>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</si>
  <si>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</si>
  <si>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</si>
  <si>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</si>
  <si>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</si>
  <si>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</si>
  <si>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</si>
  <si>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</si>
  <si>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</si>
  <si>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</si>
  <si>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</si>
  <si>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</si>
  <si>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</si>
  <si>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</si>
  <si>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</si>
  <si>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</si>
  <si>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</si>
  <si>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</si>
  <si>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</si>
  <si>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</si>
  <si>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</si>
  <si>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</si>
  <si>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</si>
  <si>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</si>
  <si>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</si>
  <si>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</si>
  <si>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</si>
  <si>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</si>
  <si>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</si>
  <si>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</si>
  <si>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</si>
  <si>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</si>
  <si>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</si>
  <si>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</si>
  <si>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</si>
  <si>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</si>
  <si>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</si>
  <si>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</si>
  <si>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</si>
  <si>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</si>
  <si>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</si>
  <si>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</si>
  <si>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</si>
  <si>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</si>
  <si>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</si>
  <si>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</si>
  <si>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</si>
  <si>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</si>
  <si>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</si>
  <si>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</si>
  <si>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</si>
  <si>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</si>
  <si>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</si>
  <si>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</si>
  <si>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</si>
  <si>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</si>
  <si>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</si>
  <si>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</si>
  <si>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</si>
  <si>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</si>
  <si>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</si>
  <si>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</si>
  <si>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</si>
  <si>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</si>
  <si>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</si>
  <si>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</si>
  <si>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</si>
  <si>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</si>
  <si>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</si>
  <si>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</si>
  <si>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</si>
  <si>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</si>
  <si>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</si>
  <si>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</si>
  <si>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</si>
  <si>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</si>
  <si>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</si>
  <si>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</si>
  <si>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</si>
  <si>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</si>
  <si>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</si>
  <si>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</si>
  <si>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</si>
  <si>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</si>
  <si>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</si>
  <si>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</si>
  <si>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</si>
  <si>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</si>
  <si>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</si>
  <si>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</si>
  <si>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</si>
  <si>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</si>
  <si>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</si>
  <si>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</si>
  <si>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</si>
  <si>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</si>
  <si>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</si>
  <si>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</si>
  <si>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</si>
  <si>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</si>
  <si>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</si>
  <si>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</si>
  <si>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</si>
  <si>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</si>
  <si>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</si>
  <si>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</si>
  <si>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</si>
  <si>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</si>
  <si>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</si>
  <si>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</si>
  <si>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</si>
  <si>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</si>
  <si>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</si>
  <si>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</si>
  <si>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</si>
  <si>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</si>
  <si>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</si>
  <si>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</si>
  <si>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</si>
  <si>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</si>
  <si>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</si>
  <si>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</si>
  <si>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</si>
  <si>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</si>
  <si>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</si>
  <si>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</si>
  <si>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</si>
  <si>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</si>
  <si>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</si>
  <si>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</si>
  <si>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</si>
  <si>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</si>
  <si>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</si>
  <si>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</si>
  <si>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</si>
  <si>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</si>
  <si>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</si>
  <si>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</si>
  <si>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</si>
  <si>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</si>
  <si>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</si>
  <si>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</si>
  <si>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</si>
  <si>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</si>
  <si>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</si>
  <si>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</si>
  <si>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</si>
  <si>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</si>
  <si>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</si>
  <si>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</si>
  <si>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</si>
  <si>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</si>
  <si>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</si>
  <si>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</si>
  <si>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</si>
  <si>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</si>
  <si>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</si>
  <si>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</si>
  <si>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</si>
  <si>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</si>
  <si>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</si>
  <si>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</si>
  <si>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</si>
  <si>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</si>
  <si>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</si>
  <si>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</si>
  <si>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</si>
  <si>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</si>
  <si>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</si>
  <si>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</si>
  <si>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</si>
  <si>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</si>
  <si>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</si>
  <si>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</si>
  <si>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</si>
  <si>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</si>
  <si>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</si>
  <si>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</si>
  <si>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</si>
  <si>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</si>
  <si>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</si>
  <si>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</si>
  <si>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</si>
  <si>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</si>
  <si>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</si>
  <si>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</si>
  <si>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</si>
  <si>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</si>
  <si>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</si>
  <si>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</si>
  <si>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</si>
  <si>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</si>
  <si>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</si>
  <si>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</si>
  <si>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</si>
  <si>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</si>
  <si>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</si>
  <si>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</si>
  <si>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</si>
  <si>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</si>
  <si>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</si>
  <si>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</si>
  <si>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</si>
  <si>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</si>
  <si>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</si>
  <si>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</si>
  <si>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</si>
  <si>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</si>
  <si>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</si>
  <si>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</si>
  <si>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</si>
  <si>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</si>
  <si>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</si>
  <si>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</si>
  <si>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</si>
  <si>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</si>
  <si>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</si>
  <si>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</si>
  <si>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</si>
  <si>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</si>
  <si>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</si>
  <si>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</si>
  <si>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</si>
  <si>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</si>
  <si>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</si>
  <si>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</si>
  <si>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</si>
  <si>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</si>
  <si>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</si>
  <si>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</si>
  <si>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</si>
  <si>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</si>
  <si>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</si>
  <si>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</si>
  <si>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</si>
  <si>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</si>
  <si>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</si>
  <si>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</si>
  <si>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</si>
  <si>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</si>
  <si>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</si>
  <si>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</si>
  <si>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</si>
  <si>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</si>
  <si>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</si>
  <si>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</si>
  <si>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</si>
  <si>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</si>
  <si>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</si>
  <si>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</si>
  <si>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</si>
  <si>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</si>
  <si>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</si>
  <si>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</si>
  <si>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</si>
  <si>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</si>
  <si>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</si>
  <si>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</si>
  <si>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</si>
  <si>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</si>
  <si>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</si>
  <si>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</si>
  <si>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</si>
  <si>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</si>
  <si>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</si>
  <si>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</si>
  <si>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</si>
  <si>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</si>
  <si>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</si>
  <si>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</si>
  <si>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</si>
  <si>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</si>
  <si>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</si>
  <si>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</si>
  <si>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</si>
  <si>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</si>
  <si>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</si>
  <si>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</si>
  <si>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</si>
  <si>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</si>
  <si>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</si>
  <si>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</si>
  <si>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</si>
  <si>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</si>
  <si>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</si>
  <si>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</si>
  <si>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</si>
  <si>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</si>
  <si>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</si>
  <si>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</si>
  <si>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</si>
  <si>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</si>
  <si>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</si>
  <si>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</si>
  <si>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</si>
  <si>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</si>
  <si>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</si>
  <si>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</si>
  <si>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</si>
  <si>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</si>
  <si>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</si>
  <si>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</si>
  <si>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</si>
  <si>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</si>
  <si>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</si>
  <si>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</si>
  <si>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</si>
  <si>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</si>
  <si>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</si>
  <si>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</si>
  <si>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</si>
  <si>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</si>
  <si>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</si>
  <si>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</si>
  <si>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</si>
  <si>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</si>
  <si>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</si>
  <si>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</si>
  <si>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</si>
  <si>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</si>
  <si>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</si>
  <si>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</si>
  <si>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</si>
  <si>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</si>
  <si>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</si>
  <si>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</si>
  <si>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</si>
  <si>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</si>
  <si>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</si>
  <si>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</si>
  <si>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</si>
  <si>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</si>
  <si>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</si>
  <si>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</si>
  <si>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</si>
  <si>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</si>
  <si>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</si>
  <si>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</si>
  <si>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</si>
  <si>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</si>
  <si>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</si>
  <si>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</si>
  <si>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</si>
  <si>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</si>
  <si>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</si>
  <si>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</si>
  <si>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</si>
  <si>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</si>
  <si>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</si>
  <si>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</si>
  <si>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</si>
  <si>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</si>
  <si>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</si>
  <si>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</si>
  <si>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</si>
  <si>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</si>
  <si>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</si>
  <si>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</si>
  <si>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</si>
  <si>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</si>
  <si>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</si>
  <si>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</si>
  <si>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</si>
  <si>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</si>
  <si>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</si>
  <si>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</si>
  <si>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</si>
  <si>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</si>
  <si>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</si>
  <si>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</si>
  <si>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</si>
  <si>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</si>
  <si>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</si>
  <si>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</si>
  <si>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</si>
  <si>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</si>
  <si>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</si>
  <si>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</si>
  <si>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</si>
  <si>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</si>
  <si>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</si>
  <si>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</si>
  <si>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</si>
  <si>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</si>
  <si>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</si>
  <si>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</si>
  <si>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</si>
  <si>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</si>
  <si>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</si>
  <si>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</si>
  <si>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</si>
  <si>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</si>
  <si>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</si>
  <si>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</si>
  <si>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</si>
  <si>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</si>
  <si>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</si>
  <si>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</si>
  <si>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</si>
  <si>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</si>
  <si>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</si>
  <si>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</si>
  <si>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</si>
  <si>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</si>
  <si>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</si>
  <si>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</si>
  <si>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</si>
  <si>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</si>
  <si>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</si>
  <si>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</si>
  <si>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</si>
  <si>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</si>
  <si>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</si>
  <si>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</si>
  <si>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</si>
  <si>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</si>
  <si>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</si>
  <si>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</si>
  <si>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</si>
  <si>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</si>
  <si>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</si>
  <si>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</si>
  <si>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</si>
  <si>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</si>
  <si>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</si>
  <si>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</si>
  <si>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</si>
  <si>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</si>
  <si>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</si>
  <si>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</si>
  <si>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</si>
  <si>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</si>
  <si>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</si>
  <si>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</si>
  <si>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</si>
  <si>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</si>
  <si>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</si>
  <si>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</si>
  <si>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</si>
  <si>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</si>
  <si>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</si>
  <si>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</si>
  <si>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</si>
  <si>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</si>
  <si>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</si>
  <si>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</si>
  <si>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</si>
  <si>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</si>
  <si>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</si>
  <si>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</si>
  <si>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</si>
  <si>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</si>
  <si>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</si>
  <si>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</si>
  <si>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</si>
  <si>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</si>
  <si>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</si>
  <si>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</si>
  <si>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</si>
  <si>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</si>
  <si>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</si>
  <si>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</si>
  <si>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</si>
  <si>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</si>
  <si>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</si>
  <si>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</si>
  <si>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</si>
  <si>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</si>
  <si>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</si>
  <si>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</si>
  <si>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</si>
  <si>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</si>
  <si>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</si>
  <si>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</si>
  <si>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</si>
  <si>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</si>
  <si>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</si>
  <si>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</si>
  <si>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</si>
  <si>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</si>
  <si>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</si>
  <si>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</si>
  <si>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</si>
  <si>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</si>
  <si>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</si>
  <si>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</si>
  <si>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</si>
  <si>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</si>
  <si>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</si>
  <si>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</si>
  <si>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</si>
  <si>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</si>
  <si>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</si>
  <si>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</si>
  <si>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</si>
  <si>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</si>
  <si>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</si>
  <si>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</si>
  <si>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</si>
  <si>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</si>
  <si>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</si>
  <si>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</si>
  <si>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</si>
  <si>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</si>
  <si>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</si>
  <si>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</si>
  <si>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</si>
  <si>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</si>
  <si>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</si>
  <si>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</si>
  <si>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</si>
  <si>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</si>
  <si>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</si>
  <si>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</si>
  <si>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</si>
  <si>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</si>
  <si>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</si>
  <si>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</si>
  <si>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</si>
  <si>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</si>
  <si>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</si>
  <si>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</si>
  <si>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</si>
  <si>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</si>
  <si>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</si>
  <si>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</si>
  <si>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</si>
  <si>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</si>
  <si>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</si>
  <si>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</si>
  <si>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</si>
  <si>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</si>
  <si>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</si>
  <si>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</si>
  <si>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</si>
  <si>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</si>
  <si>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</si>
  <si>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</si>
  <si>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</si>
  <si>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</si>
  <si>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</si>
  <si>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</si>
  <si>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</si>
  <si>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</si>
  <si>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</si>
  <si>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</si>
  <si>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</si>
  <si>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</si>
  <si>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</si>
  <si>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</si>
  <si>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</si>
  <si>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</si>
  <si>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</si>
  <si>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</si>
  <si>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</si>
  <si>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</si>
  <si>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</si>
  <si>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</si>
  <si>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</si>
  <si>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</si>
  <si>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</si>
  <si>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</si>
  <si>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</si>
  <si>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</si>
  <si>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</si>
  <si>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</si>
  <si>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</si>
  <si>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</si>
  <si>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</si>
  <si>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</si>
  <si>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</si>
  <si>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</si>
  <si>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</si>
  <si>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</si>
  <si>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</si>
  <si>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</si>
  <si>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</si>
  <si>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</si>
  <si>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</si>
  <si>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</si>
  <si>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</si>
  <si>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</si>
  <si>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</si>
  <si>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</si>
  <si>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</si>
  <si>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</si>
  <si>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</si>
  <si>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</si>
  <si>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</si>
  <si>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</si>
  <si>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</si>
  <si>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</si>
  <si>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</si>
  <si>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</si>
  <si>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</si>
  <si>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</si>
  <si>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</si>
  <si>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</si>
  <si>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</si>
  <si>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</si>
  <si>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</si>
  <si>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</si>
  <si>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</si>
  <si>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</si>
  <si>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</si>
  <si>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</si>
  <si>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</si>
  <si>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</si>
  <si>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</si>
  <si>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</si>
  <si>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</si>
  <si>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</si>
  <si>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</si>
  <si>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</si>
  <si>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</si>
  <si>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</si>
  <si>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</si>
  <si>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</si>
  <si>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</si>
  <si>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</si>
  <si>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</si>
  <si>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</si>
  <si>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</si>
  <si>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</si>
  <si>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</si>
  <si>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</si>
  <si>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</si>
  <si>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</si>
  <si>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</si>
  <si>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</si>
  <si>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</si>
  <si>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</si>
  <si>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</si>
  <si>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</si>
  <si>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</si>
  <si>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</si>
  <si>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</si>
  <si>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</si>
  <si>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</si>
  <si>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</si>
  <si>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</si>
  <si>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</si>
  <si>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</si>
  <si>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</si>
  <si>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</si>
  <si>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</si>
  <si>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</si>
  <si>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</si>
  <si>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</si>
  <si>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</si>
  <si>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</si>
  <si>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</si>
  <si>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</si>
  <si>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</si>
  <si>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</si>
  <si>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</si>
  <si>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</si>
  <si>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</si>
  <si>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</si>
  <si>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</si>
  <si>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</si>
  <si>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</si>
  <si>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</si>
  <si>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</si>
  <si>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</si>
  <si>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</si>
  <si>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</si>
  <si>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</si>
  <si>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</si>
  <si>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</si>
  <si>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</si>
  <si>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</si>
  <si>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</si>
  <si>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</si>
  <si>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</si>
  <si>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</si>
  <si>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</si>
  <si>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</si>
  <si>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</si>
  <si>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</si>
  <si>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</si>
  <si>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</si>
  <si>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</si>
  <si>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</si>
  <si>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</si>
  <si>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</si>
  <si>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</si>
  <si>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</si>
  <si>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</si>
  <si>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</si>
  <si>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</si>
  <si>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</si>
  <si>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</si>
  <si>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</si>
  <si>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</si>
  <si>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</si>
  <si>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</si>
  <si>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</si>
  <si>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</si>
  <si>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</si>
  <si>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</si>
  <si>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</si>
  <si>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</si>
  <si>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</si>
  <si>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</si>
  <si>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</si>
  <si>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</si>
  <si>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</si>
  <si>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</si>
  <si>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</si>
  <si>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</si>
  <si>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</si>
  <si>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</si>
  <si>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</si>
  <si>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</si>
  <si>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</si>
  <si>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</si>
  <si>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</si>
  <si>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</si>
  <si>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</si>
  <si>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</si>
  <si>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</si>
  <si>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</si>
  <si>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</si>
  <si>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</si>
  <si>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</si>
  <si>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</si>
  <si>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</si>
  <si>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</si>
  <si>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</si>
  <si>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</si>
  <si>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</si>
  <si>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</si>
  <si>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</si>
  <si>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</si>
  <si>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</si>
  <si>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</si>
  <si>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</si>
  <si>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</si>
  <si>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</si>
  <si>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</si>
  <si>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</si>
  <si>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</si>
  <si>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</si>
  <si>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</si>
  <si>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</si>
  <si>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</si>
  <si>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</si>
  <si>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</si>
  <si>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</si>
  <si>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</si>
  <si>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</si>
  <si>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</si>
  <si>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</si>
  <si>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</si>
  <si>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</si>
  <si>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</si>
  <si>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</si>
  <si>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</si>
  <si>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</si>
  <si>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</si>
  <si>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</si>
  <si>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</si>
  <si>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</si>
  <si>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</si>
  <si>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</si>
  <si>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</si>
  <si>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</si>
  <si>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</si>
  <si>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</si>
  <si>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</si>
  <si>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</si>
  <si>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</si>
  <si>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</si>
  <si>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</si>
  <si>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</si>
  <si>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</si>
  <si>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</si>
  <si>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</si>
  <si>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</si>
  <si>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</si>
  <si>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</si>
  <si>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</si>
  <si>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</si>
  <si>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</si>
  <si>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</si>
  <si>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</si>
  <si>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</si>
  <si>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</si>
  <si>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</si>
  <si>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</si>
  <si>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</si>
  <si>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</si>
  <si>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</si>
  <si>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</si>
  <si>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</si>
  <si>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</si>
  <si>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</si>
  <si>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</si>
  <si>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</si>
  <si>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</si>
  <si>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</si>
  <si>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</si>
  <si>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</si>
  <si>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</si>
  <si>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</si>
  <si>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</si>
  <si>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</si>
  <si>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</si>
  <si>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</si>
  <si>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</si>
  <si>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</si>
  <si>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</si>
  <si>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</si>
  <si>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</si>
  <si>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</si>
  <si>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</si>
  <si>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</si>
  <si>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</si>
  <si>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</si>
  <si>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</si>
  <si>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</si>
  <si>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</si>
  <si>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</si>
  <si>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</si>
  <si>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</si>
  <si>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</si>
  <si>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</si>
  <si>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</si>
  <si>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</si>
  <si>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</si>
  <si>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</si>
  <si>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</si>
  <si>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</si>
  <si>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</si>
  <si>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</si>
  <si>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</si>
  <si>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</si>
  <si>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</si>
  <si>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</si>
  <si>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</si>
  <si>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</si>
  <si>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</si>
  <si>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</si>
  <si>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</si>
  <si>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</si>
  <si>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</si>
  <si>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</si>
  <si>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</si>
  <si>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</si>
  <si>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</si>
  <si>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</si>
  <si>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</si>
  <si>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</si>
  <si>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</si>
  <si>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</si>
  <si>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</si>
  <si>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</si>
  <si>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</si>
  <si>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</si>
  <si>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</si>
  <si>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</si>
  <si>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</si>
  <si>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</si>
  <si>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</si>
  <si>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</si>
  <si>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</si>
  <si>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</si>
  <si>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</si>
  <si>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</si>
  <si>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</si>
  <si>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</si>
  <si>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</si>
  <si>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</si>
  <si>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</si>
  <si>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</si>
  <si>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</si>
  <si>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</si>
  <si>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</si>
  <si>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</si>
  <si>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</si>
  <si>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</si>
  <si>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</si>
  <si>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</si>
  <si>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</si>
  <si>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</si>
  <si>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</si>
  <si>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</si>
  <si>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</si>
  <si>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</si>
  <si>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</si>
  <si>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</si>
  <si>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</si>
  <si>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</si>
  <si>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</si>
  <si>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</si>
  <si>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</si>
  <si>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</si>
  <si>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</si>
  <si>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</si>
  <si>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</si>
  <si>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</si>
  <si>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</si>
  <si>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</si>
  <si>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</si>
  <si>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</si>
  <si>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</si>
  <si>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</si>
  <si>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</si>
  <si>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</si>
  <si>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</si>
  <si>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</si>
  <si>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</si>
  <si>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</si>
  <si>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</si>
  <si>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</si>
  <si>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</si>
  <si>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</si>
  <si>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</si>
  <si>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</si>
  <si>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</si>
  <si>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</si>
  <si>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</si>
  <si>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</si>
  <si>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</si>
  <si>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</si>
  <si>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</si>
  <si>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</si>
  <si>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</si>
  <si>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</si>
  <si>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</si>
  <si>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</si>
  <si>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</si>
  <si>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</si>
  <si>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</si>
  <si>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</si>
  <si>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</si>
  <si>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</si>
  <si>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</si>
  <si>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</si>
  <si>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</si>
  <si>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</si>
  <si>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</si>
  <si>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</si>
  <si>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</si>
  <si>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</si>
  <si>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</si>
  <si>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</si>
  <si>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</si>
  <si>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</si>
  <si>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</si>
  <si>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</si>
  <si>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</si>
  <si>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</si>
  <si>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</si>
  <si>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</si>
  <si>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</si>
  <si>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</si>
  <si>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</si>
  <si>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</si>
  <si>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</si>
  <si>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</si>
  <si>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</si>
  <si>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</si>
  <si>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</si>
  <si>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</si>
  <si>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</si>
  <si>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</si>
  <si>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</si>
  <si>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</si>
  <si>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</si>
  <si>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</si>
  <si>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</si>
  <si>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</si>
  <si>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</si>
  <si>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</si>
  <si>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</si>
  <si>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</si>
  <si>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</si>
  <si>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</si>
  <si>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</si>
  <si>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</si>
  <si>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</si>
  <si>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</si>
  <si>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</si>
  <si>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</si>
  <si>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</si>
  <si>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</si>
  <si>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</si>
  <si>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</si>
  <si>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</si>
  <si>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</si>
  <si>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</si>
  <si>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</si>
  <si>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</si>
  <si>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</si>
  <si>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</si>
  <si>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</si>
  <si>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</si>
  <si>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</si>
  <si>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</si>
  <si>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</si>
  <si>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</si>
  <si>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</si>
  <si>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</si>
  <si>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</si>
  <si>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</si>
  <si>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</si>
  <si>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</si>
  <si>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</si>
  <si>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</si>
  <si>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</si>
  <si>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</si>
  <si>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</si>
  <si>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</si>
  <si>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</si>
  <si>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</si>
  <si>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</si>
  <si>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</si>
  <si>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</si>
  <si>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</si>
  <si>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</si>
  <si>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</si>
  <si>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</si>
  <si>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</si>
  <si>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</si>
  <si>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</si>
  <si>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</si>
  <si>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</si>
  <si>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</si>
  <si>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</si>
  <si>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</si>
  <si>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</si>
  <si>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</si>
  <si>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</si>
  <si>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</si>
  <si>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</si>
  <si>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</si>
  <si>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</si>
  <si>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</si>
  <si>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</si>
  <si>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</si>
  <si>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</si>
  <si>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</si>
  <si>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</si>
  <si>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</si>
  <si>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</si>
  <si>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</si>
  <si>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</si>
  <si>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</si>
  <si>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</si>
  <si>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</si>
  <si>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</si>
  <si>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</si>
  <si>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</si>
  <si>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</si>
  <si>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</si>
  <si>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</si>
  <si>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</si>
  <si>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</si>
  <si>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</si>
  <si>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</si>
  <si>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</si>
  <si>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</si>
  <si>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</si>
  <si>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</si>
  <si>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</si>
  <si>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</si>
  <si>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</si>
  <si>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</si>
  <si>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</si>
  <si>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</si>
  <si>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</si>
  <si>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</si>
  <si>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</si>
  <si>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</si>
  <si>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</si>
  <si>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</si>
  <si>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</si>
  <si>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</si>
  <si>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</si>
  <si>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</si>
  <si>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</si>
  <si>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</si>
  <si>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</si>
  <si>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</si>
  <si>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</si>
  <si>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</si>
  <si>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</si>
  <si>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</si>
  <si>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</si>
  <si>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</si>
  <si>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</si>
  <si>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</si>
  <si>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</si>
  <si>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</si>
  <si>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</si>
  <si>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</si>
  <si>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</si>
  <si>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</si>
  <si>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</si>
  <si>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</si>
  <si>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</si>
  <si>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</si>
  <si>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</si>
  <si>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</si>
  <si>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</si>
  <si>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</si>
  <si>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</si>
  <si>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</si>
  <si>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</si>
  <si>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</si>
  <si>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</si>
  <si>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</si>
  <si>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</si>
  <si>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</si>
  <si>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</si>
  <si>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</si>
  <si>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</si>
  <si>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</si>
  <si>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</si>
  <si>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</si>
  <si>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</si>
  <si>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</si>
  <si>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</si>
  <si>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</si>
  <si>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</si>
  <si>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</si>
  <si>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</si>
  <si>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</si>
  <si>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</si>
  <si>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</si>
  <si>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</si>
  <si>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</si>
  <si>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</si>
  <si>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</si>
  <si>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</si>
  <si>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</si>
  <si>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</si>
  <si>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</si>
  <si>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</si>
  <si>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</si>
  <si>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</si>
  <si>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</si>
  <si>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</si>
  <si>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</si>
  <si>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</si>
  <si>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</si>
  <si>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</si>
  <si>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</si>
  <si>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</si>
  <si>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</si>
  <si>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</si>
  <si>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</si>
  <si>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</si>
  <si>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</si>
  <si>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</si>
  <si>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</si>
  <si>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</si>
  <si>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</si>
  <si>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</si>
  <si>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</si>
  <si>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</si>
  <si>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</si>
  <si>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</si>
  <si>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</si>
  <si>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</si>
  <si>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</si>
  <si>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</si>
  <si>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</si>
  <si>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</si>
  <si>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</si>
  <si>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</si>
  <si>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</si>
  <si>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</si>
  <si>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</si>
  <si>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</si>
  <si>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</si>
  <si>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</si>
  <si>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</si>
  <si>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</si>
  <si>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</si>
  <si>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</si>
  <si>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</si>
  <si>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</si>
  <si>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</si>
  <si>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</si>
  <si>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</si>
  <si>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</si>
  <si>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</si>
  <si>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</si>
  <si>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</si>
  <si>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</si>
  <si>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</si>
  <si>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</si>
  <si>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</si>
  <si>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</si>
  <si>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</si>
  <si>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</si>
  <si>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</si>
  <si>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</si>
  <si>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</si>
  <si>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</si>
  <si>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</si>
  <si>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</si>
  <si>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</si>
  <si>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</si>
  <si>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</si>
  <si>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</si>
  <si>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</si>
  <si>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</si>
  <si>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</si>
  <si>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</si>
  <si>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</si>
  <si>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</si>
  <si>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</si>
  <si>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</si>
  <si>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</si>
  <si>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</si>
  <si>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</si>
  <si>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</si>
  <si>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</si>
  <si>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</si>
  <si>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</si>
  <si>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</si>
  <si>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</si>
  <si>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</si>
  <si>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</si>
  <si>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</si>
  <si>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</si>
  <si>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</si>
  <si>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</si>
  <si>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</si>
  <si>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</si>
  <si>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</si>
  <si>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</si>
  <si>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</si>
  <si>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</si>
  <si>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</si>
  <si>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</si>
  <si>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</si>
  <si>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</si>
  <si>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</si>
  <si>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</si>
  <si>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</si>
  <si>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</si>
  <si>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</si>
  <si>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</si>
  <si>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</si>
  <si>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</si>
  <si>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</si>
  <si>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</si>
  <si>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</si>
  <si>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</si>
  <si>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</si>
  <si>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</si>
  <si>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</si>
  <si>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</si>
  <si>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</si>
  <si>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</si>
  <si>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</si>
  <si>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</si>
  <si>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</si>
  <si>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</si>
  <si>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</si>
  <si>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</si>
  <si>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</si>
  <si>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</si>
  <si>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</si>
  <si>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</si>
  <si>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</si>
  <si>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</si>
  <si>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</si>
  <si>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</si>
  <si>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</si>
  <si>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</si>
  <si>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</si>
  <si>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</si>
  <si>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</si>
  <si>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</si>
  <si>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</si>
  <si>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</si>
  <si>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</si>
  <si>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</si>
  <si>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</si>
  <si>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</si>
  <si>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</si>
  <si>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</si>
  <si>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</si>
  <si>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</si>
  <si>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</si>
  <si>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</si>
  <si>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</si>
  <si>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</si>
  <si>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</si>
  <si>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</si>
  <si>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</si>
  <si>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</si>
  <si>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</si>
  <si>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</si>
  <si>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</si>
  <si>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</si>
  <si>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</si>
  <si>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</si>
  <si>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</si>
  <si>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</si>
  <si>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</si>
  <si>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</si>
  <si>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</si>
  <si>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</si>
  <si>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</si>
  <si>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</si>
  <si>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</si>
  <si>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</si>
  <si>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</si>
  <si>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</si>
  <si>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</si>
  <si>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</si>
  <si>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</si>
  <si>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</si>
  <si>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</si>
  <si>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</si>
  <si>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</si>
  <si>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</si>
  <si>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</si>
  <si>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</si>
  <si>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</si>
  <si>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</si>
  <si>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</si>
  <si>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</si>
  <si>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</si>
  <si>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</si>
  <si>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</si>
  <si>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</si>
  <si>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</si>
  <si>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</si>
  <si>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</si>
  <si>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</si>
  <si>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</si>
  <si>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</si>
  <si>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</si>
  <si>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</si>
  <si>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</si>
  <si>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</si>
  <si>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</si>
  <si>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</si>
  <si>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</si>
  <si>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</si>
  <si>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</si>
  <si>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</si>
  <si>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</si>
  <si>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</si>
  <si>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</si>
  <si>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</si>
  <si>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</si>
  <si>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</si>
  <si>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</si>
  <si>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</si>
  <si>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</si>
  <si>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</si>
  <si>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</si>
  <si>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</si>
  <si>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</si>
  <si>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</si>
  <si>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</si>
  <si>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</si>
  <si>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</si>
  <si>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</si>
  <si>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</si>
  <si>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</si>
  <si>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</si>
  <si>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</si>
  <si>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</si>
  <si>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</si>
  <si>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</si>
  <si>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</si>
  <si>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</si>
  <si>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</si>
  <si>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</si>
  <si>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</si>
  <si>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</si>
  <si>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</si>
  <si>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</si>
  <si>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</si>
  <si>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</si>
  <si>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</si>
  <si>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</si>
  <si>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</si>
  <si>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</si>
  <si>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</si>
  <si>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</si>
  <si>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</si>
  <si>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</si>
  <si>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</si>
  <si>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</si>
  <si>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</si>
  <si>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</si>
  <si>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</si>
  <si>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</si>
  <si>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</si>
  <si>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</si>
  <si>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</si>
  <si>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</si>
  <si>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</si>
  <si>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</si>
  <si>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</si>
  <si>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</si>
  <si>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</si>
  <si>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</si>
  <si>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</si>
  <si>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</si>
  <si>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</si>
  <si>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</si>
  <si>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</si>
  <si>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</si>
  <si>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</si>
  <si>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</si>
  <si>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</si>
  <si>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</si>
  <si>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</si>
  <si>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</si>
  <si>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</si>
  <si>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</si>
  <si>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</si>
  <si>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</si>
  <si>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</si>
  <si>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</si>
  <si>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</si>
  <si>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</si>
  <si>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</si>
  <si>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</si>
  <si>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</si>
  <si>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</si>
  <si>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</si>
  <si>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</si>
  <si>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</si>
  <si>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</si>
  <si>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</si>
  <si>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</si>
  <si>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</si>
  <si>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</si>
  <si>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</si>
  <si>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</si>
  <si>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</si>
  <si>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</si>
  <si>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</si>
  <si>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</si>
  <si>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</si>
  <si>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</si>
  <si>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</si>
  <si>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</si>
  <si>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</si>
  <si>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</si>
  <si>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</si>
  <si>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</si>
  <si>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</si>
  <si>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</si>
  <si>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</si>
  <si>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</si>
  <si>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</si>
  <si>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</si>
  <si>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</si>
  <si>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</si>
  <si>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</si>
  <si>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</si>
  <si>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</si>
  <si>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</si>
  <si>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</si>
  <si>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</si>
  <si>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</si>
  <si>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</si>
  <si>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</si>
  <si>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</si>
  <si>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</si>
  <si>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</si>
  <si>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</si>
  <si>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</si>
  <si>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</si>
  <si>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</si>
  <si>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</si>
  <si>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</si>
  <si>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</si>
  <si>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</si>
  <si>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</si>
  <si>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</si>
  <si>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</si>
  <si>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</si>
  <si>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</si>
  <si>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</si>
  <si>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</si>
  <si>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</si>
  <si>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</si>
  <si>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</si>
  <si>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</si>
  <si>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</si>
  <si>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</si>
  <si>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</si>
  <si>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</si>
  <si>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</si>
  <si>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</si>
  <si>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</si>
  <si>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</si>
  <si>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</si>
  <si>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</si>
  <si>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</si>
  <si>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</si>
  <si>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</si>
  <si>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</si>
  <si>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</si>
  <si>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</si>
  <si>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</si>
  <si>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</si>
  <si>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</si>
  <si>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</si>
  <si>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</si>
  <si>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</si>
  <si>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</si>
  <si>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</si>
  <si>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</si>
  <si>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</si>
  <si>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</si>
  <si>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</si>
  <si>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</si>
  <si>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</si>
  <si>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</si>
  <si>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</si>
  <si>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</si>
  <si>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</si>
  <si>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</si>
  <si>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</si>
  <si>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</si>
  <si>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</si>
  <si>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</si>
  <si>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</si>
  <si>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</si>
  <si>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</si>
  <si>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</si>
  <si>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</si>
  <si>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</si>
  <si>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</si>
  <si>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</si>
  <si>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</si>
  <si>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</si>
  <si>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</si>
  <si>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</si>
  <si>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</si>
  <si>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</si>
  <si>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</si>
  <si>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</si>
  <si>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</si>
  <si>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</si>
  <si>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</si>
  <si>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</si>
  <si>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</si>
  <si>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</si>
  <si>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</si>
  <si>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</si>
  <si>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</si>
  <si>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</si>
  <si>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</si>
  <si>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</si>
  <si>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</si>
  <si>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</si>
  <si>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</si>
  <si>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</si>
  <si>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</si>
  <si>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</si>
  <si>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</si>
  <si>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</si>
  <si>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</si>
  <si>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</si>
  <si>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</si>
  <si>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</si>
  <si>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</si>
  <si>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</si>
  <si>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</si>
  <si>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</si>
  <si>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</si>
  <si>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</si>
  <si>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</si>
  <si>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</si>
  <si>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</si>
  <si>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</si>
  <si>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</si>
  <si>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</si>
  <si>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</si>
  <si>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</si>
  <si>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</si>
  <si>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</si>
  <si>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</si>
  <si>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</si>
  <si>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</si>
  <si>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</si>
  <si>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</si>
  <si>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</si>
  <si>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</si>
  <si>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</si>
  <si>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</si>
  <si>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</si>
  <si>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</si>
  <si>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</si>
  <si>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</si>
  <si>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</si>
  <si>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</si>
  <si>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</si>
  <si>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</si>
  <si>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</si>
  <si>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</si>
  <si>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</si>
  <si>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</si>
  <si>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</si>
  <si>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</si>
  <si>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</si>
  <si>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</si>
  <si>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</si>
  <si>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</si>
  <si>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</si>
  <si>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</si>
  <si>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</si>
  <si>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</si>
  <si>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</si>
  <si>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</si>
  <si>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</si>
  <si>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</si>
  <si>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</si>
  <si>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</si>
  <si>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</si>
  <si>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</si>
  <si>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</si>
  <si>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</si>
  <si>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</si>
  <si>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</si>
  <si>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</si>
  <si>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</si>
  <si>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</si>
  <si>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</si>
  <si>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</si>
  <si>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</si>
  <si>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</si>
  <si>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</si>
  <si>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</si>
  <si>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</si>
  <si>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</si>
  <si>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</si>
  <si>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</si>
  <si>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</si>
  <si>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</si>
  <si>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</si>
  <si>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</si>
  <si>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</si>
  <si>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</si>
  <si>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</si>
  <si>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</si>
  <si>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</si>
  <si>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</si>
  <si>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</si>
  <si>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</si>
  <si>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</si>
  <si>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</si>
  <si>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</si>
  <si>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</si>
  <si>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</si>
  <si>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</si>
  <si>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</si>
  <si>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</si>
  <si>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</si>
  <si>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</si>
  <si>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</si>
  <si>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</si>
  <si>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</si>
  <si>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</si>
  <si>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</si>
  <si>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</si>
  <si>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</si>
  <si>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</si>
  <si>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</si>
  <si>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</si>
  <si>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</si>
  <si>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</si>
  <si>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</si>
  <si>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</si>
  <si>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</si>
  <si>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</si>
  <si>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</si>
  <si>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</si>
  <si>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</si>
  <si>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</si>
  <si>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</si>
  <si>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</si>
  <si>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</si>
  <si>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</si>
  <si>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</si>
  <si>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</si>
  <si>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</si>
  <si>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</si>
  <si>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</si>
  <si>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</si>
  <si>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</si>
  <si>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</si>
  <si>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</si>
  <si>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</si>
  <si>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</si>
  <si>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</si>
  <si>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</si>
  <si>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</si>
  <si>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</si>
  <si>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</si>
  <si>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</si>
  <si>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</si>
  <si>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</si>
  <si>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</si>
  <si>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</si>
  <si>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</si>
  <si>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</si>
  <si>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</si>
  <si>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</si>
  <si>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</si>
  <si>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</si>
  <si>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</si>
  <si>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</si>
  <si>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</si>
  <si>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</si>
  <si>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</si>
  <si>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</si>
  <si>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</si>
  <si>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</si>
  <si>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</si>
  <si>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</si>
  <si>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</si>
  <si>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</si>
  <si>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</si>
  <si>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</si>
  <si>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</si>
  <si>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</si>
  <si>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</si>
  <si>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</si>
  <si>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</si>
  <si>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</si>
  <si>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</si>
  <si>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</si>
  <si>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</si>
  <si>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</si>
  <si>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</si>
  <si>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</si>
  <si>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</si>
  <si>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</si>
  <si>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</si>
  <si>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</si>
  <si>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</si>
  <si>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</si>
  <si>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</si>
  <si>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</si>
  <si>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</si>
  <si>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</si>
  <si>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</si>
  <si>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</si>
  <si>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</si>
  <si>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</si>
  <si>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</si>
  <si>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</si>
  <si>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</si>
  <si>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</si>
  <si>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</si>
  <si>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</si>
  <si>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</si>
  <si>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</si>
  <si>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</si>
  <si>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</si>
  <si>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</si>
  <si>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</si>
  <si>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</si>
  <si>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</si>
  <si>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</si>
  <si>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</si>
  <si>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</si>
  <si>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</si>
  <si>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</si>
  <si>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</si>
  <si>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</si>
  <si>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</si>
  <si>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</si>
  <si>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</si>
  <si>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</si>
  <si>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</si>
  <si>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</si>
  <si>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</si>
  <si>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</si>
  <si>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</si>
  <si>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</si>
  <si>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</si>
  <si>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</si>
  <si>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</si>
  <si>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</si>
  <si>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</si>
  <si>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</si>
  <si>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</si>
  <si>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</si>
  <si>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</si>
  <si>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</si>
  <si>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</si>
  <si>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</si>
  <si>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</si>
  <si>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</si>
  <si>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</si>
  <si>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</si>
  <si>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</si>
  <si>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</si>
  <si>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</si>
  <si>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</si>
  <si>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</si>
  <si>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</si>
  <si>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</si>
  <si>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</si>
  <si>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</si>
  <si>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</si>
  <si>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</si>
  <si>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</si>
  <si>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</si>
  <si>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</si>
  <si>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</si>
  <si>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</si>
  <si>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</si>
  <si>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</si>
  <si>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</si>
  <si>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</si>
  <si>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</si>
  <si>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</si>
  <si>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</si>
  <si>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</si>
  <si>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</si>
  <si>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</si>
  <si>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</si>
  <si>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</si>
  <si>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</si>
  <si>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</si>
  <si>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</si>
  <si>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</si>
  <si>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</si>
  <si>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</si>
  <si>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</si>
  <si>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</si>
  <si>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</si>
  <si>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</si>
  <si>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</si>
  <si>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</si>
  <si>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</si>
  <si>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</si>
  <si>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</si>
  <si>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</si>
  <si>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</si>
  <si>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</si>
  <si>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</si>
  <si>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</si>
  <si>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</si>
  <si>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</si>
  <si>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</si>
  <si>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</si>
  <si>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</si>
  <si>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</si>
  <si>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</si>
  <si>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</si>
  <si>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</si>
  <si>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</si>
  <si>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</si>
  <si>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</si>
  <si>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</si>
  <si>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</si>
  <si>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</si>
  <si>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</si>
  <si>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</si>
  <si>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</si>
  <si>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</si>
  <si>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</si>
  <si>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</si>
  <si>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</si>
  <si>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</si>
  <si>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</si>
  <si>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</si>
  <si>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</si>
  <si>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</si>
  <si>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</si>
  <si>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</si>
  <si>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</si>
  <si>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</si>
  <si>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</si>
  <si>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</si>
  <si>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</si>
  <si>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</si>
  <si>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</si>
  <si>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</si>
  <si>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</si>
  <si>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</si>
  <si>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</si>
  <si>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</si>
  <si>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</si>
  <si>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</si>
  <si>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</si>
  <si>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</si>
  <si>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</si>
  <si>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</si>
  <si>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</si>
  <si>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</si>
  <si>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</si>
  <si>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</si>
  <si>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</si>
  <si>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</si>
  <si>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</si>
  <si>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</si>
  <si>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</si>
  <si>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</si>
  <si>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</si>
  <si>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</si>
  <si>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</si>
  <si>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</si>
  <si>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</si>
  <si>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</si>
  <si>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</si>
  <si>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</si>
  <si>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</si>
  <si>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</si>
  <si>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</si>
  <si>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</si>
  <si>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</si>
  <si>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</si>
  <si>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</si>
  <si>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</si>
  <si>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</si>
  <si>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</si>
  <si>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</si>
  <si>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</si>
  <si>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</si>
  <si>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</si>
  <si>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</si>
  <si>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</si>
  <si>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</si>
  <si>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</si>
  <si>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</si>
  <si>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</si>
  <si>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</si>
  <si>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</si>
  <si>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</si>
  <si>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</si>
  <si>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</si>
  <si>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</si>
  <si>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</si>
  <si>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</si>
  <si>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</si>
  <si>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</si>
  <si>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</si>
  <si>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</si>
  <si>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</si>
  <si>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</si>
  <si>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</si>
  <si>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</si>
  <si>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</si>
  <si>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</si>
  <si>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</si>
  <si>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</si>
  <si>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</si>
  <si>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</si>
  <si>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</si>
  <si>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</si>
  <si>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</si>
  <si>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</si>
  <si>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</si>
  <si>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</si>
  <si>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</si>
  <si>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</si>
  <si>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</si>
  <si>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</si>
  <si>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</si>
  <si>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</si>
  <si>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</si>
  <si>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</si>
  <si>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</si>
  <si>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</si>
  <si>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</si>
  <si>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</si>
  <si>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</si>
  <si>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</si>
  <si>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</si>
  <si>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</si>
  <si>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</si>
  <si>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</si>
  <si>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</si>
  <si>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</si>
  <si>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</si>
  <si>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</si>
  <si>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</si>
  <si>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</si>
  <si>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</si>
  <si>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</si>
  <si>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</si>
  <si>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</si>
  <si>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</si>
  <si>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</si>
  <si>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</si>
  <si>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</si>
  <si>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</si>
  <si>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</si>
  <si>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</si>
  <si>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</si>
  <si>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</si>
  <si>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</si>
  <si>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</si>
  <si>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</si>
  <si>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</si>
  <si>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</si>
  <si>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</si>
  <si>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</si>
  <si>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</si>
  <si>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</si>
  <si>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</si>
  <si>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</si>
  <si>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</si>
  <si>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</si>
  <si>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</si>
  <si>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</si>
  <si>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</si>
  <si>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</si>
  <si>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</si>
  <si>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</si>
  <si>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</si>
  <si>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</si>
  <si>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</si>
  <si>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</si>
  <si>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</si>
  <si>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</si>
  <si>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</si>
  <si>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</si>
  <si>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</si>
  <si>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</si>
  <si>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</si>
  <si>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</si>
  <si>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</si>
  <si>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</si>
  <si>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</si>
  <si>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</si>
  <si>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</si>
  <si>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</si>
  <si>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</si>
  <si>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</si>
  <si>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</si>
  <si>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</si>
  <si>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</si>
  <si>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</si>
  <si>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</si>
  <si>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</si>
  <si>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</si>
  <si>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</si>
  <si>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</si>
  <si>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</si>
  <si>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</si>
  <si>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</si>
  <si>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</si>
  <si>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</si>
  <si>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</si>
  <si>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</si>
  <si>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</si>
  <si>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</si>
  <si>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</si>
  <si>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</si>
  <si>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</si>
  <si>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</si>
  <si>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</si>
  <si>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</si>
  <si>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</si>
  <si>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</si>
  <si>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</si>
  <si>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</si>
  <si>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</si>
  <si>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</si>
  <si>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</si>
  <si>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</si>
  <si>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</si>
  <si>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</si>
  <si>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</si>
  <si>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</si>
  <si>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</si>
  <si>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</si>
  <si>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</si>
  <si>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</si>
  <si>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</si>
  <si>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</si>
  <si>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</si>
  <si>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</si>
  <si>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</si>
  <si>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</si>
  <si>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</si>
  <si>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</si>
  <si>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</si>
  <si>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</si>
  <si>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</si>
  <si>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</si>
  <si>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</si>
  <si>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</si>
  <si>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</si>
  <si>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</si>
  <si>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</si>
  <si>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</si>
  <si>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</si>
  <si>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</si>
  <si>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</si>
  <si>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</si>
  <si>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</si>
  <si>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</si>
  <si>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</si>
  <si>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</si>
  <si>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</si>
  <si>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</si>
  <si>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</si>
  <si>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</si>
  <si>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</si>
  <si>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</si>
  <si>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</si>
  <si>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</si>
  <si>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</si>
  <si>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</si>
  <si>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</si>
  <si>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</si>
  <si>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</si>
  <si>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</si>
  <si>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</si>
  <si>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</si>
  <si>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</si>
  <si>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</si>
  <si>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</si>
  <si>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</si>
  <si>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</si>
  <si>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</si>
  <si>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</si>
  <si>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</si>
  <si>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</si>
  <si>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</si>
  <si>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</si>
  <si>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</si>
  <si>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</si>
  <si>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</si>
  <si>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</si>
  <si>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</si>
  <si>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</si>
  <si>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</si>
  <si>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</si>
  <si>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</si>
  <si>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</si>
  <si>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</si>
  <si>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</si>
  <si>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</si>
  <si>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</si>
  <si>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</si>
  <si>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</si>
  <si>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</si>
  <si>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</si>
  <si>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</si>
  <si>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</si>
  <si>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</si>
  <si>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</si>
  <si>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</si>
  <si>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</si>
  <si>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</si>
  <si>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</si>
  <si>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</si>
  <si>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</si>
  <si>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</si>
  <si>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</si>
  <si>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</si>
  <si>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</si>
  <si>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</si>
  <si>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</si>
  <si>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</si>
  <si>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</si>
  <si>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</si>
  <si>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</si>
  <si>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</si>
  <si>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</si>
  <si>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</si>
  <si>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</si>
  <si>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</si>
  <si>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</si>
  <si>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</si>
  <si>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</si>
  <si>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</si>
  <si>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</si>
  <si>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</si>
  <si>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</si>
  <si>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</si>
  <si>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</si>
  <si>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</si>
  <si>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</si>
  <si>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</si>
  <si>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</si>
  <si>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</si>
  <si>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</si>
  <si>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</si>
  <si>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</si>
  <si>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</si>
  <si>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</si>
  <si>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</si>
  <si>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</si>
  <si>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</si>
  <si>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</si>
  <si>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</si>
  <si>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</si>
  <si>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</si>
  <si>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</si>
  <si>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</si>
  <si>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</si>
  <si>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</si>
  <si>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</si>
  <si>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</si>
  <si>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</si>
  <si>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</si>
  <si>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</si>
  <si>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</si>
  <si>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</si>
  <si>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</si>
  <si>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</si>
  <si>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</si>
  <si>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</si>
  <si>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</si>
  <si>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</si>
  <si>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</si>
  <si>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</si>
  <si>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</si>
  <si>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</si>
  <si>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</si>
  <si>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</si>
  <si>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</si>
  <si>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</si>
  <si>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</si>
  <si>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</si>
  <si>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</si>
  <si>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</si>
  <si>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</si>
  <si>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</si>
  <si>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</si>
  <si>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</si>
  <si>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</si>
  <si>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</si>
  <si>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</si>
  <si>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</si>
  <si>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</si>
  <si>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</si>
  <si>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</si>
  <si>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</si>
  <si>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</si>
  <si>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</si>
  <si>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</si>
  <si>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</si>
  <si>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</si>
  <si>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</si>
  <si>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</si>
  <si>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</si>
  <si>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</si>
  <si>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</si>
  <si>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</si>
  <si>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</si>
  <si>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</si>
  <si>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</si>
  <si>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</si>
  <si>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</si>
  <si>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</si>
  <si>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</si>
  <si>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</si>
  <si>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</si>
  <si>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</si>
  <si>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</si>
  <si>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</si>
  <si>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</si>
  <si>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</si>
  <si>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</si>
  <si>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</si>
  <si>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</si>
  <si>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</si>
  <si>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</si>
  <si>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</si>
  <si>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</si>
  <si>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</si>
  <si>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</si>
  <si>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</si>
  <si>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</si>
  <si>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</si>
  <si>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</si>
  <si>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</si>
  <si>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</si>
  <si>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</si>
  <si>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</si>
  <si>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</si>
  <si>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</si>
  <si>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</si>
  <si>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</si>
  <si>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</si>
  <si>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</si>
  <si>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</si>
  <si>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</si>
  <si>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</si>
  <si>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</si>
  <si>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</si>
  <si>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</si>
  <si>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</si>
  <si>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</si>
  <si>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</si>
  <si>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</si>
  <si>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</si>
  <si>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</si>
  <si>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</si>
  <si>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</si>
  <si>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</si>
  <si>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</si>
  <si>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</si>
  <si>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</si>
  <si>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</si>
  <si>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</si>
  <si>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</si>
  <si>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</si>
  <si>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</si>
  <si>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</si>
  <si>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</si>
  <si>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</si>
  <si>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</si>
  <si>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</si>
  <si>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</si>
  <si>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</si>
  <si>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</si>
  <si>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</si>
  <si>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</si>
  <si>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</si>
  <si>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</si>
  <si>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</si>
  <si>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</si>
  <si>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</si>
  <si>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</si>
  <si>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</si>
  <si>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</si>
  <si>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</si>
  <si>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</si>
  <si>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</si>
  <si>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</si>
  <si>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</si>
  <si>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</si>
  <si>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</si>
  <si>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</si>
  <si>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</si>
  <si>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</si>
  <si>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</si>
  <si>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</si>
  <si>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</si>
  <si>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</si>
  <si>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</si>
  <si>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</si>
  <si>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</si>
  <si>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</si>
  <si>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</si>
  <si>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</si>
  <si>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</si>
  <si>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</si>
  <si>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</si>
  <si>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</si>
  <si>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</si>
  <si>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</si>
  <si>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</si>
  <si>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</si>
  <si>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</si>
  <si>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</si>
  <si>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</si>
  <si>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</si>
  <si>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</si>
  <si>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</si>
  <si>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</si>
  <si>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</si>
  <si>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</si>
  <si>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</si>
  <si>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</si>
  <si>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</si>
  <si>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</si>
  <si>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</si>
  <si>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</si>
  <si>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</si>
  <si>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</si>
  <si>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</si>
  <si>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</si>
  <si>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</si>
  <si>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</si>
  <si>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</si>
  <si>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</si>
  <si>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</si>
  <si>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</si>
  <si>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</si>
  <si>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</si>
  <si>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</si>
  <si>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</si>
  <si>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</si>
  <si>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</si>
  <si>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</si>
  <si>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</si>
  <si>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</si>
  <si>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</si>
  <si>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</si>
  <si>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</si>
  <si>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</si>
  <si>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</si>
  <si>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</si>
  <si>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</si>
  <si>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</si>
  <si>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</si>
  <si>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</si>
  <si>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</si>
  <si>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</si>
  <si>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</si>
  <si>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</si>
  <si>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</si>
  <si>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</si>
  <si>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</si>
  <si>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</si>
  <si>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</si>
  <si>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</si>
  <si>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</si>
  <si>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</si>
  <si>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</si>
  <si>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</si>
  <si>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</si>
  <si>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</si>
  <si>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</si>
  <si>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</si>
  <si>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</si>
  <si>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</si>
  <si>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</si>
  <si>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</si>
  <si>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</si>
  <si>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</si>
  <si>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</si>
  <si>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</si>
  <si>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</si>
  <si>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</si>
  <si>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</si>
  <si>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</si>
  <si>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</si>
  <si>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</si>
  <si>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</si>
  <si>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</si>
  <si>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</si>
  <si>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</si>
  <si>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</si>
  <si>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</si>
  <si>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</si>
  <si>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</si>
  <si>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</si>
  <si>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</si>
  <si>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</si>
  <si>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</si>
  <si>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</si>
  <si>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</si>
  <si>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</si>
  <si>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</si>
  <si>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</si>
  <si>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</si>
  <si>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</si>
  <si>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</si>
  <si>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</si>
  <si>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</si>
  <si>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</si>
  <si>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</si>
  <si>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</si>
  <si>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</si>
  <si>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</si>
  <si>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</si>
  <si>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</si>
  <si>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</si>
  <si>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</si>
  <si>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</si>
  <si>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</si>
  <si>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</si>
  <si>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</si>
  <si>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</si>
  <si>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</si>
  <si>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</si>
  <si>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</si>
  <si>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</si>
  <si>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</si>
  <si>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</si>
  <si>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</si>
  <si>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</si>
  <si>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</si>
  <si>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</si>
  <si>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</si>
  <si>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</si>
  <si>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</si>
  <si>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</si>
  <si>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</si>
  <si>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</si>
  <si>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</si>
  <si>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</si>
  <si>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</si>
  <si>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</si>
  <si>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</si>
  <si>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</si>
  <si>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</si>
  <si>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</si>
  <si>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</si>
  <si>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</si>
  <si>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</si>
  <si>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</si>
  <si>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</si>
  <si>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</si>
  <si>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</si>
  <si>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</si>
  <si>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</si>
  <si>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</si>
  <si>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</si>
  <si>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</si>
  <si>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</si>
  <si>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</si>
  <si>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</si>
  <si>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</si>
  <si>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</si>
  <si>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</si>
  <si>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</si>
  <si>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</si>
  <si>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</si>
  <si>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</si>
  <si>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</si>
  <si>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</si>
  <si>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</si>
  <si>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</si>
  <si>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</si>
  <si>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</si>
  <si>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</si>
  <si>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</si>
  <si>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</si>
  <si>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</si>
  <si>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</si>
  <si>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</si>
  <si>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</si>
  <si>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</si>
  <si>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</si>
  <si>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</si>
  <si>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</si>
  <si>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</si>
  <si>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</si>
  <si>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</si>
  <si>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</si>
  <si>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</si>
  <si>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</si>
  <si>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</si>
  <si>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</si>
  <si>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</si>
  <si>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</si>
  <si>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</si>
  <si>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</si>
  <si>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</si>
  <si>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</si>
  <si>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</si>
  <si>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</si>
  <si>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</si>
  <si>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</si>
  <si>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</si>
  <si>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</si>
  <si>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</si>
  <si>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</si>
  <si>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</si>
  <si>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</si>
  <si>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</si>
  <si>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</si>
  <si>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</si>
  <si>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</si>
  <si>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</si>
  <si>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</si>
  <si>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</si>
  <si>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</si>
  <si>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</si>
  <si>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</si>
  <si>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</si>
  <si>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</si>
  <si>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</si>
  <si>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</si>
  <si>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</si>
  <si>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</si>
  <si>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</si>
  <si>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</si>
  <si>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</si>
  <si>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</si>
  <si>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</si>
  <si>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</si>
  <si>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</si>
  <si>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</si>
  <si>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</si>
  <si>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</si>
  <si>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</si>
  <si>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</si>
  <si>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</si>
  <si>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</si>
  <si>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</si>
  <si>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</si>
  <si>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</si>
  <si>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</si>
  <si>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</si>
  <si>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</si>
  <si>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</si>
  <si>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</si>
  <si>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</si>
  <si>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</si>
  <si>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</si>
  <si>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</si>
  <si>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</si>
  <si>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</si>
  <si>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</si>
  <si>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</si>
  <si>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</si>
  <si>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</si>
  <si>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</si>
  <si>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</si>
  <si>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</si>
  <si>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</si>
  <si>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</si>
  <si>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</si>
  <si>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</si>
  <si>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</si>
  <si>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</si>
  <si>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</si>
  <si>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</si>
  <si>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</si>
  <si>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</si>
  <si>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</si>
  <si>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</si>
  <si>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</si>
  <si>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</si>
  <si>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</si>
  <si>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</si>
  <si>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</si>
  <si>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</si>
  <si>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</si>
  <si>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</si>
  <si>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</si>
  <si>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</si>
  <si>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</si>
  <si>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</si>
  <si>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</si>
  <si>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</si>
  <si>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</si>
  <si>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</si>
  <si>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</si>
  <si>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</si>
  <si>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</si>
  <si>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</si>
  <si>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</si>
  <si>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</si>
  <si>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</si>
  <si>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</si>
  <si>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</si>
  <si>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</si>
  <si>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</si>
  <si>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</si>
  <si>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</si>
  <si>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</si>
  <si>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</si>
  <si>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</si>
  <si>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</si>
  <si>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</si>
  <si>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</si>
  <si>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</si>
  <si>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</si>
  <si>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</si>
  <si>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</si>
  <si>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</si>
  <si>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</si>
  <si>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</si>
  <si>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</si>
  <si>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</si>
  <si>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</si>
  <si>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</si>
  <si>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</si>
  <si>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</si>
  <si>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</si>
  <si>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</si>
  <si>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</si>
  <si>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</si>
  <si>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</si>
  <si>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</si>
  <si>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</si>
  <si>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</si>
  <si>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</si>
  <si>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</si>
  <si>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</si>
  <si>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</si>
  <si>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</si>
  <si>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</si>
  <si>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</si>
  <si>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</si>
  <si>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</si>
  <si>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</si>
  <si>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</si>
  <si>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</si>
  <si>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</si>
  <si>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</si>
  <si>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</si>
  <si>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</si>
  <si>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</si>
  <si>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</si>
  <si>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</si>
  <si>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</si>
  <si>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</si>
  <si>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</si>
  <si>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</si>
  <si>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</si>
  <si>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</si>
  <si>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</si>
  <si>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</si>
  <si>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</si>
  <si>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</si>
  <si>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</si>
  <si>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</si>
  <si>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</si>
  <si>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</si>
  <si>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</si>
  <si>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</si>
  <si>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</si>
  <si>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</si>
  <si>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</si>
  <si>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</si>
  <si>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</si>
  <si>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</si>
  <si>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</si>
  <si>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</si>
  <si>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</si>
  <si>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</si>
  <si>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</si>
  <si>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</si>
  <si>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</si>
  <si>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</si>
  <si>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</si>
  <si>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</si>
  <si>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</si>
  <si>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</si>
  <si>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</si>
  <si>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</si>
  <si>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</si>
  <si>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</si>
  <si>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</si>
  <si>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</si>
  <si>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</si>
  <si>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</si>
  <si>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</si>
  <si>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</si>
  <si>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</si>
  <si>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</si>
  <si>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</si>
  <si>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</si>
  <si>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</si>
  <si>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</si>
  <si>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</si>
  <si>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</si>
  <si>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</si>
  <si>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</si>
  <si>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</si>
  <si>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</si>
  <si>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</si>
  <si>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</si>
  <si>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</si>
  <si>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</si>
  <si>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</si>
  <si>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</si>
  <si>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</si>
  <si>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</si>
  <si>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</si>
  <si>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</si>
  <si>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</si>
  <si>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</si>
  <si>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</si>
  <si>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</si>
  <si>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</si>
  <si>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</si>
  <si>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</si>
  <si>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</si>
  <si>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</si>
  <si>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</si>
  <si>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</si>
  <si>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</si>
  <si>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</si>
  <si>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</si>
  <si>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</si>
  <si>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</si>
  <si>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</si>
  <si>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</si>
  <si>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</si>
  <si>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</si>
  <si>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</si>
  <si>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</si>
  <si>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</si>
  <si>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</si>
  <si>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</si>
  <si>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</si>
  <si>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</si>
  <si>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</si>
  <si>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</si>
  <si>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</si>
  <si>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</si>
  <si>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</si>
  <si>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</si>
  <si>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</si>
  <si>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</si>
  <si>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</si>
  <si>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</si>
  <si>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</si>
  <si>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</si>
  <si>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</si>
  <si>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</si>
  <si>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</si>
  <si>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</si>
  <si>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</si>
  <si>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</si>
  <si>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</si>
  <si>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</si>
  <si>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</si>
  <si>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</si>
  <si>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</si>
  <si>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</si>
  <si>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</si>
  <si>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</si>
  <si>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</si>
  <si>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</si>
  <si>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</si>
  <si>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</si>
  <si>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</si>
  <si>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</si>
  <si>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</si>
  <si>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</si>
  <si>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</si>
  <si>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</si>
  <si>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</si>
  <si>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</si>
  <si>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</si>
  <si>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</si>
  <si>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</si>
  <si>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</si>
  <si>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</si>
  <si>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</si>
  <si>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</si>
  <si>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</si>
  <si>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</si>
  <si>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</si>
  <si>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</si>
  <si>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</si>
  <si>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</si>
  <si>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</si>
  <si>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</si>
  <si>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</si>
  <si>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</si>
  <si>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</si>
  <si>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</si>
  <si>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</si>
  <si>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</si>
  <si>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</si>
  <si>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</si>
  <si>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</si>
  <si>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</si>
  <si>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</si>
  <si>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</si>
  <si>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</si>
  <si>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</si>
  <si>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</si>
  <si>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</si>
  <si>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</si>
  <si>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</si>
  <si>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</si>
  <si>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</si>
  <si>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</si>
  <si>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</si>
  <si>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</si>
  <si>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</si>
  <si>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</si>
  <si>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</si>
  <si>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</si>
  <si>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</si>
  <si>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</si>
  <si>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</si>
  <si>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</si>
  <si>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</si>
  <si>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</si>
  <si>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</si>
  <si>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</si>
  <si>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</si>
  <si>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</si>
  <si>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</si>
  <si>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</si>
  <si>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</si>
  <si>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</si>
  <si>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</si>
  <si>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</si>
  <si>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</si>
  <si>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</si>
  <si>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</si>
  <si>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</si>
  <si>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</si>
  <si>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</si>
  <si>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</si>
  <si>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</si>
  <si>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</si>
  <si>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</si>
  <si>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</si>
  <si>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</si>
  <si>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</si>
  <si>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</si>
  <si>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</si>
  <si>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</si>
  <si>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</si>
  <si>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</si>
  <si>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</si>
  <si>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</si>
  <si>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</si>
  <si>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</si>
  <si>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</si>
  <si>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</si>
  <si>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</si>
  <si>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</si>
  <si>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</si>
  <si>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</si>
  <si>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</si>
  <si>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</si>
  <si>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</si>
  <si>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</si>
  <si>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</si>
  <si>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</si>
  <si>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</si>
  <si>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</si>
  <si>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</si>
  <si>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</si>
  <si>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</si>
  <si>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</si>
  <si>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</si>
  <si>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</si>
  <si>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</si>
  <si>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</si>
  <si>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</si>
  <si>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</si>
  <si>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</si>
  <si>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</si>
  <si>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</si>
  <si>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</si>
  <si>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</si>
  <si>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</si>
  <si>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</si>
  <si>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</si>
  <si>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</si>
  <si>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</si>
  <si>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</si>
  <si>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</si>
  <si>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</si>
  <si>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</si>
  <si>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</si>
  <si>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</si>
  <si>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</si>
  <si>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</si>
  <si>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</si>
  <si>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</si>
  <si>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</si>
  <si>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</si>
  <si>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</si>
  <si>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</si>
  <si>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</si>
  <si>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</si>
  <si>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</si>
  <si>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</si>
  <si>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</si>
  <si>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</si>
  <si>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</si>
  <si>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</si>
  <si>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</si>
  <si>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</si>
  <si>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</si>
  <si>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</si>
  <si>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</si>
  <si>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</si>
  <si>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</si>
  <si>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</si>
  <si>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</si>
  <si>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</si>
  <si>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</si>
  <si>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</si>
  <si>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</si>
  <si>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</si>
  <si>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</si>
  <si>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</si>
  <si>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</si>
  <si>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</si>
  <si>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</si>
  <si>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</si>
  <si>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</si>
  <si>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</si>
  <si>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</si>
  <si>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</si>
  <si>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</si>
  <si>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</si>
  <si>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</si>
  <si>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</si>
  <si>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</si>
  <si>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</si>
  <si>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</si>
  <si>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</si>
  <si>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</si>
  <si>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</si>
  <si>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</si>
  <si>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</si>
  <si>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</si>
  <si>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</si>
  <si>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</si>
  <si>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</si>
  <si>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</si>
  <si>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</si>
  <si>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</si>
  <si>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</si>
  <si>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</si>
  <si>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</si>
  <si>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</si>
  <si>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</si>
  <si>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</si>
  <si>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</si>
  <si>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</si>
  <si>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</si>
  <si>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</si>
  <si>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</si>
  <si>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</si>
  <si>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</si>
  <si>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</si>
  <si>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</si>
  <si>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</si>
  <si>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</si>
  <si>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</si>
  <si>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</si>
  <si>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</si>
  <si>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</si>
  <si>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</si>
  <si>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</si>
  <si>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</si>
  <si>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</si>
  <si>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</si>
  <si>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</si>
  <si>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</si>
  <si>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</si>
  <si>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</si>
  <si>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</si>
  <si>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</si>
  <si>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</si>
  <si>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</si>
  <si>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</si>
  <si>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</si>
  <si>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</si>
  <si>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</si>
  <si>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</si>
  <si>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</si>
  <si>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</si>
  <si>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</si>
  <si>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</si>
  <si>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</si>
  <si>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</si>
  <si>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</si>
  <si>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</si>
  <si>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</si>
  <si>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</si>
  <si>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</si>
  <si>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</si>
  <si>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</si>
  <si>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</si>
  <si>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</si>
  <si>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</si>
  <si>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</si>
  <si>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</si>
  <si>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</si>
  <si>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</si>
  <si>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</si>
  <si>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</si>
  <si>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</si>
  <si>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</si>
  <si>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</si>
  <si>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</si>
  <si>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</si>
  <si>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</si>
  <si>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</si>
  <si>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</si>
  <si>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</si>
  <si>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</si>
  <si>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</si>
  <si>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</si>
  <si>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</si>
  <si>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</si>
  <si>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</si>
  <si>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</si>
  <si>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</si>
  <si>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</si>
  <si>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</si>
  <si>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</si>
  <si>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</si>
  <si>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</si>
  <si>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</si>
  <si>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</si>
  <si>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</si>
  <si>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</si>
  <si>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</si>
  <si>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</si>
  <si>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</si>
  <si>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</si>
  <si>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</si>
  <si>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</si>
  <si>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</si>
  <si>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</si>
  <si>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</si>
  <si>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</si>
  <si>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</si>
  <si>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</si>
  <si>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</si>
  <si>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</si>
  <si>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</si>
  <si>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</si>
  <si>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</si>
  <si>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</si>
  <si>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</si>
  <si>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</si>
  <si>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</si>
  <si>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</si>
  <si>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</si>
  <si>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</si>
  <si>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</si>
  <si>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</si>
  <si>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</si>
  <si>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</si>
  <si>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</si>
  <si>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</si>
  <si>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</si>
  <si>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</si>
  <si>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</si>
  <si>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</si>
  <si>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</si>
  <si>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</si>
  <si>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</si>
  <si>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</si>
  <si>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</si>
  <si>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</si>
  <si>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</si>
  <si>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</si>
  <si>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</si>
  <si>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</si>
  <si>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</si>
  <si>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</si>
  <si>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</si>
  <si>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</si>
  <si>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</si>
  <si>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</si>
  <si>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</si>
  <si>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</si>
  <si>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</si>
  <si>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</si>
  <si>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</si>
  <si>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</si>
  <si>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</si>
  <si>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</si>
  <si>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</si>
  <si>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</si>
  <si>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</si>
  <si>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</si>
  <si>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</si>
  <si>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</si>
  <si>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</si>
  <si>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</si>
  <si>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</si>
  <si>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</si>
  <si>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</si>
  <si>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</si>
  <si>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</si>
  <si>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</si>
  <si>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</si>
  <si>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</si>
  <si>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</si>
  <si>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</si>
  <si>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</si>
  <si>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</si>
  <si>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</si>
  <si>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</si>
  <si>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</si>
  <si>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</si>
  <si>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</si>
  <si>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</si>
  <si>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</si>
  <si>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</si>
  <si>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</si>
  <si>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</si>
  <si>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</si>
  <si>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</si>
  <si>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</si>
  <si>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</si>
  <si>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</si>
  <si>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</si>
  <si>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</si>
  <si>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</si>
  <si>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</si>
  <si>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</si>
  <si>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</si>
  <si>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</si>
  <si>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</si>
  <si>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</si>
  <si>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</si>
  <si>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</si>
  <si>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</si>
  <si>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</si>
  <si>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</si>
  <si>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</si>
  <si>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</si>
  <si>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</si>
  <si>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</si>
  <si>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</si>
  <si>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</si>
  <si>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</si>
  <si>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</si>
  <si>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</si>
  <si>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</si>
  <si>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</si>
  <si>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</si>
  <si>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</si>
  <si>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</si>
  <si>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</si>
  <si>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</si>
  <si>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</si>
  <si>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</si>
  <si>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</si>
  <si>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</si>
  <si>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</si>
  <si>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</si>
  <si>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</si>
  <si>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</si>
  <si>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</si>
  <si>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</si>
  <si>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</si>
  <si>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</si>
  <si>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</si>
  <si>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</si>
  <si>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</si>
  <si>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</si>
  <si>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</si>
  <si>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</si>
  <si>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</si>
  <si>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</si>
  <si>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</si>
  <si>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</si>
  <si>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</si>
  <si>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</si>
  <si>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</si>
  <si>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</si>
  <si>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</si>
  <si>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</si>
  <si>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</si>
  <si>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</si>
  <si>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</si>
  <si>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</si>
  <si>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</si>
  <si>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</si>
  <si>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</si>
  <si>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</si>
  <si>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</si>
  <si>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</si>
  <si>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</si>
  <si>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</si>
  <si>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</si>
  <si>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</si>
  <si>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</si>
  <si>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</si>
  <si>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</si>
  <si>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</si>
  <si>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</si>
  <si>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</si>
  <si>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</si>
  <si>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</si>
  <si>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</si>
  <si>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</si>
  <si>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</si>
  <si>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</si>
  <si>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</si>
  <si>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</si>
  <si>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</si>
  <si>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</si>
  <si>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</si>
  <si>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</si>
  <si>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</si>
  <si>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</si>
  <si>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</si>
  <si>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</si>
  <si>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</si>
  <si>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</si>
  <si>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</si>
  <si>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</si>
  <si>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</si>
  <si>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</si>
  <si>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</si>
  <si>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</si>
  <si>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</si>
  <si>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</si>
  <si>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</si>
  <si>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</si>
  <si>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</si>
  <si>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</si>
  <si>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</si>
  <si>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</si>
  <si>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</si>
  <si>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</si>
  <si>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</si>
  <si>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</si>
  <si>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</si>
  <si>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</si>
  <si>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</si>
  <si>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</si>
  <si>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</si>
  <si>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</si>
  <si>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</si>
  <si>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</si>
  <si>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</si>
  <si>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</si>
  <si>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</si>
  <si>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</si>
  <si>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</si>
  <si>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</si>
  <si>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</si>
  <si>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</si>
  <si>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</si>
  <si>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</si>
  <si>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</si>
  <si>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</si>
  <si>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</si>
  <si>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</si>
  <si>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</si>
  <si>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</si>
  <si>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</si>
  <si>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</si>
  <si>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</si>
  <si>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</si>
  <si>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</si>
  <si>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</si>
  <si>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</si>
  <si>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</si>
  <si>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</si>
  <si>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</si>
  <si>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</si>
  <si>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</si>
  <si>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</si>
  <si>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</si>
  <si>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</si>
  <si>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</si>
  <si>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</si>
  <si>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</si>
  <si>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</si>
  <si>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</si>
  <si>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</si>
  <si>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</si>
  <si>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</si>
  <si>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</si>
  <si>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</si>
  <si>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</si>
  <si>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</si>
  <si>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</si>
  <si>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</si>
  <si>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</si>
  <si>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</si>
  <si>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</si>
  <si>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</si>
  <si>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</si>
  <si>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</si>
  <si>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</si>
  <si>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</si>
  <si>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</si>
  <si>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</si>
  <si>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</si>
  <si>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</si>
  <si>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</si>
  <si>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</si>
  <si>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</si>
  <si>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</si>
  <si>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</si>
  <si>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</si>
  <si>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</si>
  <si>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</si>
  <si>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</si>
  <si>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</si>
  <si>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</si>
  <si>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</si>
  <si>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</si>
  <si>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</si>
  <si>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</si>
  <si>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</si>
  <si>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</si>
  <si>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</si>
  <si>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</si>
  <si>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</si>
  <si>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</si>
  <si>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</si>
  <si>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</si>
  <si>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</si>
  <si>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</si>
  <si>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</si>
  <si>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</si>
  <si>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</si>
  <si>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</si>
  <si>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</si>
  <si>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</si>
  <si>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</si>
  <si>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</si>
  <si>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</si>
  <si>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</si>
  <si>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</si>
  <si>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</si>
  <si>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</si>
  <si>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</si>
  <si>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</si>
  <si>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</si>
  <si>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</si>
  <si>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</si>
  <si>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</si>
  <si>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</si>
  <si>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</si>
  <si>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</si>
  <si>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</si>
  <si>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</si>
  <si>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</si>
  <si>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</si>
  <si>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</si>
  <si>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</si>
  <si>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</si>
  <si>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</si>
  <si>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</si>
  <si>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</si>
  <si>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</si>
  <si>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</si>
  <si>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</si>
  <si>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</si>
  <si>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</si>
  <si>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</si>
  <si>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</si>
  <si>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</si>
  <si>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</si>
  <si>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</si>
  <si>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</si>
  <si>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</si>
  <si>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</si>
  <si>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</si>
  <si>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</si>
  <si>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</si>
  <si>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</si>
  <si>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</si>
  <si>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</si>
  <si>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</si>
  <si>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</si>
  <si>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</si>
  <si>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</si>
  <si>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</si>
  <si>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</si>
  <si>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</si>
  <si>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</si>
  <si>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</si>
  <si>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</si>
  <si>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</si>
  <si>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</si>
  <si>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</si>
  <si>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</si>
  <si>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</si>
  <si>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</si>
  <si>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</si>
  <si>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</si>
  <si>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</si>
  <si>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</si>
  <si>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</si>
  <si>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</si>
  <si>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</si>
  <si>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</si>
  <si>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</si>
  <si>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</si>
  <si>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</si>
  <si>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</si>
  <si>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</si>
  <si>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</si>
  <si>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</si>
  <si>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</si>
  <si>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</si>
  <si>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</si>
  <si>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</si>
  <si>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</si>
  <si>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</si>
  <si>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</si>
  <si>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</si>
  <si>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</si>
  <si>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</si>
  <si>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</si>
  <si>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</si>
  <si>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</si>
  <si>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</si>
  <si>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</si>
  <si>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</si>
  <si>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</si>
  <si>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</si>
  <si>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</si>
  <si>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</si>
  <si>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</si>
  <si>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</si>
  <si>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</si>
  <si>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</si>
  <si>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</si>
  <si>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</si>
  <si>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</si>
  <si>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</si>
  <si>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</si>
  <si>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</si>
  <si>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</si>
  <si>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</si>
  <si>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</si>
  <si>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</si>
  <si>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</si>
  <si>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</si>
  <si>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</si>
  <si>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</si>
  <si>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</si>
  <si>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</si>
  <si>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</si>
  <si>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</si>
  <si>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</si>
  <si>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</si>
  <si>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</si>
  <si>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</si>
  <si>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</si>
  <si>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</si>
  <si>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</si>
  <si>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</si>
  <si>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</si>
  <si>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</si>
  <si>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</si>
  <si>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</si>
  <si>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</si>
  <si>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</si>
  <si>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</si>
  <si>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</si>
  <si>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</si>
  <si>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</si>
  <si>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</si>
  <si>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</si>
  <si>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</si>
  <si>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</si>
  <si>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</si>
  <si>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</si>
  <si>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</si>
  <si>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</si>
  <si>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</si>
  <si>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</si>
  <si>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</si>
  <si>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</si>
  <si>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</si>
  <si>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</si>
  <si>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</si>
  <si>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</si>
  <si>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</si>
  <si>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</si>
  <si>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</si>
  <si>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</si>
  <si>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</si>
  <si>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</si>
  <si>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</si>
  <si>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</si>
  <si>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</si>
  <si>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</si>
  <si>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</si>
  <si>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</si>
  <si>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</si>
  <si>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</si>
  <si>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</si>
  <si>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</si>
  <si>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</si>
  <si>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</si>
  <si>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</si>
  <si>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</si>
  <si>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</si>
  <si>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</si>
  <si>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</si>
  <si>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</si>
  <si>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</si>
  <si>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</si>
  <si>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</si>
  <si>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</si>
  <si>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</si>
  <si>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</si>
  <si>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</si>
  <si>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</si>
  <si>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</si>
  <si>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</si>
  <si>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</si>
  <si>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</si>
  <si>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</si>
  <si>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</si>
  <si>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</si>
  <si>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</si>
  <si>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</si>
  <si>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</si>
  <si>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</si>
  <si>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</si>
  <si>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</si>
  <si>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</si>
  <si>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</si>
  <si>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</si>
  <si>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</si>
  <si>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</si>
  <si>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</si>
  <si>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</si>
  <si>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</si>
  <si>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</si>
  <si>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</si>
  <si>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</si>
  <si>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</si>
  <si>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</si>
  <si>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</si>
  <si>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</si>
  <si>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</si>
  <si>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</si>
  <si>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</si>
  <si>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</si>
  <si>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</si>
  <si>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</si>
  <si>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</si>
  <si>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</si>
  <si>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</si>
  <si>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</si>
  <si>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</si>
  <si>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</si>
  <si>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</si>
  <si>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</si>
  <si>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</si>
  <si>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</si>
  <si>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</si>
  <si>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</si>
  <si>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</si>
  <si>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</si>
  <si>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</si>
  <si>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</si>
  <si>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</si>
  <si>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</si>
  <si>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</si>
  <si>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</si>
  <si>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</si>
  <si>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</si>
  <si>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</si>
  <si>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</si>
  <si>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</si>
  <si>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</si>
  <si>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</si>
  <si>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</si>
  <si>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</si>
  <si>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</si>
  <si>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</si>
  <si>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</si>
  <si>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</si>
  <si>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</si>
  <si>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</si>
  <si>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</si>
  <si>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</si>
  <si>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</si>
  <si>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</si>
  <si>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</si>
  <si>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</si>
  <si>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</si>
  <si>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</si>
  <si>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</si>
  <si>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</si>
  <si>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</si>
  <si>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</si>
  <si>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</si>
  <si>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</si>
  <si>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</si>
  <si>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</si>
  <si>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</si>
  <si>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</si>
  <si>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</si>
  <si>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</si>
  <si>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</si>
  <si>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</si>
  <si>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</si>
  <si>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</si>
  <si>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</si>
  <si>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</si>
  <si>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</si>
  <si>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</si>
  <si>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</si>
  <si>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</si>
  <si>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</si>
  <si>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</si>
  <si>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</si>
  <si>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</si>
  <si>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</si>
  <si>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</si>
  <si>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</si>
  <si>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</si>
  <si>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</si>
  <si>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</si>
  <si>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</si>
  <si>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</si>
  <si>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</si>
  <si>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</si>
  <si>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</si>
  <si>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</si>
  <si>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</si>
  <si>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</si>
  <si>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</si>
  <si>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</si>
  <si>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</si>
  <si>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</si>
  <si>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</si>
  <si>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</si>
  <si>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</si>
  <si>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</si>
  <si>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</si>
  <si>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</si>
  <si>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</si>
  <si>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</si>
  <si>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</si>
  <si>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</si>
  <si>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</si>
  <si>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</si>
  <si>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</si>
  <si>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</si>
  <si>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</si>
  <si>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</si>
  <si>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</si>
  <si>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</si>
  <si>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</si>
  <si>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</si>
  <si>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</si>
  <si>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</si>
  <si>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</si>
  <si>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</si>
  <si>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</si>
  <si>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</si>
  <si>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</si>
  <si>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</si>
  <si>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</si>
  <si>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</si>
  <si>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</si>
  <si>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</si>
  <si>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</si>
  <si>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</si>
  <si>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</si>
  <si>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</si>
  <si>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</si>
  <si>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</si>
  <si>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</si>
  <si>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</si>
  <si>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</si>
  <si>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</si>
  <si>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</si>
  <si>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</si>
  <si>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</si>
  <si>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</si>
  <si>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</si>
  <si>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</si>
  <si>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</si>
  <si>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</si>
  <si>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</si>
  <si>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</si>
  <si>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</si>
  <si>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</si>
  <si>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</si>
  <si>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</si>
  <si>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</si>
  <si>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</si>
  <si>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</si>
  <si>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</si>
  <si>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</si>
  <si>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</si>
  <si>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</si>
  <si>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</si>
  <si>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</si>
  <si>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</si>
  <si>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</si>
  <si>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</si>
  <si>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</si>
  <si>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</si>
  <si>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</si>
  <si>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</si>
  <si>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</si>
  <si>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</si>
  <si>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</si>
  <si>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</si>
  <si>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</si>
  <si>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</si>
  <si>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</si>
  <si>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</si>
  <si>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</si>
  <si>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</si>
  <si>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</si>
  <si>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</si>
  <si>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</si>
  <si>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</si>
  <si>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</si>
  <si>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</si>
  <si>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</si>
  <si>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</si>
  <si>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</si>
  <si>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</si>
  <si>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</si>
  <si>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</si>
  <si>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</si>
  <si>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</si>
  <si>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</si>
  <si>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</si>
  <si>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</si>
  <si>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</si>
  <si>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</si>
  <si>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</si>
  <si>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</si>
  <si>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</si>
  <si>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</si>
  <si>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</si>
  <si>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</si>
  <si>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</si>
  <si>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</si>
  <si>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</si>
  <si>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</si>
  <si>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</si>
  <si>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</si>
  <si>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</si>
  <si>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</si>
  <si>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</si>
  <si>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</si>
  <si>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</si>
  <si>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</si>
  <si>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</si>
  <si>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</si>
  <si>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</si>
  <si>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</si>
  <si>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</si>
  <si>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</si>
  <si>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</si>
  <si>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</si>
  <si>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</si>
  <si>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</si>
  <si>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</si>
  <si>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</si>
  <si>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</si>
  <si>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</si>
  <si>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</si>
  <si>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</si>
  <si>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</si>
  <si>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</si>
  <si>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</si>
  <si>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</si>
  <si>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</si>
  <si>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</si>
  <si>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</si>
  <si>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</si>
  <si>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</si>
  <si>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</si>
  <si>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</si>
  <si>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</si>
  <si>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</si>
  <si>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</si>
  <si>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</si>
  <si>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</si>
  <si>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</si>
  <si>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</si>
  <si>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</si>
  <si>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</si>
  <si>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</si>
  <si>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</si>
  <si>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</si>
  <si>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</si>
  <si>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</si>
  <si>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</si>
  <si>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</si>
  <si>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</si>
  <si>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</si>
  <si>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</si>
  <si>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</si>
  <si>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</si>
  <si>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</si>
  <si>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</si>
  <si>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</si>
  <si>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</si>
  <si>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</si>
  <si>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</si>
  <si>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</si>
  <si>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</si>
  <si>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</si>
  <si>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</si>
  <si>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</si>
  <si>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</si>
  <si>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</si>
  <si>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</si>
  <si>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</si>
  <si>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</si>
  <si>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</si>
  <si>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</si>
  <si>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</si>
  <si>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</si>
  <si>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</si>
  <si>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</si>
  <si>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</si>
  <si>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</si>
  <si>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</si>
  <si>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</si>
  <si>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</si>
  <si>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</si>
  <si>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</si>
  <si>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</si>
  <si>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</si>
  <si>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</si>
  <si>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</si>
  <si>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</si>
  <si>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</si>
  <si>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</si>
  <si>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</si>
  <si>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</si>
  <si>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</si>
  <si>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</si>
  <si>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</si>
  <si>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</si>
  <si>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</si>
  <si>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</si>
  <si>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</si>
  <si>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</si>
  <si>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</si>
  <si>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</si>
  <si>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</si>
  <si>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</si>
  <si>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</si>
  <si>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</si>
  <si>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</si>
  <si>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</si>
  <si>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</si>
  <si>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</si>
  <si>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</si>
  <si>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</si>
  <si>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</si>
  <si>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</si>
  <si>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</si>
  <si>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</si>
  <si>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</si>
  <si>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</si>
  <si>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</si>
  <si>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</si>
  <si>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</si>
  <si>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</si>
  <si>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</si>
  <si>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</si>
  <si>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</si>
  <si>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</si>
  <si>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</si>
  <si>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</si>
  <si>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</si>
  <si>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</si>
  <si>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</si>
  <si>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</si>
  <si>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</si>
  <si>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</si>
  <si>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</si>
  <si>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</si>
  <si>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</si>
  <si>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</si>
  <si>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</si>
  <si>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</si>
  <si>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</si>
  <si>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</si>
  <si>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</si>
  <si>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</si>
  <si>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</si>
  <si>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</si>
  <si>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</si>
  <si>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</si>
  <si>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</si>
  <si>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</si>
  <si>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</si>
  <si>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</si>
  <si>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</si>
  <si>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</si>
  <si>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</si>
  <si>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</si>
  <si>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</si>
  <si>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</si>
  <si>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</si>
  <si>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</si>
  <si>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</si>
  <si>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</si>
  <si>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</si>
  <si>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</si>
  <si>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</si>
  <si>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</si>
  <si>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</si>
  <si>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</si>
  <si>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</si>
  <si>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</si>
  <si>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</si>
  <si>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</si>
  <si>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</si>
  <si>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</si>
  <si>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</si>
  <si>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</si>
  <si>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</si>
  <si>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</si>
  <si>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</si>
  <si>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</si>
  <si>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</si>
  <si>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</si>
  <si>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</si>
  <si>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</si>
  <si>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</si>
  <si>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</si>
  <si>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</si>
  <si>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</si>
  <si>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</si>
  <si>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</si>
  <si>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</si>
  <si>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</si>
  <si>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</si>
  <si>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</si>
  <si>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</si>
  <si>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</si>
  <si>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</si>
  <si>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</si>
  <si>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</si>
  <si>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</si>
  <si>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</si>
  <si>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</si>
  <si>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</si>
  <si>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</si>
  <si>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</si>
  <si>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</si>
  <si>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</si>
  <si>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</si>
  <si>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</si>
  <si>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</si>
  <si>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</si>
  <si>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</si>
  <si>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</si>
  <si>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</si>
  <si>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</si>
  <si>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</si>
  <si>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</si>
  <si>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</si>
  <si>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</si>
  <si>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</si>
  <si>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</si>
  <si>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</si>
  <si>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</si>
  <si>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</si>
  <si>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</si>
  <si>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</si>
  <si>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</si>
  <si>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</si>
  <si>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</si>
  <si>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</si>
  <si>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</si>
  <si>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</si>
  <si>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</si>
  <si>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</si>
  <si>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</si>
  <si>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</si>
  <si>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</si>
  <si>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</si>
  <si>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</si>
  <si>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</si>
  <si>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</si>
  <si>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</si>
  <si>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</si>
  <si>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</si>
  <si>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</si>
  <si>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</si>
  <si>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</si>
  <si>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</si>
  <si>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</si>
  <si>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</si>
  <si>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</si>
  <si>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</si>
  <si>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</si>
  <si>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</si>
  <si>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</si>
  <si>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</si>
  <si>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</si>
  <si>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</si>
  <si>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</si>
  <si>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</si>
  <si>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</si>
  <si>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</si>
  <si>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</si>
  <si>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</si>
  <si>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</si>
  <si>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</si>
  <si>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</si>
  <si>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</si>
  <si>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</si>
  <si>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</si>
  <si>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</si>
  <si>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</si>
  <si>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</si>
  <si>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</si>
  <si>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</si>
  <si>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</si>
  <si>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</si>
  <si>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</si>
  <si>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</si>
  <si>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</si>
  <si>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</si>
  <si>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</si>
  <si>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</si>
  <si>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</si>
  <si>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</si>
  <si>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</si>
  <si>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</si>
  <si>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</si>
  <si>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</si>
  <si>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</si>
  <si>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</si>
  <si>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</si>
  <si>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</si>
  <si>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</si>
  <si>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</si>
  <si>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</si>
  <si>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</si>
  <si>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</si>
  <si>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</si>
  <si>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</si>
  <si>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</si>
  <si>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</si>
  <si>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</si>
  <si>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</si>
  <si>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</si>
  <si>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</si>
  <si>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</si>
  <si>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</si>
  <si>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</si>
  <si>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</si>
  <si>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</si>
  <si>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</si>
  <si>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</si>
  <si>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</si>
  <si>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</si>
  <si>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</si>
  <si>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</si>
  <si>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</si>
  <si>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</si>
  <si>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</si>
  <si>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</si>
  <si>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</si>
  <si>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</si>
  <si>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</si>
  <si>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</si>
  <si>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</si>
  <si>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</si>
  <si>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</si>
  <si>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</si>
  <si>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</si>
  <si>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</si>
  <si>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</si>
  <si>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</si>
  <si>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</si>
  <si>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</si>
  <si>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</si>
  <si>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</si>
  <si>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</si>
  <si>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</si>
  <si>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</si>
  <si>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</si>
  <si>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</si>
  <si>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</si>
  <si>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</si>
  <si>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</si>
  <si>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</si>
  <si>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</si>
  <si>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</si>
  <si>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</si>
  <si>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</si>
  <si>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</si>
  <si>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</si>
  <si>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</si>
  <si>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</si>
  <si>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</si>
  <si>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</si>
  <si>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</si>
  <si>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</si>
  <si>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</si>
  <si>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</si>
  <si>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</si>
  <si>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</si>
  <si>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</si>
  <si>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</si>
  <si>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</si>
  <si>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</si>
  <si>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</si>
  <si>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</si>
  <si>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</si>
  <si>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</si>
  <si>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</si>
  <si>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</si>
  <si>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</si>
  <si>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</si>
  <si>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</si>
  <si>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</si>
  <si>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</si>
  <si>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</si>
  <si>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</si>
  <si>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</si>
  <si>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</si>
  <si>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</si>
  <si>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</si>
  <si>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</si>
  <si>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</si>
  <si>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</si>
  <si>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</si>
  <si>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</si>
  <si>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</si>
  <si>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</si>
  <si>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</si>
  <si>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</si>
  <si>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</si>
  <si>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</si>
  <si>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</si>
  <si>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</si>
  <si>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</si>
  <si>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</si>
  <si>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</si>
  <si>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</si>
  <si>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</si>
  <si>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</si>
  <si>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</si>
  <si>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</si>
  <si>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</si>
  <si>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</si>
  <si>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</si>
  <si>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</si>
  <si>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</si>
  <si>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</si>
  <si>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</si>
  <si>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</si>
  <si>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</si>
  <si>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</si>
  <si>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</si>
  <si>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</si>
  <si>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</si>
  <si>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</si>
  <si>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</si>
  <si>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</si>
  <si>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</si>
  <si>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</si>
  <si>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</si>
  <si>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</si>
  <si>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</si>
  <si>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</si>
  <si>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</si>
  <si>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</si>
  <si>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</si>
  <si>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</si>
  <si>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</si>
  <si>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</si>
  <si>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</si>
  <si>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</si>
  <si>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</si>
  <si>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</si>
  <si>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</si>
  <si>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</si>
  <si>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</si>
  <si>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</si>
  <si>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</si>
  <si>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</si>
  <si>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</si>
  <si>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</si>
  <si>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</si>
  <si>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</si>
  <si>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</si>
  <si>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</si>
  <si>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</si>
  <si>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</si>
  <si>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</si>
  <si>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</si>
  <si>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</si>
  <si>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</si>
  <si>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</si>
  <si>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</si>
  <si>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</si>
  <si>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</si>
  <si>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</si>
  <si>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</si>
  <si>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</si>
  <si>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</si>
  <si>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</si>
  <si>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</si>
  <si>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</si>
  <si>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</si>
  <si>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</si>
  <si>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</si>
  <si>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</si>
  <si>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(All)</t>
  </si>
  <si>
    <t>Count of state</t>
  </si>
  <si>
    <t>Row Labels</t>
  </si>
  <si>
    <t>Grand Total</t>
  </si>
  <si>
    <t>Column Labels</t>
  </si>
  <si>
    <t>Date Created Conversion</t>
  </si>
  <si>
    <t>Date Ended Conversion</t>
  </si>
  <si>
    <t>May</t>
  </si>
  <si>
    <t>Jul</t>
  </si>
  <si>
    <t>Aug</t>
  </si>
  <si>
    <t>Sep</t>
  </si>
  <si>
    <t>Oct</t>
  </si>
  <si>
    <t>Nov</t>
  </si>
  <si>
    <t>Jan</t>
  </si>
  <si>
    <t>Feb</t>
  </si>
  <si>
    <t>Mar</t>
  </si>
  <si>
    <t>Apr</t>
  </si>
  <si>
    <t>Jun</t>
  </si>
  <si>
    <t>Dec</t>
  </si>
  <si>
    <t>Years</t>
  </si>
  <si>
    <t>Goal</t>
  </si>
  <si>
    <t xml:space="preserve"> Number Successful</t>
  </si>
  <si>
    <t xml:space="preserve"> Number Failed</t>
  </si>
  <si>
    <t xml:space="preserve"> Number Canceled</t>
  </si>
  <si>
    <t xml:space="preserve"> Total Projects</t>
  </si>
  <si>
    <t xml:space="preserve"> Percentage Successful</t>
  </si>
  <si>
    <t xml:space="preserve"> Percentage Failed</t>
  </si>
  <si>
    <t xml:space="preserve">  Percentage Canceled</t>
  </si>
  <si>
    <t>1000 to 4999</t>
  </si>
  <si>
    <t>5000 to 9999</t>
  </si>
  <si>
    <t>10000 to 14999</t>
  </si>
  <si>
    <t>15000 to 19999</t>
  </si>
  <si>
    <t>20000 to 24999</t>
  </si>
  <si>
    <t>25000 to 29999</t>
  </si>
  <si>
    <t>30000 to 34999</t>
  </si>
  <si>
    <t>35000 to 39999</t>
  </si>
  <si>
    <t>40000 to 44999</t>
  </si>
  <si>
    <t>45000 to 49999</t>
  </si>
  <si>
    <t>Greater than or equal to 50000</t>
  </si>
  <si>
    <t>Less than 1000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</si>
</sst>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3"/>
      <color rgb="FF000000"/>
      <name val="Courier New"/>
      <family val="1"/>
    </font>
    <font>
      <sz val="10"/>
      <color theme="1"/>
      <name val="Arial Unicode MS"/>
      <family val="2"/>
    </font>
    <font>
      <sz val="11"/>
      <color theme="1"/>
      <name val="Calibri"/>
      <family val="2"/>
      <scheme val="minor"/>
    </font>
  </fonts>
  <fills count="2">
    <fill>
      <patternFill patternType="none"/>
    </fill>
    <fill>
      <patternFill patternType="gray125"/>
    </fill>
  </fills>
  <borders count="3">
    <border>
      <left/>
      <right/>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s>
  <cellStyleXfs count="2">
    <xf numFmtId="0" fontId="0" fillId="0" borderId="0"/>
    <xf numFmtId="9" fontId="4" fillId="0" borderId="0" applyFont="0" applyFill="0" applyBorder="0" applyAlignment="0" applyProtection="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applyNumberFormat="1"/>
    <xf numFmtId="0" fontId="0" fillId="0" borderId="0" xfId="0" pivotButton="1"/>
    <xf numFmtId="0" fontId="0" fillId="0" borderId="0" xfId="0" applyAlignment="1">
      <alignment horizontal="left"/>
    </xf>
    <xf numFmtId="14" fontId="2" fillId="0" borderId="0" xfId="0" applyNumberFormat="1" applyFont="1"/>
    <xf numFmtId="14" fontId="0" fillId="0" borderId="0" xfId="0" applyNumberFormat="1" applyAlignment="1">
      <alignment horizontal="left"/>
    </xf>
    <xf numFmtId="0" fontId="3" fillId="0" borderId="1" xfId="0" applyFont="1" applyBorder="1" applyAlignment="1">
      <alignment horizontal="center"/>
    </xf>
    <xf numFmtId="0" fontId="0" fillId="0" borderId="2" xfId="0" applyBorder="1" applyAlignment="1">
      <alignment horizontal="center"/>
    </xf>
    <xf numFmtId="0" fontId="0" fillId="0" borderId="2" xfId="0" applyBorder="1"/>
    <xf numFmtId="0" fontId="0" fillId="0" borderId="0" xfId="0" applyFont="1" applyAlignment="1">
      <alignment vertical="center"/>
    </xf>
    <xf numFmtId="9" fontId="0" fillId="0" borderId="0" xfId="1" applyFont="1"/>
  </cellXfs>
  <cellStyles count="2">
    <cellStyle name="Normal" xfId="0" builtinId="0"/>
    <cellStyle name="Percent" xfId="1" builtinId="5"/>
  </cellStyles>
  <dxfs count="4">
    <dxf>
      <font>
        <color rgb="FF00B050"/>
      </font>
      <fill>
        <patternFill>
          <bgColor theme="9" tint="0.59996337778862885"/>
        </patternFill>
      </fill>
      <border>
        <left style="thin">
          <color auto="1"/>
        </left>
        <right style="thin">
          <color auto="1"/>
        </right>
        <top style="thin">
          <color auto="1"/>
        </top>
        <bottom style="thin">
          <color auto="1"/>
        </bottom>
      </border>
    </dxf>
    <dxf>
      <font>
        <b val="0"/>
        <i val="0"/>
        <color rgb="FF9C0006"/>
      </font>
      <fill>
        <patternFill>
          <bgColor theme="7" tint="0.39994506668294322"/>
        </patternFill>
      </fill>
      <border>
        <left style="thin">
          <color auto="1"/>
        </left>
        <right style="thin">
          <color auto="1"/>
        </right>
        <top style="thin">
          <color auto="1"/>
        </top>
        <bottom style="thin">
          <color auto="1"/>
        </bottom>
      </border>
    </dxf>
    <dxf>
      <font>
        <b val="0"/>
        <i val="0"/>
        <color theme="1"/>
      </font>
      <fill>
        <patternFill>
          <bgColor rgb="FFE97087"/>
        </patternFill>
      </fill>
      <border>
        <left style="thin">
          <color auto="1"/>
        </left>
        <right style="thin">
          <color auto="1"/>
        </right>
        <top style="thin">
          <color auto="1"/>
        </top>
        <bottom style="thin">
          <color auto="1"/>
        </bottom>
      </border>
    </dxf>
    <dxf>
      <font>
        <b/>
        <i/>
        <color theme="4"/>
      </font>
      <fill>
        <patternFill>
          <bgColor rgb="FF00B0F0"/>
        </patternFill>
      </fill>
      <border>
        <left style="thin">
          <color auto="1"/>
        </left>
        <right style="thin">
          <color auto="1"/>
        </right>
        <top style="thin">
          <color auto="1"/>
        </top>
        <bottom style="thin">
          <color auto="1"/>
        </bottom>
      </border>
    </dxf>
  </dxfs>
  <tableStyles count="0" defaultTableStyle="TableStyleMedium2" defaultPivotStyle="PivotStyleLight16"/>
  <colors>
    <mruColors>
      <color rgb="FFE9708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 Start My Chart .xlsx]Pivot Table &amp;chart 1 !PivotTable23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 of Projects </a:t>
            </a:r>
            <a:endParaRPr lang="en-US"/>
          </a:p>
        </c:rich>
      </c:tx>
      <c:layout>
        <c:manualLayout>
          <c:xMode val="edge"/>
          <c:yMode val="edge"/>
          <c:x val="0.44265469534053159"/>
          <c:y val="4.24437282916274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s>
    <c:plotArea>
      <c:layout>
        <c:manualLayout>
          <c:layoutTarget val="inner"/>
          <c:xMode val="edge"/>
          <c:yMode val="edge"/>
          <c:x val="0.16786644620934105"/>
          <c:y val="0.12990343077056116"/>
          <c:w val="0.70418515532831694"/>
          <c:h val="0.68761207100746624"/>
        </c:manualLayout>
      </c:layout>
      <c:barChart>
        <c:barDir val="col"/>
        <c:grouping val="stacked"/>
        <c:varyColors val="0"/>
        <c:ser>
          <c:idx val="0"/>
          <c:order val="0"/>
          <c:tx>
            <c:strRef>
              <c:f>'Pivot Table &amp;chart 1 '!$B$3:$B$4</c:f>
              <c:strCache>
                <c:ptCount val="1"/>
                <c:pt idx="0">
                  <c:v>canceled</c:v>
                </c:pt>
              </c:strCache>
            </c:strRef>
          </c:tx>
          <c:spPr>
            <a:solidFill>
              <a:schemeClr val="accent1"/>
            </a:solidFill>
            <a:ln>
              <a:noFill/>
            </a:ln>
            <a:effectLst/>
          </c:spPr>
          <c:invertIfNegative val="0"/>
          <c:cat>
            <c:strRef>
              <c:f>'Pivot Table &amp;chart 1 '!$A$5:$A$14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'Pivot Table &amp;chart 1 '!$B$5:$B$14</c:f>
              <c:numCache>
                <c:formatCode>General</c:formatCode>
                <c:ptCount val="9"/>
                <c:pt idx="0">
                  <c:v>37</c:v>
                </c:pt>
                <c:pt idx="1">
                  <c:v>20</c:v>
                </c:pt>
                <c:pt idx="2">
                  <c:v>40</c:v>
                </c:pt>
                <c:pt idx="3">
                  <c:v>178</c:v>
                </c:pt>
                <c:pt idx="6">
                  <c:v>30</c:v>
                </c:pt>
                <c:pt idx="7">
                  <c:v>20</c:v>
                </c:pt>
                <c:pt idx="8">
                  <c:v>24</c:v>
                </c:pt>
              </c:numCache>
            </c:numRef>
          </c:val>
          <c:extLst>
            <c:ext xmlns:c16="http://schemas.microsoft.com/office/drawing/2014/chart" uri="{C3380CC4-5D6E-409C-BE32-E72D297353CC}">
              <c16:uniqueId val="{00000000-E6C2-244E-B66C-0EFBE1E3585C}"/>
            </c:ext>
          </c:extLst>
        </c:ser>
        <c:ser>
          <c:idx val="1"/>
          <c:order val="1"/>
          <c:tx>
            <c:strRef>
              <c:f>'Pivot Table &amp;chart 1 '!$C$3:$C$4</c:f>
              <c:strCache>
                <c:ptCount val="1"/>
                <c:pt idx="0">
                  <c:v>failed</c:v>
                </c:pt>
              </c:strCache>
            </c:strRef>
          </c:tx>
          <c:spPr>
            <a:solidFill>
              <a:schemeClr val="accent2"/>
            </a:solidFill>
            <a:ln>
              <a:noFill/>
            </a:ln>
            <a:effectLst/>
          </c:spPr>
          <c:invertIfNegative val="0"/>
          <c:cat>
            <c:strRef>
              <c:f>'Pivot Table &amp;chart 1 '!$A$5:$A$14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'Pivot Table &amp;chart 1 '!$C$5:$C$14</c:f>
              <c:numCache>
                <c:formatCode>General</c:formatCode>
                <c:ptCount val="9"/>
                <c:pt idx="0">
                  <c:v>493</c:v>
                </c:pt>
                <c:pt idx="1">
                  <c:v>120</c:v>
                </c:pt>
                <c:pt idx="2">
                  <c:v>180</c:v>
                </c:pt>
                <c:pt idx="3">
                  <c:v>213</c:v>
                </c:pt>
                <c:pt idx="4">
                  <c:v>117</c:v>
                </c:pt>
                <c:pt idx="5">
                  <c:v>140</c:v>
                </c:pt>
                <c:pt idx="6">
                  <c:v>127</c:v>
                </c:pt>
                <c:pt idx="7">
                  <c:v>140</c:v>
                </c:pt>
              </c:numCache>
            </c:numRef>
          </c:val>
          <c:extLst>
            <c:ext xmlns:c16="http://schemas.microsoft.com/office/drawing/2014/chart" uri="{C3380CC4-5D6E-409C-BE32-E72D297353CC}">
              <c16:uniqueId val="{00000007-E6C2-244E-B66C-0EFBE1E3585C}"/>
            </c:ext>
          </c:extLst>
        </c:ser>
        <c:ser>
          <c:idx val="2"/>
          <c:order val="2"/>
          <c:tx>
            <c:strRef>
              <c:f>'Pivot Table &amp;chart 1 '!$D$3:$D$4</c:f>
              <c:strCache>
                <c:ptCount val="1"/>
                <c:pt idx="0">
                  <c:v>live</c:v>
                </c:pt>
              </c:strCache>
            </c:strRef>
          </c:tx>
          <c:spPr>
            <a:solidFill>
              <a:schemeClr val="accent3">
                <a:lumMod val="75000"/>
              </a:schemeClr>
            </a:solidFill>
            <a:ln>
              <a:noFill/>
            </a:ln>
            <a:effectLst/>
          </c:spPr>
          <c:invertIfNegative val="0"/>
          <c:cat>
            <c:strRef>
              <c:f>'Pivot Table &amp;chart 1 '!$A$5:$A$14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'Pivot Table &amp;chart 1 '!$D$5:$D$14</c:f>
              <c:numCache>
                <c:formatCode>General</c:formatCode>
                <c:ptCount val="9"/>
                <c:pt idx="0">
                  <c:v>24</c:v>
                </c:pt>
                <c:pt idx="1">
                  <c:v>20</c:v>
                </c:pt>
                <c:pt idx="7">
                  <c:v>6</c:v>
                </c:pt>
              </c:numCache>
            </c:numRef>
          </c:val>
          <c:extLst>
            <c:ext xmlns:c16="http://schemas.microsoft.com/office/drawing/2014/chart" uri="{C3380CC4-5D6E-409C-BE32-E72D297353CC}">
              <c16:uniqueId val="{00000008-E6C2-244E-B66C-0EFBE1E3585C}"/>
            </c:ext>
          </c:extLst>
        </c:ser>
        <c:ser>
          <c:idx val="3"/>
          <c:order val="3"/>
          <c:tx>
            <c:strRef>
              <c:f>'Pivot Table &amp;chart 1 '!$E$3:$E$4</c:f>
              <c:strCache>
                <c:ptCount val="1"/>
                <c:pt idx="0">
                  <c:v>successful</c:v>
                </c:pt>
              </c:strCache>
            </c:strRef>
          </c:tx>
          <c:spPr>
            <a:solidFill>
              <a:schemeClr val="accent4"/>
            </a:solidFill>
            <a:ln>
              <a:noFill/>
            </a:ln>
            <a:effectLst/>
          </c:spPr>
          <c:invertIfNegative val="0"/>
          <c:cat>
            <c:strRef>
              <c:f>'Pivot Table &amp;chart 1 '!$A$5:$A$14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'Pivot Table &amp;chart 1 '!$E$5:$E$14</c:f>
              <c:numCache>
                <c:formatCode>General</c:formatCode>
                <c:ptCount val="9"/>
                <c:pt idx="0">
                  <c:v>839</c:v>
                </c:pt>
                <c:pt idx="1">
                  <c:v>540</c:v>
                </c:pt>
                <c:pt idx="2">
                  <c:v>300</c:v>
                </c:pt>
                <c:pt idx="3">
                  <c:v>209</c:v>
                </c:pt>
                <c:pt idx="4">
                  <c:v>103</c:v>
                </c:pt>
                <c:pt idx="5">
                  <c:v>80</c:v>
                </c:pt>
                <c:pt idx="6">
                  <c:v>80</c:v>
                </c:pt>
                <c:pt idx="7">
                  <c:v>34</c:v>
                </c:pt>
              </c:numCache>
            </c:numRef>
          </c:val>
          <c:extLst>
            <c:ext xmlns:c16="http://schemas.microsoft.com/office/drawing/2014/chart" uri="{C3380CC4-5D6E-409C-BE32-E72D297353CC}">
              <c16:uniqueId val="{00000009-E6C2-244E-B66C-0EFBE1E3585C}"/>
            </c:ext>
          </c:extLst>
        </c:ser>
        <c:dLbls>
          <c:showLegendKey val="0"/>
          <c:showVal val="0"/>
          <c:showCatName val="0"/>
          <c:showSerName val="0"/>
          <c:showPercent val="0"/>
          <c:showBubbleSize val="0"/>
        </c:dLbls>
        <c:gapWidth val="151"/>
        <c:overlap val="100"/>
        <c:axId val="1019718048"/>
        <c:axId val="1211135104"/>
      </c:barChart>
      <c:catAx>
        <c:axId val="1019718048"/>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baseline="0"/>
                  <a:t>Category Of Projects</a:t>
                </a:r>
              </a:p>
            </c:rich>
          </c:tx>
          <c:layout>
            <c:manualLayout>
              <c:xMode val="edge"/>
              <c:yMode val="edge"/>
              <c:x val="0.4150978266905343"/>
              <c:y val="0.93483523046679884"/>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135104"/>
        <c:crosses val="autoZero"/>
        <c:auto val="1"/>
        <c:lblAlgn val="ctr"/>
        <c:lblOffset val="100"/>
        <c:noMultiLvlLbl val="0"/>
      </c:catAx>
      <c:valAx>
        <c:axId val="12111351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r>
                  <a:rPr lang="en-US" sz="1400" baseline="0"/>
                  <a:t>Count of State</a:t>
                </a:r>
              </a:p>
            </c:rich>
          </c:tx>
          <c:layout>
            <c:manualLayout>
              <c:xMode val="edge"/>
              <c:yMode val="edge"/>
              <c:x val="6.5276044916863549E-2"/>
              <c:y val="0.4380124526668182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718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 Start My Chart .xlsx]Pivot table &amp; chart2!PivotTable24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State</a:t>
            </a:r>
            <a:r>
              <a:rPr lang="en-US" sz="1600" baseline="0"/>
              <a:t> of Projects </a:t>
            </a:r>
            <a:endParaRPr lang="en-US" sz="1600"/>
          </a:p>
        </c:rich>
      </c:tx>
      <c:layout>
        <c:manualLayout>
          <c:xMode val="edge"/>
          <c:yMode val="edge"/>
          <c:x val="0.46280311461055151"/>
          <c:y val="5.29558568478231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459907525831812E-2"/>
          <c:y val="0.13994456379897663"/>
          <c:w val="0.80700380667635552"/>
          <c:h val="0.58038695566343135"/>
        </c:manualLayout>
      </c:layout>
      <c:barChart>
        <c:barDir val="col"/>
        <c:grouping val="stacked"/>
        <c:varyColors val="0"/>
        <c:ser>
          <c:idx val="0"/>
          <c:order val="0"/>
          <c:tx>
            <c:strRef>
              <c:f>'Pivot table &amp; chart2'!$B$4:$B$5</c:f>
              <c:strCache>
                <c:ptCount val="1"/>
                <c:pt idx="0">
                  <c:v>canceled</c:v>
                </c:pt>
              </c:strCache>
            </c:strRef>
          </c:tx>
          <c:spPr>
            <a:solidFill>
              <a:schemeClr val="accent1"/>
            </a:solidFill>
            <a:ln>
              <a:noFill/>
            </a:ln>
            <a:effectLst/>
          </c:spPr>
          <c:invertIfNegative val="0"/>
          <c:cat>
            <c:strRef>
              <c:f>'Pivot table &amp; chart2'!$A$6:$A$47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&amp; chart2'!$B$6:$B$47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6B3F-6A45-9373-B776FAE26C4C}"/>
            </c:ext>
          </c:extLst>
        </c:ser>
        <c:ser>
          <c:idx val="1"/>
          <c:order val="1"/>
          <c:tx>
            <c:strRef>
              <c:f>'Pivot table &amp; chart2'!$C$4:$C$5</c:f>
              <c:strCache>
                <c:ptCount val="1"/>
                <c:pt idx="0">
                  <c:v>failed</c:v>
                </c:pt>
              </c:strCache>
            </c:strRef>
          </c:tx>
          <c:spPr>
            <a:solidFill>
              <a:schemeClr val="accent2"/>
            </a:solidFill>
            <a:ln>
              <a:noFill/>
            </a:ln>
            <a:effectLst/>
          </c:spPr>
          <c:invertIfNegative val="0"/>
          <c:cat>
            <c:strRef>
              <c:f>'Pivot table &amp; chart2'!$A$6:$A$47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&amp; chart2'!$C$6:$C$47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E-C92C-9F43-9746-6BE5E914A5F1}"/>
            </c:ext>
          </c:extLst>
        </c:ser>
        <c:ser>
          <c:idx val="2"/>
          <c:order val="2"/>
          <c:tx>
            <c:strRef>
              <c:f>'Pivot table &amp; chart2'!$D$4:$D$5</c:f>
              <c:strCache>
                <c:ptCount val="1"/>
                <c:pt idx="0">
                  <c:v>live</c:v>
                </c:pt>
              </c:strCache>
            </c:strRef>
          </c:tx>
          <c:spPr>
            <a:solidFill>
              <a:schemeClr val="accent3"/>
            </a:solidFill>
            <a:ln>
              <a:noFill/>
            </a:ln>
            <a:effectLst/>
          </c:spPr>
          <c:invertIfNegative val="0"/>
          <c:cat>
            <c:strRef>
              <c:f>'Pivot table &amp; chart2'!$A$6:$A$47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&amp; chart2'!$D$6:$D$47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F-C92C-9F43-9746-6BE5E914A5F1}"/>
            </c:ext>
          </c:extLst>
        </c:ser>
        <c:ser>
          <c:idx val="3"/>
          <c:order val="3"/>
          <c:tx>
            <c:strRef>
              <c:f>'Pivot table &amp; chart2'!$E$4:$E$5</c:f>
              <c:strCache>
                <c:ptCount val="1"/>
                <c:pt idx="0">
                  <c:v>successful</c:v>
                </c:pt>
              </c:strCache>
            </c:strRef>
          </c:tx>
          <c:spPr>
            <a:solidFill>
              <a:schemeClr val="accent4"/>
            </a:solidFill>
            <a:ln>
              <a:noFill/>
            </a:ln>
            <a:effectLst/>
          </c:spPr>
          <c:invertIfNegative val="0"/>
          <c:cat>
            <c:strRef>
              <c:f>'Pivot table &amp; chart2'!$A$6:$A$47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&amp; chart2'!$E$6:$E$47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10-C92C-9F43-9746-6BE5E914A5F1}"/>
            </c:ext>
          </c:extLst>
        </c:ser>
        <c:dLbls>
          <c:showLegendKey val="0"/>
          <c:showVal val="0"/>
          <c:showCatName val="0"/>
          <c:showSerName val="0"/>
          <c:showPercent val="0"/>
          <c:showBubbleSize val="0"/>
        </c:dLbls>
        <c:gapWidth val="100"/>
        <c:overlap val="100"/>
        <c:axId val="1022496416"/>
        <c:axId val="1020011024"/>
      </c:barChart>
      <c:catAx>
        <c:axId val="10224964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600"/>
                  <a:t>Sub-Category</a:t>
                </a:r>
                <a:r>
                  <a:rPr lang="en-US" sz="1600" baseline="0"/>
                  <a:t> of Projects</a:t>
                </a:r>
                <a:endParaRPr lang="en-US" sz="1600"/>
              </a:p>
            </c:rich>
          </c:tx>
          <c:layout>
            <c:manualLayout>
              <c:xMode val="edge"/>
              <c:yMode val="edge"/>
              <c:x val="0.42872982288443356"/>
              <c:y val="0.8258984404318572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0011024"/>
        <c:crosses val="autoZero"/>
        <c:auto val="1"/>
        <c:lblAlgn val="ctr"/>
        <c:lblOffset val="100"/>
        <c:noMultiLvlLbl val="0"/>
      </c:catAx>
      <c:valAx>
        <c:axId val="10200110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600"/>
                  <a:t>Count</a:t>
                </a:r>
                <a:r>
                  <a:rPr lang="en-US" sz="1600" baseline="0"/>
                  <a:t> of State</a:t>
                </a:r>
                <a:r>
                  <a:rPr lang="en-US" sz="1600"/>
                  <a:t>s </a:t>
                </a:r>
              </a:p>
            </c:rich>
          </c:tx>
          <c:layout>
            <c:manualLayout>
              <c:xMode val="edge"/>
              <c:yMode val="edge"/>
              <c:x val="2.2896381986331715E-2"/>
              <c:y val="0.311555298854232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496416"/>
        <c:crosses val="autoZero"/>
        <c:crossBetween val="between"/>
      </c:valAx>
      <c:spPr>
        <a:noFill/>
        <a:ln>
          <a:noFill/>
        </a:ln>
        <a:effectLst/>
      </c:spPr>
    </c:plotArea>
    <c:legend>
      <c:legendPos val="r"/>
      <c:layout>
        <c:manualLayout>
          <c:xMode val="edge"/>
          <c:yMode val="edge"/>
          <c:x val="0.93099243325460757"/>
          <c:y val="0.46608605777340056"/>
          <c:w val="6.0151532026235223E-2"/>
          <c:h val="0.116589104786418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 Start My Chart .xlsx]Pivot Table &amp;Chart 3!PivotTable25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State</a:t>
            </a:r>
            <a:r>
              <a:rPr lang="en-US" baseline="0"/>
              <a:t> of Projects in a Year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72358221759248"/>
          <c:y val="0.10235189351331084"/>
          <c:w val="0.68760593155427552"/>
          <c:h val="0.77869875640544928"/>
        </c:manualLayout>
      </c:layout>
      <c:lineChart>
        <c:grouping val="standard"/>
        <c:varyColors val="0"/>
        <c:ser>
          <c:idx val="0"/>
          <c:order val="0"/>
          <c:tx>
            <c:strRef>
              <c:f>'Pivot Table &amp;Chart 3'!$B$4:$B$5</c:f>
              <c:strCache>
                <c:ptCount val="1"/>
                <c:pt idx="0">
                  <c:v>canceled</c:v>
                </c:pt>
              </c:strCache>
            </c:strRef>
          </c:tx>
          <c:spPr>
            <a:ln w="28575" cap="rnd">
              <a:solidFill>
                <a:schemeClr val="accent1"/>
              </a:solidFill>
              <a:round/>
            </a:ln>
            <a:effectLst/>
          </c:spPr>
          <c:marker>
            <c:symbol val="none"/>
          </c:marker>
          <c:cat>
            <c:strRef>
              <c:f>'Pivot Table &amp;Chart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&amp;Chart 3'!$B$6:$B$18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7E12-144B-BBDC-A4BCCB90516C}"/>
            </c:ext>
          </c:extLst>
        </c:ser>
        <c:ser>
          <c:idx val="1"/>
          <c:order val="1"/>
          <c:tx>
            <c:strRef>
              <c:f>'Pivot Table &amp;Chart 3'!$C$4:$C$5</c:f>
              <c:strCache>
                <c:ptCount val="1"/>
                <c:pt idx="0">
                  <c:v>failed</c:v>
                </c:pt>
              </c:strCache>
            </c:strRef>
          </c:tx>
          <c:spPr>
            <a:ln w="28575" cap="rnd">
              <a:solidFill>
                <a:schemeClr val="accent2"/>
              </a:solidFill>
              <a:round/>
            </a:ln>
            <a:effectLst/>
          </c:spPr>
          <c:marker>
            <c:symbol val="none"/>
          </c:marker>
          <c:cat>
            <c:strRef>
              <c:f>'Pivot Table &amp;Chart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&amp;Chart 3'!$C$6:$C$18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7E12-144B-BBDC-A4BCCB90516C}"/>
            </c:ext>
          </c:extLst>
        </c:ser>
        <c:ser>
          <c:idx val="2"/>
          <c:order val="2"/>
          <c:tx>
            <c:strRef>
              <c:f>'Pivot Table &amp;Chart 3'!$D$4:$D$5</c:f>
              <c:strCache>
                <c:ptCount val="1"/>
                <c:pt idx="0">
                  <c:v>live</c:v>
                </c:pt>
              </c:strCache>
            </c:strRef>
          </c:tx>
          <c:spPr>
            <a:ln w="28575" cap="rnd">
              <a:solidFill>
                <a:schemeClr val="accent3"/>
              </a:solidFill>
              <a:round/>
            </a:ln>
            <a:effectLst/>
          </c:spPr>
          <c:marker>
            <c:symbol val="none"/>
          </c:marker>
          <c:cat>
            <c:strRef>
              <c:f>'Pivot Table &amp;Chart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&amp;Chart 3'!$D$6:$D$18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7E12-144B-BBDC-A4BCCB90516C}"/>
            </c:ext>
          </c:extLst>
        </c:ser>
        <c:ser>
          <c:idx val="3"/>
          <c:order val="3"/>
          <c:tx>
            <c:strRef>
              <c:f>'Pivot Table &amp;Chart 3'!$E$4:$E$5</c:f>
              <c:strCache>
                <c:ptCount val="1"/>
                <c:pt idx="0">
                  <c:v>successful</c:v>
                </c:pt>
              </c:strCache>
            </c:strRef>
          </c:tx>
          <c:spPr>
            <a:ln w="28575" cap="rnd">
              <a:solidFill>
                <a:schemeClr val="accent4"/>
              </a:solidFill>
              <a:round/>
            </a:ln>
            <a:effectLst/>
          </c:spPr>
          <c:marker>
            <c:symbol val="none"/>
          </c:marker>
          <c:cat>
            <c:strRef>
              <c:f>'Pivot Table &amp;Chart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&amp;Chart 3'!$E$6:$E$18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8-8602-9449-B4A2-BDCAEF5D56F6}"/>
            </c:ext>
          </c:extLst>
        </c:ser>
        <c:dLbls>
          <c:showLegendKey val="0"/>
          <c:showVal val="0"/>
          <c:showCatName val="0"/>
          <c:showSerName val="0"/>
          <c:showPercent val="0"/>
          <c:showBubbleSize val="0"/>
        </c:dLbls>
        <c:smooth val="0"/>
        <c:axId val="518478352"/>
        <c:axId val="547631344"/>
      </c:lineChart>
      <c:catAx>
        <c:axId val="518478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600"/>
                  <a:t>Date Created  </a:t>
                </a:r>
              </a:p>
            </c:rich>
          </c:tx>
          <c:layout>
            <c:manualLayout>
              <c:xMode val="edge"/>
              <c:yMode val="edge"/>
              <c:x val="0.42282034784562439"/>
              <c:y val="0.9488879515060616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631344"/>
        <c:crosses val="autoZero"/>
        <c:auto val="1"/>
        <c:lblAlgn val="ctr"/>
        <c:lblOffset val="100"/>
        <c:noMultiLvlLbl val="0"/>
      </c:catAx>
      <c:valAx>
        <c:axId val="5476313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600"/>
                  <a:t>Count of State</a:t>
                </a:r>
              </a:p>
            </c:rich>
          </c:tx>
          <c:layout>
            <c:manualLayout>
              <c:xMode val="edge"/>
              <c:yMode val="edge"/>
              <c:x val="3.6361714513312299E-2"/>
              <c:y val="0.4420384951881015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478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56039028789151"/>
          <c:y val="8.6437387672013033E-2"/>
          <c:w val="0.8606031653316657"/>
          <c:h val="0.69320721129758833"/>
        </c:manualLayout>
      </c:layout>
      <c:lineChart>
        <c:grouping val="standard"/>
        <c:varyColors val="0"/>
        <c:ser>
          <c:idx val="4"/>
          <c:order val="0"/>
          <c:tx>
            <c:strRef>
              <c:f>Sheet2!$F$1</c:f>
              <c:strCache>
                <c:ptCount val="1"/>
                <c:pt idx="0">
                  <c:v> Percentage Successful</c:v>
                </c:pt>
              </c:strCache>
            </c:strRef>
          </c:tx>
          <c:spPr>
            <a:ln w="28575" cap="rnd">
              <a:solidFill>
                <a:schemeClr val="accent5"/>
              </a:solidFill>
              <a:round/>
            </a:ln>
            <a:effectLst/>
          </c:spPr>
          <c:marker>
            <c:symbol val="none"/>
          </c:marker>
          <c:cat>
            <c:strRef>
              <c:f>Sheet2!$A$2:$A$13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Sheet2!$F$2:$F$13</c:f>
              <c:numCache>
                <c:formatCode>0%</c:formatCode>
                <c:ptCount val="12"/>
                <c:pt idx="0">
                  <c:v>0.71081677704194257</c:v>
                </c:pt>
                <c:pt idx="1">
                  <c:v>0.66005665722379603</c:v>
                </c:pt>
                <c:pt idx="2">
                  <c:v>0.53146853146853146</c:v>
                </c:pt>
                <c:pt idx="3">
                  <c:v>0.4757834757834758</c:v>
                </c:pt>
                <c:pt idx="4">
                  <c:v>0.46766169154228854</c:v>
                </c:pt>
                <c:pt idx="5">
                  <c:v>0.41891891891891891</c:v>
                </c:pt>
                <c:pt idx="6">
                  <c:v>0.40145985401459855</c:v>
                </c:pt>
                <c:pt idx="7">
                  <c:v>0.3902439024390244</c:v>
                </c:pt>
                <c:pt idx="8">
                  <c:v>0.47272727272727272</c:v>
                </c:pt>
                <c:pt idx="9">
                  <c:v>0.47619047619047616</c:v>
                </c:pt>
                <c:pt idx="10">
                  <c:v>0.2857142857142857</c:v>
                </c:pt>
                <c:pt idx="11">
                  <c:v>0.19369369369369369</c:v>
                </c:pt>
              </c:numCache>
            </c:numRef>
          </c:val>
          <c:smooth val="0"/>
          <c:extLst>
            <c:ext xmlns:c16="http://schemas.microsoft.com/office/drawing/2014/chart" uri="{C3380CC4-5D6E-409C-BE32-E72D297353CC}">
              <c16:uniqueId val="{00000004-82C7-CF4B-BDFF-4644CC0223B3}"/>
            </c:ext>
          </c:extLst>
        </c:ser>
        <c:ser>
          <c:idx val="5"/>
          <c:order val="1"/>
          <c:tx>
            <c:strRef>
              <c:f>Sheet2!$G$1</c:f>
              <c:strCache>
                <c:ptCount val="1"/>
                <c:pt idx="0">
                  <c:v> Percentage Failed</c:v>
                </c:pt>
              </c:strCache>
            </c:strRef>
          </c:tx>
          <c:spPr>
            <a:ln w="28575" cap="rnd">
              <a:solidFill>
                <a:schemeClr val="accent6"/>
              </a:solidFill>
              <a:round/>
            </a:ln>
            <a:effectLst/>
          </c:spPr>
          <c:marker>
            <c:symbol val="none"/>
          </c:marker>
          <c:cat>
            <c:strRef>
              <c:f>Sheet2!$A$2:$A$13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Sheet2!$G$2:$G$13</c:f>
              <c:numCache>
                <c:formatCode>0%</c:formatCode>
                <c:ptCount val="12"/>
                <c:pt idx="0">
                  <c:v>0.24944812362030905</c:v>
                </c:pt>
                <c:pt idx="1">
                  <c:v>0.29745042492917845</c:v>
                </c:pt>
                <c:pt idx="2">
                  <c:v>0.39580419580419579</c:v>
                </c:pt>
                <c:pt idx="3">
                  <c:v>0.41025641025641024</c:v>
                </c:pt>
                <c:pt idx="4">
                  <c:v>0.44776119402985076</c:v>
                </c:pt>
                <c:pt idx="5">
                  <c:v>0.48648648648648651</c:v>
                </c:pt>
                <c:pt idx="6">
                  <c:v>0.46715328467153283</c:v>
                </c:pt>
                <c:pt idx="7">
                  <c:v>0.45121951219512196</c:v>
                </c:pt>
                <c:pt idx="8">
                  <c:v>0.4</c:v>
                </c:pt>
                <c:pt idx="9">
                  <c:v>0.38095238095238093</c:v>
                </c:pt>
                <c:pt idx="10">
                  <c:v>0.52380952380952384</c:v>
                </c:pt>
                <c:pt idx="11">
                  <c:v>0.58108108108108103</c:v>
                </c:pt>
              </c:numCache>
            </c:numRef>
          </c:val>
          <c:smooth val="0"/>
          <c:extLst>
            <c:ext xmlns:c16="http://schemas.microsoft.com/office/drawing/2014/chart" uri="{C3380CC4-5D6E-409C-BE32-E72D297353CC}">
              <c16:uniqueId val="{00000005-82C7-CF4B-BDFF-4644CC0223B3}"/>
            </c:ext>
          </c:extLst>
        </c:ser>
        <c:ser>
          <c:idx val="6"/>
          <c:order val="2"/>
          <c:tx>
            <c:strRef>
              <c:f>Sheet2!$H$1</c:f>
              <c:strCache>
                <c:ptCount val="1"/>
                <c:pt idx="0">
                  <c:v>  Percentage Canceled</c:v>
                </c:pt>
              </c:strCache>
            </c:strRef>
          </c:tx>
          <c:spPr>
            <a:ln w="28575" cap="rnd">
              <a:solidFill>
                <a:schemeClr val="accent1">
                  <a:lumMod val="60000"/>
                </a:schemeClr>
              </a:solidFill>
              <a:round/>
            </a:ln>
            <a:effectLst/>
          </c:spPr>
          <c:marker>
            <c:symbol val="none"/>
          </c:marker>
          <c:cat>
            <c:strRef>
              <c:f>Sheet2!$A$2:$A$13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Sheet2!$H$2:$H$13</c:f>
              <c:numCache>
                <c:formatCode>0%</c:formatCode>
                <c:ptCount val="12"/>
                <c:pt idx="0">
                  <c:v>3.9735099337748346E-2</c:v>
                </c:pt>
                <c:pt idx="1">
                  <c:v>4.2492917847025496E-2</c:v>
                </c:pt>
                <c:pt idx="2">
                  <c:v>7.2727272727272724E-2</c:v>
                </c:pt>
                <c:pt idx="3">
                  <c:v>0.11396011396011396</c:v>
                </c:pt>
                <c:pt idx="4">
                  <c:v>8.45771144278607E-2</c:v>
                </c:pt>
                <c:pt idx="5">
                  <c:v>9.45945945945946E-2</c:v>
                </c:pt>
                <c:pt idx="6">
                  <c:v>0.13138686131386862</c:v>
                </c:pt>
                <c:pt idx="7">
                  <c:v>0.15853658536585366</c:v>
                </c:pt>
                <c:pt idx="8">
                  <c:v>0.12727272727272726</c:v>
                </c:pt>
                <c:pt idx="9">
                  <c:v>0.14285714285714285</c:v>
                </c:pt>
                <c:pt idx="10">
                  <c:v>0.19047619047619047</c:v>
                </c:pt>
                <c:pt idx="11">
                  <c:v>0.22522522522522523</c:v>
                </c:pt>
              </c:numCache>
            </c:numRef>
          </c:val>
          <c:smooth val="0"/>
          <c:extLst>
            <c:ext xmlns:c16="http://schemas.microsoft.com/office/drawing/2014/chart" uri="{C3380CC4-5D6E-409C-BE32-E72D297353CC}">
              <c16:uniqueId val="{00000006-82C7-CF4B-BDFF-4644CC0223B3}"/>
            </c:ext>
          </c:extLst>
        </c:ser>
        <c:dLbls>
          <c:showLegendKey val="0"/>
          <c:showVal val="0"/>
          <c:showCatName val="0"/>
          <c:showSerName val="0"/>
          <c:showPercent val="0"/>
          <c:showBubbleSize val="0"/>
        </c:dLbls>
        <c:smooth val="0"/>
        <c:axId val="1272031311"/>
        <c:axId val="1270295215"/>
      </c:lineChart>
      <c:catAx>
        <c:axId val="12720313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a:t>
                </a:r>
              </a:p>
            </c:rich>
          </c:tx>
          <c:layout>
            <c:manualLayout>
              <c:xMode val="edge"/>
              <c:yMode val="edge"/>
              <c:x val="0.46663738051262638"/>
              <c:y val="0.8776628840887146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295215"/>
        <c:crosses val="autoZero"/>
        <c:auto val="1"/>
        <c:lblAlgn val="ctr"/>
        <c:lblOffset val="100"/>
        <c:tickLblSkip val="1"/>
        <c:noMultiLvlLbl val="0"/>
      </c:catAx>
      <c:valAx>
        <c:axId val="12702952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r>
                  <a:rPr lang="en-US" baseline="0"/>
                  <a:t>   Outcome</a:t>
                </a:r>
                <a:endParaRPr lang="en-US"/>
              </a:p>
            </c:rich>
          </c:tx>
          <c:layout>
            <c:manualLayout>
              <c:xMode val="edge"/>
              <c:yMode val="edge"/>
              <c:x val="2.3622546239628159E-2"/>
              <c:y val="0.3739706881311828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031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588819</xdr:colOff>
      <xdr:row>7</xdr:row>
      <xdr:rowOff>127000</xdr:rowOff>
    </xdr:from>
    <xdr:to>
      <xdr:col>15</xdr:col>
      <xdr:colOff>323273</xdr:colOff>
      <xdr:row>44</xdr:row>
      <xdr:rowOff>46182</xdr:rowOff>
    </xdr:to>
    <xdr:graphicFrame macro="">
      <xdr:nvGraphicFramePr>
        <xdr:cNvPr id="2" name="Chart 1">
          <a:extLst>
            <a:ext uri="{FF2B5EF4-FFF2-40B4-BE49-F238E27FC236}">
              <a16:creationId xmlns:a16="http://schemas.microsoft.com/office/drawing/2014/main" id="{1B6B1DD0-CEA1-184D-813C-DA48994060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17319</xdr:colOff>
      <xdr:row>17</xdr:row>
      <xdr:rowOff>78511</xdr:rowOff>
    </xdr:from>
    <xdr:to>
      <xdr:col>6</xdr:col>
      <xdr:colOff>114301</xdr:colOff>
      <xdr:row>29</xdr:row>
      <xdr:rowOff>152107</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7A77EF43-089F-9440-9105-0B0BB35CD70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488046" y="3415147"/>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406399</xdr:colOff>
      <xdr:row>11</xdr:row>
      <xdr:rowOff>85619</xdr:rowOff>
    </xdr:from>
    <xdr:to>
      <xdr:col>17</xdr:col>
      <xdr:colOff>428089</xdr:colOff>
      <xdr:row>51</xdr:row>
      <xdr:rowOff>99888</xdr:rowOff>
    </xdr:to>
    <xdr:graphicFrame macro="">
      <xdr:nvGraphicFramePr>
        <xdr:cNvPr id="2" name="Chart 1">
          <a:extLst>
            <a:ext uri="{FF2B5EF4-FFF2-40B4-BE49-F238E27FC236}">
              <a16:creationId xmlns:a16="http://schemas.microsoft.com/office/drawing/2014/main" id="{B1F4D18D-6A07-164E-824A-7E2B7E1AAF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506574</xdr:colOff>
      <xdr:row>11</xdr:row>
      <xdr:rowOff>68352</xdr:rowOff>
    </xdr:from>
    <xdr:to>
      <xdr:col>20</xdr:col>
      <xdr:colOff>684374</xdr:colOff>
      <xdr:row>24</xdr:row>
      <xdr:rowOff>20721</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01952E5A-47AF-2142-9004-5279AC9E2358}"/>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7159271" y="2108914"/>
              <a:ext cx="1833081" cy="23639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601751</xdr:colOff>
      <xdr:row>25</xdr:row>
      <xdr:rowOff>142840</xdr:rowOff>
    </xdr:from>
    <xdr:to>
      <xdr:col>20</xdr:col>
      <xdr:colOff>781692</xdr:colOff>
      <xdr:row>38</xdr:row>
      <xdr:rowOff>95209</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0A746D78-2F44-914D-A7DA-0C966B812FC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7254448" y="4780480"/>
              <a:ext cx="1835222" cy="23639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215900</xdr:colOff>
      <xdr:row>15</xdr:row>
      <xdr:rowOff>12700</xdr:rowOff>
    </xdr:from>
    <xdr:to>
      <xdr:col>18</xdr:col>
      <xdr:colOff>101600</xdr:colOff>
      <xdr:row>48</xdr:row>
      <xdr:rowOff>127000</xdr:rowOff>
    </xdr:to>
    <xdr:graphicFrame macro="">
      <xdr:nvGraphicFramePr>
        <xdr:cNvPr id="2" name="Chart 1">
          <a:extLst>
            <a:ext uri="{FF2B5EF4-FFF2-40B4-BE49-F238E27FC236}">
              <a16:creationId xmlns:a16="http://schemas.microsoft.com/office/drawing/2014/main" id="{3F2C5B79-13F9-B445-8114-C18FA5DBF0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609600</xdr:colOff>
      <xdr:row>19</xdr:row>
      <xdr:rowOff>0</xdr:rowOff>
    </xdr:from>
    <xdr:to>
      <xdr:col>4</xdr:col>
      <xdr:colOff>494680</xdr:colOff>
      <xdr:row>31</xdr:row>
      <xdr:rowOff>101600</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2505DB8C-5DD4-E845-91B9-A06775262106}"/>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536700" y="3619500"/>
              <a:ext cx="1828800" cy="2387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635000</xdr:colOff>
      <xdr:row>32</xdr:row>
      <xdr:rowOff>88900</xdr:rowOff>
    </xdr:from>
    <xdr:to>
      <xdr:col>4</xdr:col>
      <xdr:colOff>520080</xdr:colOff>
      <xdr:row>45</xdr:row>
      <xdr:rowOff>41269</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62990D52-FE2E-8F4E-AECA-924A14D329D4}"/>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562100" y="6184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1506091</xdr:colOff>
      <xdr:row>15</xdr:row>
      <xdr:rowOff>61220</xdr:rowOff>
    </xdr:from>
    <xdr:to>
      <xdr:col>7</xdr:col>
      <xdr:colOff>732693</xdr:colOff>
      <xdr:row>39</xdr:row>
      <xdr:rowOff>122116</xdr:rowOff>
    </xdr:to>
    <xdr:graphicFrame macro="">
      <xdr:nvGraphicFramePr>
        <xdr:cNvPr id="7" name="Chart 6">
          <a:extLst>
            <a:ext uri="{FF2B5EF4-FFF2-40B4-BE49-F238E27FC236}">
              <a16:creationId xmlns:a16="http://schemas.microsoft.com/office/drawing/2014/main" id="{63D26BEC-1665-DB49-871D-BBC4FD45E7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nd Kangala" refreshedDate="43688.975931250003" createdVersion="6" refreshedVersion="6" minRefreshableVersion="3" recordCount="4114" xr:uid="{7EDCA155-1846-5248-8849-C0FA55683C3F}">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14547203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nd Kangala" refreshedDate="43689.633060532411" createdVersion="6" refreshedVersion="6" minRefreshableVersion="3" recordCount="4114" xr:uid="{642CA0D7-86F1-4A4B-AE11-E3471EF2FA7F}">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09"/>
          <s v="Jan"/>
          <s v="Feb"/>
          <s v="Mar"/>
          <s v="Apr"/>
          <s v="May"/>
          <s v="Jun"/>
          <s v="Jul"/>
          <s v="Aug"/>
          <s v="Sep"/>
          <s v="Oct"/>
          <s v="Nov"/>
          <s v="Dec"/>
          <s v="&gt;3/15/17"/>
        </groupItems>
      </fieldGroup>
    </cacheField>
    <cacheField name="Date Ended Conversion" numFmtId="14">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09"/>
          <s v="Qtr1"/>
          <s v="Qtr2"/>
          <s v="Qtr3"/>
          <s v="Qtr4"/>
          <s v="&gt;3/15/17"/>
        </groupItems>
      </fieldGroup>
    </cacheField>
    <cacheField name="Years" numFmtId="0" databaseField="0">
      <fieldGroup base="18">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19453856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2T22:00:00"/>
  </r>
  <r>
    <n v="1"/>
    <s v="FannibalFest Fan Convention"/>
    <s v="A Hannibal TV Show Fan Convention and Art Collective"/>
    <n v="10275"/>
    <n v="14653"/>
    <x v="0"/>
    <s v="US"/>
    <s v="USD"/>
    <n v="1488464683"/>
    <n v="1485872683"/>
    <b v="0"/>
    <n v="79"/>
    <b v="1"/>
    <s v="film &amp; video/television"/>
    <n v="143"/>
    <n v="185.48"/>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4T20:07:47"/>
  </r>
  <r>
    <n v="8"/>
    <s v="Sizzling in the Kitchen Flynn Style"/>
    <s v="Help us raise the funds to film our pilot episode!"/>
    <n v="3500"/>
    <n v="3501.52"/>
    <x v="0"/>
    <s v="US"/>
    <s v="USD"/>
    <n v="1460754000"/>
    <n v="1460155212"/>
    <b v="0"/>
    <n v="12"/>
    <b v="1"/>
    <s v="film &amp; video/television"/>
    <n v="100"/>
    <n v="291.79000000000002"/>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15:27:00"/>
  </r>
  <r>
    <n v="14"/>
    <s v="3010 | Sci-fi Series"/>
    <s v="A highly charged post apocalyptic sci fi series that pulls no punches!"/>
    <n v="6000"/>
    <n v="6056"/>
    <x v="0"/>
    <s v="AU"/>
    <s v="AUD"/>
    <n v="1405259940"/>
    <n v="1403051888"/>
    <b v="0"/>
    <n v="41"/>
    <b v="1"/>
    <s v="film &amp; video/television"/>
    <n v="101"/>
    <n v="147.71"/>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0: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0:20:0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7T19:00:00"/>
  </r>
  <r>
    <n v="36"/>
    <s v="THE LISTENING BOX"/>
    <s v="A modern day priest makes an unusual discovery, setting off a chain of events."/>
    <n v="6000"/>
    <n v="8529"/>
    <x v="0"/>
    <s v="US"/>
    <s v="USD"/>
    <n v="1428128525"/>
    <n v="1425540125"/>
    <b v="0"/>
    <n v="44"/>
    <b v="1"/>
    <s v="film &amp; video/television"/>
    <n v="142"/>
    <n v="193.84"/>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07:00:00"/>
  </r>
  <r>
    <n v="49"/>
    <s v="Driving Jersey - Season Five"/>
    <s v="Driving Jersey is real people telling real stories."/>
    <n v="12000"/>
    <n v="12000"/>
    <x v="0"/>
    <s v="US"/>
    <s v="USD"/>
    <n v="1445660045"/>
    <n v="1443068045"/>
    <b v="0"/>
    <n v="87"/>
    <b v="1"/>
    <s v="film &amp; video/television"/>
    <n v="100"/>
    <n v="137.9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1:50:46"/>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18:15:16"/>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4:59:22"/>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0:59:00"/>
  </r>
  <r>
    <n v="66"/>
    <s v="A Stagnant Fever: Short Film"/>
    <s v="A dark comedy set in the '60s about clinical depression and one night stands."/>
    <n v="2000"/>
    <n v="2372"/>
    <x v="0"/>
    <s v="US"/>
    <s v="USD"/>
    <n v="1468873420"/>
    <n v="1466281420"/>
    <b v="0"/>
    <n v="26"/>
    <b v="1"/>
    <s v="film &amp; video/shorts"/>
    <n v="119"/>
    <n v="91.23"/>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2:35:58"/>
  </r>
  <r>
    <n v="77"/>
    <s v="Jonah and the Crab"/>
    <s v="A short film about a boy searching for companionship in a hermit crab he finds on the beach."/>
    <n v="400"/>
    <n v="1570"/>
    <x v="0"/>
    <s v="US"/>
    <s v="USD"/>
    <n v="1337569140"/>
    <n v="1332991717"/>
    <b v="0"/>
    <n v="26"/>
    <b v="1"/>
    <s v="film &amp; video/shorts"/>
    <n v="393"/>
    <n v="60.38"/>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4:20:30"/>
  </r>
  <r>
    <n v="104"/>
    <s v="Good 'Ol Trumpet"/>
    <s v="UCF short film about an old man, his love for music, and his misplaced trumpet.  "/>
    <n v="500"/>
    <n v="600"/>
    <x v="0"/>
    <s v="US"/>
    <s v="USD"/>
    <n v="1301792400"/>
    <n v="1299775266"/>
    <b v="0"/>
    <n v="10"/>
    <b v="1"/>
    <s v="film &amp; video/shorts"/>
    <n v="120"/>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3T19:00:00"/>
  </r>
  <r>
    <n v="106"/>
    <s v="LOST WEEKEND"/>
    <s v="A Boy. A Girl. A Car. A Serial Killer."/>
    <n v="5000"/>
    <n v="5025"/>
    <x v="0"/>
    <s v="US"/>
    <s v="USD"/>
    <n v="1333391901"/>
    <n v="1332182301"/>
    <b v="0"/>
    <n v="27"/>
    <b v="1"/>
    <s v="film &amp; video/shorts"/>
    <n v="101"/>
    <n v="186.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1:34:48"/>
  </r>
  <r>
    <n v="115"/>
    <s v="The World's Greatest Lover"/>
    <s v="Never judge a book (or a lover) by their cover."/>
    <n v="450"/>
    <n v="632"/>
    <x v="0"/>
    <s v="US"/>
    <s v="USD"/>
    <n v="1328377444"/>
    <n v="1326217444"/>
    <b v="0"/>
    <n v="22"/>
    <b v="1"/>
    <s v="film &amp; video/shorts"/>
    <n v="140"/>
    <n v="28.73"/>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4:00:00"/>
  </r>
  <r>
    <n v="118"/>
    <s v="DENOUNCED - A Short Film"/>
    <s v="When a ruthless hit-man is 'denounced' from the mafia, his old enemies declare war."/>
    <n v="5000"/>
    <n v="5651.58"/>
    <x v="0"/>
    <s v="US"/>
    <s v="USD"/>
    <n v="1311902236"/>
    <n v="1309310236"/>
    <b v="0"/>
    <n v="39"/>
    <b v="1"/>
    <s v="film &amp; video/shorts"/>
    <n v="113"/>
    <n v="144.91"/>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08:59:01"/>
  </r>
  <r>
    <n v="128"/>
    <s v="Ralphi3 (Canceled)"/>
    <s v="A Science Fiction film filled with entertainment and Excitement"/>
    <n v="100000"/>
    <n v="1867"/>
    <x v="1"/>
    <s v="US"/>
    <s v="USD"/>
    <n v="1476941293"/>
    <n v="1473917293"/>
    <b v="0"/>
    <n v="6"/>
    <b v="0"/>
    <s v="film &amp; video/science fiction"/>
    <n v="2"/>
    <n v="311.17"/>
    <x v="0"/>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15:16:00"/>
  </r>
  <r>
    <n v="131"/>
    <s v="I (Canceled)"/>
    <s v="I"/>
    <n v="1200"/>
    <n v="0"/>
    <x v="1"/>
    <s v="US"/>
    <s v="USD"/>
    <n v="1467763200"/>
    <n v="1466453161"/>
    <b v="0"/>
    <n v="0"/>
    <b v="0"/>
    <s v="film &amp; video/science fiction"/>
    <n v="0"/>
    <n v="0"/>
    <x v="0"/>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2:31:00"/>
  </r>
  <r>
    <n v="134"/>
    <s v="MARLEY'S GHOST (AMBASSADORS OF STEAM) (Canceled)"/>
    <s v="steampunk  remake of &quot;a Christmas carol&quot;"/>
    <n v="5000"/>
    <n v="0"/>
    <x v="1"/>
    <s v="US"/>
    <s v="USD"/>
    <n v="1441386000"/>
    <n v="1438811418"/>
    <b v="0"/>
    <n v="0"/>
    <b v="0"/>
    <s v="film &amp; video/science fiction"/>
    <n v="0"/>
    <n v="0"/>
    <x v="0"/>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7-31T23: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7T19:23:18"/>
  </r>
  <r>
    <n v="147"/>
    <s v="Consumed (Static Air) (Canceled)"/>
    <s v="Film makers catch live footage beyond their wildest dreams."/>
    <n v="7000"/>
    <n v="0"/>
    <x v="1"/>
    <s v="GB"/>
    <s v="GBP"/>
    <n v="1420741080"/>
    <n v="1417026340"/>
    <b v="0"/>
    <n v="0"/>
    <b v="0"/>
    <s v="film &amp; video/science fiction"/>
    <n v="0"/>
    <n v="0"/>
    <x v="0"/>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08:13:11"/>
  </r>
  <r>
    <n v="152"/>
    <s v="The Great Dark (Canceled)"/>
    <s v="The Great Dark is a journey through the unimaginable...and un foreseeable..."/>
    <n v="380000"/>
    <n v="30"/>
    <x v="1"/>
    <s v="US"/>
    <s v="USD"/>
    <n v="1411437100"/>
    <n v="1408845100"/>
    <b v="0"/>
    <n v="2"/>
    <b v="0"/>
    <s v="film &amp; video/science fiction"/>
    <n v="0"/>
    <n v="15"/>
    <x v="0"/>
    <s v="science 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3:18:21"/>
  </r>
  <r>
    <n v="165"/>
    <s v="NET"/>
    <s v="A teacher. A boy. The beach and a heatwave that drove them all insane."/>
    <n v="17000"/>
    <n v="0"/>
    <x v="2"/>
    <s v="GB"/>
    <s v="GBP"/>
    <n v="1452613724"/>
    <n v="1450021724"/>
    <b v="0"/>
    <n v="0"/>
    <b v="0"/>
    <s v="film &amp; video/drama"/>
    <n v="0"/>
    <n v="0"/>
    <x v="0"/>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4:46:39"/>
  </r>
  <r>
    <n v="177"/>
    <s v="The Good Samaritan"/>
    <s v="I'm making a modern day version of the bible story &quot; The Good Samaritan&quot;"/>
    <n v="450"/>
    <n v="180"/>
    <x v="2"/>
    <s v="US"/>
    <s v="USD"/>
    <n v="1427155726"/>
    <n v="1425690526"/>
    <b v="0"/>
    <n v="7"/>
    <b v="0"/>
    <s v="film &amp; video/drama"/>
    <n v="40"/>
    <n v="25.71"/>
    <x v="0"/>
    <s v="drama"/>
    <x v="177"/>
    <d v="2015-03-23T19:08:46"/>
  </r>
  <r>
    <n v="178"/>
    <s v="El viaje de LucÃ­a"/>
    <s v="El viaje de LucÃ­a es un largometraje de ficciÃ³n con temÃ¡tica sobre el cÃ¡ncer infantil."/>
    <n v="500000"/>
    <n v="0"/>
    <x v="2"/>
    <s v="ES"/>
    <s v="EUR"/>
    <n v="1448582145"/>
    <n v="1445986545"/>
    <b v="0"/>
    <n v="0"/>
    <b v="0"/>
    <s v="film &amp; video/drama"/>
    <n v="0"/>
    <n v="0"/>
    <x v="0"/>
    <s v="drama"/>
    <x v="178"/>
    <d v="2015-11-26T18:55:45"/>
  </r>
  <r>
    <n v="179"/>
    <s v="Sustain: A Film About Survival"/>
    <s v="A feature-length film about how three people survive in a diseased world."/>
    <n v="1000"/>
    <n v="200"/>
    <x v="2"/>
    <s v="US"/>
    <s v="USD"/>
    <n v="1457056555"/>
    <n v="1454464555"/>
    <b v="0"/>
    <n v="2"/>
    <b v="0"/>
    <s v="film &amp; video/drama"/>
    <n v="20"/>
    <n v="100"/>
    <x v="0"/>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6T19:17:12"/>
  </r>
  <r>
    <n v="183"/>
    <s v="Three Little Words"/>
    <s v="Don't kill me until I meet my Dad"/>
    <n v="12500"/>
    <n v="4482"/>
    <x v="2"/>
    <s v="GB"/>
    <s v="GBP"/>
    <n v="1417033610"/>
    <n v="1414438010"/>
    <b v="0"/>
    <n v="12"/>
    <b v="0"/>
    <s v="film &amp; video/drama"/>
    <n v="36"/>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8-31T22:59:00"/>
  </r>
  <r>
    <n v="185"/>
    <s v="BLANK Short Movie"/>
    <s v="Love has no boundaries!"/>
    <n v="40000"/>
    <n v="2200"/>
    <x v="2"/>
    <s v="NO"/>
    <s v="NOK"/>
    <n v="1471557139"/>
    <n v="1468965139"/>
    <b v="0"/>
    <n v="10"/>
    <b v="0"/>
    <s v="film &amp; video/drama"/>
    <n v="6"/>
    <n v="220"/>
    <x v="0"/>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1:34:37"/>
  </r>
  <r>
    <n v="190"/>
    <s v="REGIONRAT, the movie"/>
    <s v="Because hope can be a 4 letter word"/>
    <n v="12000"/>
    <n v="50"/>
    <x v="2"/>
    <s v="US"/>
    <s v="USD"/>
    <n v="1466091446"/>
    <n v="1465227446"/>
    <b v="0"/>
    <n v="1"/>
    <b v="0"/>
    <s v="film &amp; video/drama"/>
    <n v="0"/>
    <n v="50"/>
    <x v="0"/>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8-31T21:58:22"/>
  </r>
  <r>
    <n v="200"/>
    <s v="The Crossing Shore"/>
    <s v="A film dedicated to an AAF Pilot's struggle to survive behind enemy lines during WWII."/>
    <n v="6000"/>
    <n v="1571.55"/>
    <x v="2"/>
    <s v="US"/>
    <s v="USD"/>
    <n v="1410746403"/>
    <n v="1408154403"/>
    <b v="0"/>
    <n v="18"/>
    <b v="0"/>
    <s v="film &amp; video/drama"/>
    <n v="26"/>
    <n v="87.31"/>
    <x v="0"/>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4:38:49"/>
  </r>
  <r>
    <n v="202"/>
    <s v="Modern Gangsters"/>
    <s v="new web series created by jonney terry"/>
    <n v="6000"/>
    <n v="0"/>
    <x v="2"/>
    <s v="US"/>
    <s v="USD"/>
    <n v="1444337940"/>
    <n v="1441750564"/>
    <b v="0"/>
    <n v="0"/>
    <b v="0"/>
    <s v="film &amp; video/drama"/>
    <n v="0"/>
    <n v="0"/>
    <x v="0"/>
    <s v="drama"/>
    <x v="202"/>
    <d v="2015-10-08T15:59:0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0:10:22"/>
  </r>
  <r>
    <n v="206"/>
    <s v="Blood Bond Movie Development"/>
    <s v="A love story featuring adoption,struggle,dysfunction,grace, healing, and restoration."/>
    <n v="12700"/>
    <n v="0"/>
    <x v="2"/>
    <s v="US"/>
    <s v="USD"/>
    <n v="1470441983"/>
    <n v="1468627583"/>
    <b v="0"/>
    <n v="0"/>
    <b v="0"/>
    <s v="film &amp; video/drama"/>
    <n v="0"/>
    <n v="0"/>
    <x v="0"/>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17:00:37"/>
  </r>
  <r>
    <n v="217"/>
    <s v="Bitch"/>
    <s v="A roadmovie by paw"/>
    <n v="100000"/>
    <n v="11943"/>
    <x v="2"/>
    <s v="SE"/>
    <s v="SEK"/>
    <n v="1419780149"/>
    <n v="1417101749"/>
    <b v="0"/>
    <n v="38"/>
    <b v="0"/>
    <s v="film &amp; video/drama"/>
    <n v="12"/>
    <n v="314.2900000000000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0:04:49"/>
  </r>
  <r>
    <n v="219"/>
    <s v="True Colors"/>
    <s v="An hour-long pilot about a group of suburban LGBT teens coming of age in the early 90's."/>
    <n v="50000"/>
    <n v="8815"/>
    <x v="2"/>
    <s v="US"/>
    <s v="USD"/>
    <n v="1459493940"/>
    <n v="1456732225"/>
    <b v="0"/>
    <n v="76"/>
    <b v="0"/>
    <s v="film &amp; video/drama"/>
    <n v="18"/>
    <n v="115.99"/>
    <x v="0"/>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15:06:00"/>
  </r>
  <r>
    <n v="221"/>
    <s v="Archetypes"/>
    <s v="Film about Schizophrenia with Surreal Twists!"/>
    <n v="50000"/>
    <n v="0"/>
    <x v="2"/>
    <s v="US"/>
    <s v="USD"/>
    <n v="1427569564"/>
    <n v="1422389164"/>
    <b v="0"/>
    <n v="0"/>
    <b v="0"/>
    <s v="film &amp; video/drama"/>
    <n v="0"/>
    <n v="0"/>
    <x v="0"/>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17:04:14"/>
  </r>
  <r>
    <n v="226"/>
    <s v="MAGGIE Film"/>
    <s v="A TRUE STORY OF DOMESTIC VILOLENCE THAT SEEKS TO OFFER THE VIEWER OUTLEST OF SUPPORT."/>
    <n v="29000"/>
    <n v="250"/>
    <x v="2"/>
    <s v="GB"/>
    <s v="GBP"/>
    <n v="1433064540"/>
    <n v="1428854344"/>
    <b v="0"/>
    <n v="2"/>
    <b v="0"/>
    <s v="film &amp; video/drama"/>
    <n v="1"/>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16:27:21"/>
  </r>
  <r>
    <n v="228"/>
    <s v="Facets of a Geek life"/>
    <s v="I am making a film from one one of my books called facets of a Geek life."/>
    <n v="8000"/>
    <n v="0"/>
    <x v="2"/>
    <s v="GB"/>
    <s v="GBP"/>
    <n v="1433176105"/>
    <n v="1427992105"/>
    <b v="0"/>
    <n v="0"/>
    <b v="0"/>
    <s v="film &amp; video/drama"/>
    <n v="0"/>
    <n v="0"/>
    <x v="0"/>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4T19:00:00"/>
  </r>
  <r>
    <n v="237"/>
    <s v="Making The Choice"/>
    <s v="Making The Choice is a christian short film series."/>
    <n v="15000"/>
    <n v="50"/>
    <x v="2"/>
    <s v="US"/>
    <s v="USD"/>
    <n v="1457445069"/>
    <n v="1452261069"/>
    <b v="0"/>
    <n v="1"/>
    <b v="0"/>
    <s v="film &amp; video/drama"/>
    <n v="0"/>
    <n v="50"/>
    <x v="0"/>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17:00:00"/>
  </r>
  <r>
    <n v="283"/>
    <s v="SOLE SURVIVOR"/>
    <s v="What is the impact of survivorship on the human condition?"/>
    <n v="18000"/>
    <n v="20569.05"/>
    <x v="0"/>
    <s v="US"/>
    <s v="USD"/>
    <n v="1306904340"/>
    <n v="1305219744"/>
    <b v="1"/>
    <n v="202"/>
    <b v="1"/>
    <s v="film &amp; video/documentary"/>
    <n v="114"/>
    <n v="101.83"/>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4:05:33"/>
  </r>
  <r>
    <n v="307"/>
    <s v="Grammar Revolution"/>
    <s v="Why is grammar important?"/>
    <n v="22000"/>
    <n v="24490"/>
    <x v="0"/>
    <s v="US"/>
    <s v="USD"/>
    <n v="1360276801"/>
    <n v="1357684801"/>
    <b v="1"/>
    <n v="576"/>
    <b v="1"/>
    <s v="film &amp; video/documentary"/>
    <n v="111"/>
    <n v="42.52"/>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3:03:14"/>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3:25:39"/>
  </r>
  <r>
    <n v="372"/>
    <s v="Wild Equus"/>
    <s v="A short documentary exploring the uses of 'Natural Horsemanship' across Europe"/>
    <n v="300"/>
    <n v="376"/>
    <x v="0"/>
    <s v="GB"/>
    <s v="GBP"/>
    <n v="1459872000"/>
    <n v="1456408244"/>
    <b v="0"/>
    <n v="9"/>
    <b v="1"/>
    <s v="film &amp; video/documentary"/>
    <n v="125"/>
    <n v="41.78"/>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3:59:00"/>
  </r>
  <r>
    <n v="428"/>
    <s v="Little Clay Bible - Zacchaeus"/>
    <s v="Fresh, fun, entertaining Bible stories on YouTube, stop-motion style."/>
    <n v="12000"/>
    <n v="676"/>
    <x v="2"/>
    <s v="US"/>
    <s v="USD"/>
    <n v="1402956000"/>
    <n v="1400523845"/>
    <b v="0"/>
    <n v="13"/>
    <b v="0"/>
    <s v="film &amp; video/animation"/>
    <n v="6"/>
    <n v="52"/>
    <x v="0"/>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3:16:58"/>
  </r>
  <r>
    <n v="440"/>
    <s v="Consumed"/>
    <s v="A stop-motion animation made by a one girl team, with a camera, creativity, and a lot of determination."/>
    <n v="5000"/>
    <n v="5"/>
    <x v="2"/>
    <s v="US"/>
    <s v="USD"/>
    <n v="1458859153"/>
    <n v="1456270753"/>
    <b v="0"/>
    <n v="1"/>
    <b v="0"/>
    <s v="film &amp; video/animation"/>
    <n v="0"/>
    <n v="5"/>
    <x v="0"/>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4:03:16"/>
  </r>
  <r>
    <n v="442"/>
    <s v="The Paranormal Idiot"/>
    <s v="Doomsday is here"/>
    <n v="17000"/>
    <n v="6691"/>
    <x v="2"/>
    <s v="US"/>
    <s v="USD"/>
    <n v="1424380783"/>
    <n v="1421788783"/>
    <b v="0"/>
    <n v="17"/>
    <b v="0"/>
    <s v="film &amp; video/animation"/>
    <n v="39"/>
    <n v="393.59"/>
    <x v="0"/>
    <s v="animation"/>
    <x v="442"/>
    <d v="2015-02-19T16: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09T19: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2: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1:22:07"/>
  </r>
  <r>
    <n v="460"/>
    <s v="Darwin's Kiss"/>
    <s v="An animated web series about biological evolution gone haywire."/>
    <n v="8500"/>
    <n v="25"/>
    <x v="2"/>
    <s v="US"/>
    <s v="USD"/>
    <n v="1401595200"/>
    <n v="1398862875"/>
    <b v="0"/>
    <n v="2"/>
    <b v="0"/>
    <s v="film &amp; video/animation"/>
    <n v="0"/>
    <n v="12.5"/>
    <x v="0"/>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2: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15:22:15"/>
  </r>
  <r>
    <n v="465"/>
    <s v="&quot;Amp&quot; A Story About a Robot"/>
    <s v="&quot;Amp&quot; is a short film about a robot with needs."/>
    <n v="512"/>
    <n v="138"/>
    <x v="2"/>
    <s v="US"/>
    <s v="USD"/>
    <n v="1403837574"/>
    <n v="1402455174"/>
    <b v="0"/>
    <n v="8"/>
    <b v="0"/>
    <s v="film &amp; video/animation"/>
    <n v="27"/>
    <n v="17.25"/>
    <x v="0"/>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0T22: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1: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5T21:04:03"/>
  </r>
  <r>
    <n v="476"/>
    <s v="Sight Word Music Videos"/>
    <s v="Animated Music Videos that teach kids how to read."/>
    <n v="220000"/>
    <n v="4906.59"/>
    <x v="2"/>
    <s v="US"/>
    <s v="USD"/>
    <n v="1401767940"/>
    <n v="1398727441"/>
    <b v="0"/>
    <n v="124"/>
    <b v="0"/>
    <s v="film &amp; video/animation"/>
    <n v="2"/>
    <n v="39.57"/>
    <x v="0"/>
    <s v="animation"/>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06:33:00"/>
  </r>
  <r>
    <n v="490"/>
    <s v="PROJECT IS CANCELLED"/>
    <s v="Cancelled"/>
    <n v="1000"/>
    <n v="0"/>
    <x v="2"/>
    <s v="US"/>
    <s v="USD"/>
    <n v="1345677285"/>
    <n v="1343085285"/>
    <b v="0"/>
    <n v="0"/>
    <b v="0"/>
    <s v="film &amp; video/animation"/>
    <n v="0"/>
    <n v="0"/>
    <x v="0"/>
    <s v="animation"/>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4: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17:21:14"/>
  </r>
  <r>
    <n v="497"/>
    <s v="Galaxy Probe Kids"/>
    <s v="live-action/animated series pilot."/>
    <n v="4480"/>
    <n v="30"/>
    <x v="2"/>
    <s v="US"/>
    <s v="USD"/>
    <n v="1419483600"/>
    <n v="1414889665"/>
    <b v="0"/>
    <n v="3"/>
    <b v="0"/>
    <s v="film &amp; video/animation"/>
    <n v="1"/>
    <n v="10"/>
    <x v="0"/>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06:46:41"/>
  </r>
  <r>
    <n v="516"/>
    <s v="Shipmates"/>
    <s v="A big brother style comedy animation series starring famous seafarers"/>
    <n v="5000"/>
    <n v="0"/>
    <x v="2"/>
    <s v="GB"/>
    <s v="GBP"/>
    <n v="1432752080"/>
    <n v="1427568080"/>
    <b v="0"/>
    <n v="0"/>
    <b v="0"/>
    <s v="film &amp; video/animation"/>
    <n v="0"/>
    <n v="0"/>
    <x v="0"/>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0-31T23:59:00"/>
  </r>
  <r>
    <n v="522"/>
    <s v="COMPASS PLAYERS"/>
    <s v="*** TO MAKE DONATIONS IN THE FUTURE                                   GO TO OUR WEBSITE: www.compassplayers.com ***"/>
    <n v="3000"/>
    <n v="3440"/>
    <x v="0"/>
    <s v="US"/>
    <s v="USD"/>
    <n v="1458518325"/>
    <n v="1456793925"/>
    <b v="0"/>
    <n v="31"/>
    <b v="1"/>
    <s v="theater/plays"/>
    <n v="115"/>
    <n v="110.9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1:05:00"/>
  </r>
  <r>
    <n v="528"/>
    <s v="Devastated No Matter What"/>
    <s v="A Festival Backed Production of a Full-Length Play."/>
    <n v="1150"/>
    <n v="1330"/>
    <x v="0"/>
    <s v="US"/>
    <s v="USD"/>
    <n v="1434921600"/>
    <n v="1433109907"/>
    <b v="0"/>
    <n v="30"/>
    <b v="1"/>
    <s v="theater/plays"/>
    <n v="116"/>
    <n v="44.33"/>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4:36:46"/>
  </r>
  <r>
    <n v="541"/>
    <s v="Deviations"/>
    <s v="A website dedicated to local Kink Communities; to find others with matching interests and bring them together."/>
    <n v="4500"/>
    <n v="25"/>
    <x v="2"/>
    <s v="US"/>
    <s v="USD"/>
    <n v="1446080834"/>
    <n v="1443488834"/>
    <b v="0"/>
    <n v="1"/>
    <b v="0"/>
    <s v="technology/web"/>
    <n v="1"/>
    <n v="25"/>
    <x v="2"/>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2: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09: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3:29:03"/>
  </r>
  <r>
    <n v="556"/>
    <s v="Braille Academy"/>
    <s v="An educational platform for learning Unified English Braille Code"/>
    <n v="8000"/>
    <n v="200"/>
    <x v="2"/>
    <s v="US"/>
    <s v="USD"/>
    <n v="1452112717"/>
    <n v="1449520717"/>
    <b v="0"/>
    <n v="1"/>
    <b v="0"/>
    <s v="technology/web"/>
    <n v="3"/>
    <n v="200"/>
    <x v="2"/>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6:00:00"/>
  </r>
  <r>
    <n v="569"/>
    <s v="Mioti"/>
    <s v="Mioti is an indie game marketplace that doubles as a community for developers to join networks and discuss projects."/>
    <n v="2500"/>
    <n v="20"/>
    <x v="2"/>
    <s v="CA"/>
    <s v="CAD"/>
    <n v="1451679612"/>
    <n v="1449087612"/>
    <b v="0"/>
    <n v="1"/>
    <b v="0"/>
    <s v="technology/web"/>
    <n v="1"/>
    <n v="20"/>
    <x v="2"/>
    <s v="web"/>
    <x v="569"/>
    <d v="2016-01-01T15:20:12"/>
  </r>
  <r>
    <n v="570"/>
    <s v="Relaunching in May"/>
    <s v="Humans have AM/FM/Satellite radio, kids have radio Disney, pets have DogCatRadio."/>
    <n v="85000"/>
    <n v="142"/>
    <x v="2"/>
    <s v="US"/>
    <s v="USD"/>
    <n v="1455822569"/>
    <n v="1453230569"/>
    <b v="0"/>
    <n v="1"/>
    <b v="0"/>
    <s v="technology/web"/>
    <n v="0"/>
    <n v="142"/>
    <x v="2"/>
    <s v="web"/>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1: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09:08:22"/>
  </r>
  <r>
    <n v="578"/>
    <s v="weBuy Crowdsourced Shopping"/>
    <s v="weBuy trade built on technology and Crowd Sourced Power"/>
    <n v="125000"/>
    <n v="14"/>
    <x v="2"/>
    <s v="GB"/>
    <s v="GBP"/>
    <n v="1441633993"/>
    <n v="1439560393"/>
    <b v="0"/>
    <n v="7"/>
    <b v="0"/>
    <s v="technology/web"/>
    <n v="0"/>
    <n v="2"/>
    <x v="2"/>
    <s v="web"/>
    <x v="578"/>
    <d v="2015-09-07T08:53:13"/>
  </r>
  <r>
    <n v="579"/>
    <s v="Course: Learn Cryptography"/>
    <s v="Learn classic and public key cryptography with a full proof-of-concept system in JavaScript."/>
    <n v="12000"/>
    <n v="175"/>
    <x v="2"/>
    <s v="US"/>
    <s v="USD"/>
    <n v="1419539223"/>
    <n v="1416947223"/>
    <b v="0"/>
    <n v="5"/>
    <b v="0"/>
    <s v="technology/web"/>
    <n v="1"/>
    <n v="35"/>
    <x v="2"/>
    <s v="web"/>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3:00:00"/>
  </r>
  <r>
    <n v="583"/>
    <s v="HackersArchive.com"/>
    <s v="HackersArchive.com will help rid the web of viruses and scams found everywhere else you look!"/>
    <n v="9000"/>
    <n v="1"/>
    <x v="2"/>
    <s v="US"/>
    <s v="USD"/>
    <n v="1426800687"/>
    <n v="1424212287"/>
    <b v="0"/>
    <n v="1"/>
    <b v="0"/>
    <s v="technology/web"/>
    <n v="0"/>
    <n v="1"/>
    <x v="2"/>
    <s v="web"/>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1:11:56"/>
  </r>
  <r>
    <n v="585"/>
    <s v="Link Card"/>
    <s v="SAVE UP TO 40% WHEN YOU SPEND!_x000a__x000a_PRE-ORDER YOUR LINK CARD TODAY"/>
    <n v="9000"/>
    <n v="0"/>
    <x v="2"/>
    <s v="GB"/>
    <s v="GBP"/>
    <n v="1448928000"/>
    <n v="1444123377"/>
    <b v="0"/>
    <n v="0"/>
    <b v="0"/>
    <s v="technology/web"/>
    <n v="0"/>
    <n v="0"/>
    <x v="2"/>
    <s v="web"/>
    <x v="585"/>
    <d v="2015-11-30T19:00:00"/>
  </r>
  <r>
    <n v="586"/>
    <s v="Employ College 2K"/>
    <s v="Employ College is a movement for companies to hire college graduates from their respected institutions."/>
    <n v="10000"/>
    <n v="56"/>
    <x v="2"/>
    <s v="US"/>
    <s v="USD"/>
    <n v="1424032207"/>
    <n v="1421440207"/>
    <b v="0"/>
    <n v="4"/>
    <b v="0"/>
    <s v="technology/web"/>
    <n v="1"/>
    <n v="14"/>
    <x v="2"/>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4:28:06"/>
  </r>
  <r>
    <n v="589"/>
    <s v="Get Neighborly"/>
    <s v="Services closer than you think..."/>
    <n v="7500"/>
    <n v="1"/>
    <x v="2"/>
    <s v="US"/>
    <s v="USD"/>
    <n v="1436366699"/>
    <n v="1435070699"/>
    <b v="0"/>
    <n v="1"/>
    <b v="0"/>
    <s v="technology/web"/>
    <n v="0"/>
    <n v="1"/>
    <x v="2"/>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0:15:45"/>
  </r>
  <r>
    <n v="594"/>
    <s v="Unleashed Fitness"/>
    <s v="Creating a fitness site that will change the fitness game forever!"/>
    <n v="25000"/>
    <n v="26"/>
    <x v="2"/>
    <s v="US"/>
    <s v="USD"/>
    <n v="1460832206"/>
    <n v="1458240206"/>
    <b v="0"/>
    <n v="2"/>
    <b v="0"/>
    <s v="technology/web"/>
    <n v="0"/>
    <n v="13"/>
    <x v="2"/>
    <s v="web"/>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3T20:40:38"/>
  </r>
  <r>
    <n v="596"/>
    <s v="DigitaliBook free library"/>
    <s v="We present digitaibook,com site which can become a free electronic library with your help,"/>
    <n v="20000"/>
    <n v="6"/>
    <x v="2"/>
    <s v="US"/>
    <s v="USD"/>
    <n v="1478122292"/>
    <n v="1475530292"/>
    <b v="0"/>
    <n v="2"/>
    <b v="0"/>
    <s v="technology/web"/>
    <n v="0"/>
    <n v="3"/>
    <x v="2"/>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1:00:00"/>
  </r>
  <r>
    <n v="598"/>
    <s v="Goals not creeds"/>
    <s v="This is a project to create a crowd-funding site for Urantia Book readers worldwide."/>
    <n v="2500"/>
    <n v="850"/>
    <x v="2"/>
    <s v="US"/>
    <s v="USD"/>
    <n v="1417737781"/>
    <n v="1415145781"/>
    <b v="0"/>
    <n v="7"/>
    <b v="0"/>
    <s v="technology/web"/>
    <n v="34"/>
    <n v="121.43"/>
    <x v="2"/>
    <s v="web"/>
    <x v="598"/>
    <d v="2014-12-04T19: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0: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7T19:50:56"/>
  </r>
  <r>
    <n v="605"/>
    <s v="Teach Your Parents iPad (Canceled)"/>
    <s v="An iPad support care package for your parents / seniors."/>
    <n v="5000"/>
    <n v="131"/>
    <x v="1"/>
    <s v="US"/>
    <s v="USD"/>
    <n v="1440318908"/>
    <n v="1436430908"/>
    <b v="0"/>
    <n v="8"/>
    <b v="0"/>
    <s v="technology/web"/>
    <n v="3"/>
    <n v="16.38"/>
    <x v="2"/>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8T20: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08:27:17"/>
  </r>
  <r>
    <n v="612"/>
    <s v="Web Streaming 2.0 (Canceled)"/>
    <s v="A Fast and Reliable new Web platform to stream videos from Internet"/>
    <n v="10000"/>
    <n v="0"/>
    <x v="1"/>
    <s v="IT"/>
    <s v="EUR"/>
    <n v="1472777146"/>
    <n v="1470185146"/>
    <b v="0"/>
    <n v="0"/>
    <b v="0"/>
    <s v="technology/web"/>
    <n v="0"/>
    <n v="0"/>
    <x v="2"/>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4:26:43"/>
  </r>
  <r>
    <n v="619"/>
    <s v="Big Data (Canceled)"/>
    <s v="Big Data Sets for researchers interested in improving the quality of life."/>
    <n v="2500000"/>
    <n v="1"/>
    <x v="1"/>
    <s v="US"/>
    <s v="USD"/>
    <n v="1416933390"/>
    <n v="1411745790"/>
    <b v="0"/>
    <n v="1"/>
    <b v="0"/>
    <s v="technology/web"/>
    <n v="0"/>
    <n v="1"/>
    <x v="2"/>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7T19: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18:00:00"/>
  </r>
  <r>
    <n v="634"/>
    <s v="pitchtograndma (Canceled)"/>
    <s v="We help companies to explain what they do in simple, grandma-would-understand terms."/>
    <n v="5000"/>
    <n v="1"/>
    <x v="1"/>
    <s v="US"/>
    <s v="USD"/>
    <n v="1424989029"/>
    <n v="1422397029"/>
    <b v="0"/>
    <n v="1"/>
    <b v="0"/>
    <s v="technology/web"/>
    <n v="0"/>
    <n v="1"/>
    <x v="2"/>
    <s v="web"/>
    <x v="634"/>
    <d v="2015-02-26T17:17:09"/>
  </r>
  <r>
    <n v="635"/>
    <s v="Pleero, A Technology Team Building Website (Canceled)"/>
    <s v="Network used for building technology development teams."/>
    <n v="25000"/>
    <n v="2"/>
    <x v="1"/>
    <s v="US"/>
    <s v="USD"/>
    <n v="1428804762"/>
    <n v="1426212762"/>
    <b v="0"/>
    <n v="1"/>
    <b v="0"/>
    <s v="technology/web"/>
    <n v="0"/>
    <n v="2"/>
    <x v="2"/>
    <s v="web"/>
    <x v="635"/>
    <d v="2015-04-11T21:12:42"/>
  </r>
  <r>
    <n v="636"/>
    <s v="Keto Advice (Canceled)"/>
    <s v="With no central location for keto knowledge, keto advice will be a community run knowledge base."/>
    <n v="2000"/>
    <n v="4"/>
    <x v="1"/>
    <s v="GB"/>
    <s v="GBP"/>
    <n v="1433587620"/>
    <n v="1430996150"/>
    <b v="0"/>
    <n v="1"/>
    <b v="0"/>
    <s v="technology/web"/>
    <n v="0"/>
    <n v="4"/>
    <x v="2"/>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18:04:00"/>
  </r>
  <r>
    <n v="638"/>
    <s v="W (Canceled)"/>
    <s v="O0"/>
    <n v="200000"/>
    <n v="18"/>
    <x v="1"/>
    <s v="DE"/>
    <s v="EUR"/>
    <n v="1490447662"/>
    <n v="1485267262"/>
    <b v="0"/>
    <n v="6"/>
    <b v="0"/>
    <s v="technology/web"/>
    <n v="0"/>
    <n v="3"/>
    <x v="2"/>
    <s v="web"/>
    <x v="638"/>
    <d v="2017-03-25T08:14:22"/>
  </r>
  <r>
    <n v="639"/>
    <s v="Kids Educational Social Media Site (Canceled)"/>
    <s v="Development of a Safe and Educational Social Media site for kids."/>
    <n v="1000000"/>
    <n v="1"/>
    <x v="1"/>
    <s v="US"/>
    <s v="USD"/>
    <n v="1413208795"/>
    <n v="1408024795"/>
    <b v="0"/>
    <n v="1"/>
    <b v="0"/>
    <s v="technology/web"/>
    <n v="0"/>
    <n v="1"/>
    <x v="2"/>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8T20:00:00"/>
  </r>
  <r>
    <n v="645"/>
    <s v="Carbon Fiber Collar Stays"/>
    <s v="Ever wanted to own something made out of carbon fiber? Now you can!"/>
    <n v="2000"/>
    <n v="5574"/>
    <x v="0"/>
    <s v="US"/>
    <s v="USD"/>
    <n v="1470962274"/>
    <n v="1468370274"/>
    <b v="0"/>
    <n v="237"/>
    <b v="1"/>
    <s v="technology/wearables"/>
    <n v="279"/>
    <n v="23.52"/>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2:25:49"/>
  </r>
  <r>
    <n v="648"/>
    <s v="Audio Jacket"/>
    <s v="Get ready for the next product that you canâ€™t live without"/>
    <n v="35000"/>
    <n v="44388"/>
    <x v="0"/>
    <s v="US"/>
    <s v="USD"/>
    <n v="1413304708"/>
    <n v="1410280708"/>
    <b v="0"/>
    <n v="27"/>
    <b v="1"/>
    <s v="technology/wearables"/>
    <n v="127"/>
    <n v="1644"/>
    <x v="2"/>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3:00:00"/>
  </r>
  <r>
    <n v="659"/>
    <s v="Lulu Watch Designs - Apple Watch"/>
    <s v="Sync up your lifestyle"/>
    <n v="3000"/>
    <n v="3017"/>
    <x v="0"/>
    <s v="US"/>
    <s v="USD"/>
    <n v="1440339295"/>
    <n v="1437747295"/>
    <b v="0"/>
    <n v="21"/>
    <b v="1"/>
    <s v="technology/wearables"/>
    <n v="101"/>
    <n v="143.66999999999999"/>
    <x v="2"/>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3:47:59"/>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16:36:04"/>
  </r>
  <r>
    <n v="684"/>
    <s v="Arcus Motion Analyzer | The Versatile Smart Ring"/>
    <s v="Arcus gives your fingers super powers."/>
    <n v="320000"/>
    <n v="23948"/>
    <x v="2"/>
    <s v="US"/>
    <s v="USD"/>
    <n v="1406257200"/>
    <n v="1403176891"/>
    <b v="0"/>
    <n v="135"/>
    <b v="0"/>
    <s v="technology/wearables"/>
    <n v="7"/>
    <n v="177.39"/>
    <x v="2"/>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7T23:59:00"/>
  </r>
  <r>
    <n v="690"/>
    <s v="BLOXSHIELD"/>
    <s v="A radiation shield for your fitness tracker, smartwatch or other wearable smart device"/>
    <n v="20000"/>
    <n v="2468"/>
    <x v="2"/>
    <s v="US"/>
    <s v="USD"/>
    <n v="1473400800"/>
    <n v="1469718841"/>
    <b v="0"/>
    <n v="34"/>
    <b v="0"/>
    <s v="technology/wearables"/>
    <n v="12"/>
    <n v="72.59"/>
    <x v="2"/>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07:30:20"/>
  </r>
  <r>
    <n v="696"/>
    <s v="trustee"/>
    <s v="Show your fidelity by wearing the Trustee rings! Show where you are (at)!"/>
    <n v="175000"/>
    <n v="1"/>
    <x v="2"/>
    <s v="NL"/>
    <s v="EUR"/>
    <n v="1406326502"/>
    <n v="1403734502"/>
    <b v="0"/>
    <n v="1"/>
    <b v="0"/>
    <s v="technology/wearables"/>
    <n v="0"/>
    <n v="1"/>
    <x v="2"/>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19T23:37:48"/>
  </r>
  <r>
    <n v="705"/>
    <s v="SomnoScope"/>
    <s v="The closest thing ever to the Holy Grail of wearables technology"/>
    <n v="100000"/>
    <n v="977"/>
    <x v="2"/>
    <s v="NL"/>
    <s v="EUR"/>
    <n v="1484999278"/>
    <n v="1482407278"/>
    <b v="0"/>
    <n v="5"/>
    <b v="0"/>
    <s v="technology/wearables"/>
    <n v="1"/>
    <n v="195.4"/>
    <x v="2"/>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08:56:40"/>
  </r>
  <r>
    <n v="709"/>
    <s v="lumiglove"/>
    <s v="A &quot;handheld&quot; light, which eases the way you illuminate objects and/or paths."/>
    <n v="15000"/>
    <n v="61"/>
    <x v="2"/>
    <s v="US"/>
    <s v="USD"/>
    <n v="1417741159"/>
    <n v="1415149159"/>
    <b v="0"/>
    <n v="2"/>
    <b v="0"/>
    <s v="technology/wearables"/>
    <n v="0"/>
    <n v="30.5"/>
    <x v="2"/>
    <s v="wearables"/>
    <x v="709"/>
    <d v="2014-12-04T19:59:19"/>
  </r>
  <r>
    <n v="710"/>
    <s v="Hate York Shirt 2.0"/>
    <s v="Shirts, so technologically advanced, they connect mentally to their audience upon sight."/>
    <n v="1200"/>
    <n v="0"/>
    <x v="2"/>
    <s v="CA"/>
    <s v="CAD"/>
    <n v="1408495440"/>
    <n v="1405640302"/>
    <b v="0"/>
    <n v="0"/>
    <b v="0"/>
    <s v="technology/wearables"/>
    <n v="0"/>
    <n v="0"/>
    <x v="2"/>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1-30T19:00:00"/>
  </r>
  <r>
    <n v="717"/>
    <s v="cool air belt"/>
    <s v="Cool air flowing under clothing keeps you cool."/>
    <n v="100000"/>
    <n v="305"/>
    <x v="2"/>
    <s v="US"/>
    <s v="USD"/>
    <n v="1409949002"/>
    <n v="1407357002"/>
    <b v="0"/>
    <n v="4"/>
    <b v="0"/>
    <s v="technology/wearables"/>
    <n v="0"/>
    <n v="76.25"/>
    <x v="2"/>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8T23:27:41"/>
  </r>
  <r>
    <n v="730"/>
    <s v="Encyclopedia of Surfing"/>
    <s v="A Massive but Cheerful Online Digital Archive of Surfing"/>
    <n v="20000"/>
    <n v="26438"/>
    <x v="0"/>
    <s v="US"/>
    <s v="USD"/>
    <n v="1323280391"/>
    <n v="1320688391"/>
    <b v="0"/>
    <n v="265"/>
    <b v="1"/>
    <s v="publishing/nonfiction"/>
    <n v="132"/>
    <n v="99.77"/>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05:04:52"/>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0T22:31:22"/>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08:44:05"/>
  </r>
  <r>
    <n v="746"/>
    <s v="Attention: People With Body Parts"/>
    <s v="This is a book of letters. Letters to our body parts."/>
    <n v="2987"/>
    <n v="3318"/>
    <x v="0"/>
    <s v="US"/>
    <s v="USD"/>
    <n v="1348372740"/>
    <n v="1346806909"/>
    <b v="0"/>
    <n v="97"/>
    <b v="1"/>
    <s v="publishing/nonfiction"/>
    <n v="111"/>
    <n v="34.21"/>
    <x v="3"/>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5T20: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4:20:13"/>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05:43:28"/>
  </r>
  <r>
    <n v="764"/>
    <s v="[JOE]KES"/>
    <s v="[JOE]KES is a book full of over 200 original, sometimes funny, pun-ish Joekes. If you hate the book, use it as a coster!"/>
    <n v="5000"/>
    <n v="0"/>
    <x v="2"/>
    <s v="US"/>
    <s v="USD"/>
    <n v="1441858161"/>
    <n v="1439266161"/>
    <b v="0"/>
    <n v="0"/>
    <b v="0"/>
    <s v="publishing/fiction"/>
    <n v="0"/>
    <n v="0"/>
    <x v="3"/>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1:10:25"/>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0:59:00"/>
  </r>
  <r>
    <n v="792"/>
    <s v="&quot;Believable Lies&quot; - The Album"/>
    <s v="Rock n' Roll about the intersection of lies and belief: the Believable Lie."/>
    <n v="2500"/>
    <n v="2511.11"/>
    <x v="0"/>
    <s v="US"/>
    <s v="USD"/>
    <n v="1383861483"/>
    <n v="1381265883"/>
    <b v="0"/>
    <n v="60"/>
    <b v="1"/>
    <s v="music/rock"/>
    <n v="100"/>
    <n v="41.85"/>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1:00:46"/>
  </r>
  <r>
    <n v="800"/>
    <s v="LF4 WildFire"/>
    <s v="Scotland's premier classic rock and metal festival, 3 days, 3-4 stages, family friendly,  for people of all ages"/>
    <n v="1500"/>
    <n v="2282"/>
    <x v="0"/>
    <s v="GB"/>
    <s v="GBP"/>
    <n v="1410431054"/>
    <n v="1407839054"/>
    <b v="0"/>
    <n v="56"/>
    <b v="1"/>
    <s v="music/rock"/>
    <n v="152"/>
    <n v="40.75"/>
    <x v="4"/>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18:00:00"/>
  </r>
  <r>
    <n v="806"/>
    <s v="Golden Animals NEW Album!"/>
    <s v="Help Golden Animals finish their NEW Album!"/>
    <n v="8000"/>
    <n v="8355"/>
    <x v="0"/>
    <s v="US"/>
    <s v="USD"/>
    <n v="1315413339"/>
    <n v="1312821339"/>
    <b v="0"/>
    <n v="71"/>
    <b v="1"/>
    <s v="music/rock"/>
    <n v="104"/>
    <n v="117.68"/>
    <x v="4"/>
    <s v="rock"/>
    <x v="806"/>
    <d v="2011-09-07T11:35:39"/>
  </r>
  <r>
    <n v="807"/>
    <s v="Sic Vita - New EP Release - 2017"/>
    <s v="Join the Sic Vita family and lend a hand as we create a new album!"/>
    <n v="4000"/>
    <n v="4205"/>
    <x v="0"/>
    <s v="US"/>
    <s v="USD"/>
    <n v="1488333600"/>
    <n v="1485270311"/>
    <b v="0"/>
    <n v="57"/>
    <b v="1"/>
    <s v="music/rock"/>
    <n v="105"/>
    <n v="73.7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1T23:59:00"/>
  </r>
  <r>
    <n v="809"/>
    <s v="Peter's New Album!!"/>
    <s v="Acknowledged songwriter looking to record album of new songs to secure a Publishing Contract"/>
    <n v="4000"/>
    <n v="4151"/>
    <x v="0"/>
    <s v="US"/>
    <s v="USD"/>
    <n v="1390161630"/>
    <n v="1387569630"/>
    <b v="0"/>
    <n v="52"/>
    <b v="1"/>
    <s v="music/rock"/>
    <n v="104"/>
    <n v="79.83"/>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8-31T20:21:02"/>
  </r>
  <r>
    <n v="811"/>
    <s v="Love Water Tour"/>
    <s v="We need your financial support to cover the tour costs!  (Sound, lights, travel, stage design)"/>
    <n v="1000"/>
    <n v="1040"/>
    <x v="0"/>
    <s v="US"/>
    <s v="USD"/>
    <n v="1373475120"/>
    <n v="1371569202"/>
    <b v="0"/>
    <n v="12"/>
    <b v="1"/>
    <s v="music/rock"/>
    <n v="104"/>
    <n v="86.67"/>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08:58:00"/>
  </r>
  <r>
    <n v="813"/>
    <s v="Rules of Civility and Decent Behavior"/>
    <s v="A pre order campaign to fund the pressing of our second full length vinyl LP"/>
    <n v="1500"/>
    <n v="2399.94"/>
    <x v="0"/>
    <s v="US"/>
    <s v="USD"/>
    <n v="1342825365"/>
    <n v="1340233365"/>
    <b v="0"/>
    <n v="96"/>
    <b v="1"/>
    <s v="music/rock"/>
    <n v="160"/>
    <n v="25"/>
    <x v="4"/>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3:04:00"/>
  </r>
  <r>
    <n v="815"/>
    <s v="Some Late Help for The Early Reset"/>
    <s v="Be a part of helping The Early Reset finish their new 7 song EP."/>
    <n v="4000"/>
    <n v="4280"/>
    <x v="0"/>
    <s v="US"/>
    <s v="USD"/>
    <n v="1414879303"/>
    <n v="1412287303"/>
    <b v="0"/>
    <n v="43"/>
    <b v="1"/>
    <s v="music/rock"/>
    <n v="107"/>
    <n v="99.53"/>
    <x v="4"/>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2:01:00"/>
  </r>
  <r>
    <n v="819"/>
    <s v="Winter Tour"/>
    <s v="We are touring the Southeast in support of our new EP"/>
    <n v="400"/>
    <n v="435"/>
    <x v="0"/>
    <s v="US"/>
    <s v="USD"/>
    <n v="1387601040"/>
    <n v="1386806254"/>
    <b v="0"/>
    <n v="14"/>
    <b v="1"/>
    <s v="music/rock"/>
    <n v="109"/>
    <n v="31.07"/>
    <x v="4"/>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17:44:10"/>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1:59:00"/>
  </r>
  <r>
    <n v="825"/>
    <s v="KILL FREEMAN"/>
    <s v="Kickstarting Kill Freeman independently. Help fund the New Record, Video and Live Shows."/>
    <n v="12500"/>
    <n v="12554"/>
    <x v="0"/>
    <s v="US"/>
    <s v="USD"/>
    <n v="1351495284"/>
    <n v="1349335284"/>
    <b v="0"/>
    <n v="99"/>
    <b v="1"/>
    <s v="music/rock"/>
    <n v="100"/>
    <n v="126.81"/>
    <x v="4"/>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06:37:05"/>
  </r>
  <r>
    <n v="831"/>
    <s v="Let The 7Horse Run!"/>
    <s v="7Horse is a new band with a self-funded album and a show they want to rock in your town!"/>
    <n v="1500"/>
    <n v="3500"/>
    <x v="0"/>
    <s v="US"/>
    <s v="USD"/>
    <n v="1335540694"/>
    <n v="1332948694"/>
    <b v="0"/>
    <n v="20"/>
    <b v="1"/>
    <s v="music/rock"/>
    <n v="233"/>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3:13:00"/>
  </r>
  <r>
    <n v="833"/>
    <s v="Ragman Rolls"/>
    <s v="This is an American rock album."/>
    <n v="6000"/>
    <n v="6100"/>
    <x v="0"/>
    <s v="US"/>
    <s v="USD"/>
    <n v="1397941475"/>
    <n v="1395349475"/>
    <b v="0"/>
    <n v="41"/>
    <b v="1"/>
    <s v="music/rock"/>
    <n v="102"/>
    <n v="148.78"/>
    <x v="4"/>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8T22:00:00"/>
  </r>
  <r>
    <n v="836"/>
    <s v="DESMADRE Full Album + Press Kit"/>
    <s v="An album you can bring home to mom."/>
    <n v="5000"/>
    <n v="5046.5200000000004"/>
    <x v="0"/>
    <s v="US"/>
    <s v="USD"/>
    <n v="1381108918"/>
    <n v="1378516918"/>
    <b v="0"/>
    <n v="46"/>
    <b v="1"/>
    <s v="music/rock"/>
    <n v="101"/>
    <n v="109.71"/>
    <x v="4"/>
    <s v="rock"/>
    <x v="836"/>
    <d v="2013-10-06T20:21:58"/>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09:00:00"/>
  </r>
  <r>
    <n v="847"/>
    <s v="CENTROPYMUSIC"/>
    <s v="MUSIC WITH MEANING!  MUSIC THAT MATTERS!!!"/>
    <n v="10"/>
    <n v="10"/>
    <x v="0"/>
    <s v="US"/>
    <s v="USD"/>
    <n v="1436555376"/>
    <n v="1433963376"/>
    <b v="0"/>
    <n v="1"/>
    <b v="1"/>
    <s v="music/metal"/>
    <n v="100"/>
    <n v="10"/>
    <x v="4"/>
    <s v="metal"/>
    <x v="847"/>
    <d v="2015-07-10T14: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4:45:00"/>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16: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4:00:00"/>
  </r>
  <r>
    <n v="857"/>
    <s v="A Reason To Breathe - DEBUT ALBUM"/>
    <s v="Modern Post-Hardcore/Electro music (Hardstyle, EDM, Trap, Dubstep, Dembow, House)."/>
    <n v="1200"/>
    <n v="1200"/>
    <x v="0"/>
    <s v="ES"/>
    <s v="EUR"/>
    <n v="1448463431"/>
    <n v="1444831031"/>
    <b v="0"/>
    <n v="24"/>
    <b v="1"/>
    <s v="music/metal"/>
    <n v="100"/>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17:59:00"/>
  </r>
  <r>
    <n v="859"/>
    <s v="Rise With Us Campaign"/>
    <s v="We are heading to the studio to create our second album and we want you to be right there with us!"/>
    <n v="4000"/>
    <n v="4187"/>
    <x v="0"/>
    <s v="US"/>
    <s v="USD"/>
    <n v="1433376000"/>
    <n v="1430768468"/>
    <b v="0"/>
    <n v="98"/>
    <b v="1"/>
    <s v="music/metal"/>
    <n v="105"/>
    <n v="42.72"/>
    <x v="4"/>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09: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3:33:17"/>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4:48:47"/>
  </r>
  <r>
    <n v="873"/>
    <s v="The Dreamer-An Original Jazz CD"/>
    <s v="Fall in love with &quot;The Dreamer&quot;, new original music from trumpeter Freddie Dunn!"/>
    <n v="3500"/>
    <n v="45"/>
    <x v="2"/>
    <s v="US"/>
    <s v="USD"/>
    <n v="1352610040"/>
    <n v="1349150440"/>
    <b v="0"/>
    <n v="5"/>
    <b v="0"/>
    <s v="music/jazz"/>
    <n v="1"/>
    <n v="9"/>
    <x v="4"/>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2:22:11"/>
  </r>
  <r>
    <n v="876"/>
    <s v="Sound Of Dobells"/>
    <s v="What was the greatest record shop ever?  DOBELLS!"/>
    <n v="3152"/>
    <n v="1286"/>
    <x v="2"/>
    <s v="GB"/>
    <s v="GBP"/>
    <n v="1359978927"/>
    <n v="1357127727"/>
    <b v="0"/>
    <n v="45"/>
    <b v="0"/>
    <s v="music/jazz"/>
    <n v="41"/>
    <n v="28.58"/>
    <x v="4"/>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3:11:50"/>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7T21: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4: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2T20:55:37"/>
  </r>
  <r>
    <n v="905"/>
    <s v="Jazz For Everyone!"/>
    <s v="Working hard to get into the studio to record, produce, and edit my break out CD. I hope to realize my vision!"/>
    <n v="6500"/>
    <n v="196"/>
    <x v="2"/>
    <s v="US"/>
    <s v="USD"/>
    <n v="1295847926"/>
    <n v="1290663926"/>
    <b v="0"/>
    <n v="6"/>
    <b v="0"/>
    <s v="music/jazz"/>
    <n v="3"/>
    <n v="32.67"/>
    <x v="4"/>
    <s v="jazz"/>
    <x v="905"/>
    <d v="2011-01-24T00:45:26"/>
  </r>
  <r>
    <n v="906"/>
    <s v="24th Music Presents Channeling Motown (Live)"/>
    <s v="The DMV's most respected saxophonist pay tribute to Motown."/>
    <n v="15000"/>
    <n v="0"/>
    <x v="2"/>
    <s v="US"/>
    <s v="USD"/>
    <n v="1394681590"/>
    <n v="1392093190"/>
    <b v="0"/>
    <n v="0"/>
    <b v="0"/>
    <s v="music/jazz"/>
    <n v="0"/>
    <n v="0"/>
    <x v="4"/>
    <s v="jazz"/>
    <x v="906"/>
    <d v="2014-03-12T22:33:10"/>
  </r>
  <r>
    <n v="907"/>
    <s v="Greg Chambers Saxophone CD"/>
    <s v="Greg Chambers' self-titled CD needs support for post production, replication, and promotion."/>
    <n v="2900"/>
    <n v="0"/>
    <x v="2"/>
    <s v="US"/>
    <s v="USD"/>
    <n v="1315715823"/>
    <n v="1313123823"/>
    <b v="0"/>
    <n v="0"/>
    <b v="0"/>
    <s v="music/jazz"/>
    <n v="0"/>
    <n v="0"/>
    <x v="4"/>
    <s v="jazz"/>
    <x v="907"/>
    <d v="2011-09-10T23: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3T19: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4T22: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17:59:21"/>
  </r>
  <r>
    <n v="919"/>
    <s v="Jazz CD:  Out of The Blue"/>
    <s v="Cool jazz with a New Orleans flavor."/>
    <n v="20000"/>
    <n v="100"/>
    <x v="2"/>
    <s v="US"/>
    <s v="USD"/>
    <n v="1355930645"/>
    <n v="1352906645"/>
    <b v="0"/>
    <n v="1"/>
    <b v="0"/>
    <s v="music/jazz"/>
    <n v="1"/>
    <n v="100"/>
    <x v="4"/>
    <s v="jazz"/>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17:40:00"/>
  </r>
  <r>
    <n v="927"/>
    <s v="JETRO DA SILVA FUNK PROJECT"/>
    <s v="Studio CD/DVD Solo project of Pianist &amp; Keyboardist Jetro da Silva"/>
    <n v="20000"/>
    <n v="0"/>
    <x v="2"/>
    <s v="US"/>
    <s v="USD"/>
    <n v="1337024695"/>
    <n v="1334432695"/>
    <b v="0"/>
    <n v="0"/>
    <b v="0"/>
    <s v="music/jazz"/>
    <n v="0"/>
    <n v="0"/>
    <x v="4"/>
    <s v="jazz"/>
    <x v="927"/>
    <d v="2012-05-14T14:44:55"/>
  </r>
  <r>
    <n v="928"/>
    <s v="In a Jazzy Motown"/>
    <s v="A real Motown Backup singer on 22 gold and platinum albums headlines her own Jazz CD of Motown songs."/>
    <n v="14500"/>
    <n v="1575"/>
    <x v="2"/>
    <s v="US"/>
    <s v="USD"/>
    <n v="1353196800"/>
    <n v="1348864913"/>
    <b v="0"/>
    <n v="28"/>
    <b v="0"/>
    <s v="music/jazz"/>
    <n v="11"/>
    <n v="56.25"/>
    <x v="4"/>
    <s v="jazz"/>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17:00:00"/>
  </r>
  <r>
    <n v="932"/>
    <s v="Mandy Harvey Christmas Album"/>
    <s v="Help me to create my 3rd album, a Christmas CD with 16 Holiday/Original favorites!"/>
    <n v="9500"/>
    <n v="1381"/>
    <x v="2"/>
    <s v="US"/>
    <s v="USD"/>
    <n v="1363990545"/>
    <n v="1360106145"/>
    <b v="0"/>
    <n v="30"/>
    <b v="0"/>
    <s v="music/jazz"/>
    <n v="15"/>
    <n v="46.03"/>
    <x v="4"/>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15: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15:14:20"/>
  </r>
  <r>
    <n v="943"/>
    <s v="SleepMode"/>
    <s v="A mask for home or travel that will give you the best, undisturbed sleep of your life."/>
    <n v="3000"/>
    <n v="289"/>
    <x v="2"/>
    <s v="US"/>
    <s v="USD"/>
    <n v="1480438905"/>
    <n v="1477843305"/>
    <b v="0"/>
    <n v="12"/>
    <b v="0"/>
    <s v="technology/wearables"/>
    <n v="10"/>
    <n v="24.08"/>
    <x v="2"/>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09:00:0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18:59:00"/>
  </r>
  <r>
    <n v="946"/>
    <s v="OmniTrade Apron"/>
    <s v="Soft edged-Hard working. The perfect wearable organization for the home and professional shop."/>
    <n v="15000"/>
    <n v="286"/>
    <x v="2"/>
    <s v="US"/>
    <s v="USD"/>
    <n v="1473444048"/>
    <n v="1470852048"/>
    <b v="0"/>
    <n v="5"/>
    <b v="0"/>
    <s v="technology/wearables"/>
    <n v="2"/>
    <n v="57.2"/>
    <x v="2"/>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4:52:44"/>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0T20:02:56"/>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3:01:01"/>
  </r>
  <r>
    <n v="951"/>
    <s v="Smart Harness"/>
    <s v="Revolutionizing the way we walk our dogs!"/>
    <n v="50000"/>
    <n v="19195"/>
    <x v="2"/>
    <s v="US"/>
    <s v="USD"/>
    <n v="1465054872"/>
    <n v="1461166872"/>
    <b v="0"/>
    <n v="121"/>
    <b v="0"/>
    <s v="technology/wearables"/>
    <n v="38"/>
    <n v="158.63999999999999"/>
    <x v="2"/>
    <s v="wearables"/>
    <x v="951"/>
    <d v="2016-06-04T10:41:1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15:55:59"/>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2:05:53"/>
  </r>
  <r>
    <n v="963"/>
    <s v="The Ultimate Learning Center"/>
    <s v="WE are molding an educated, motivated, non violent GENERATION!"/>
    <n v="35000"/>
    <n v="377"/>
    <x v="2"/>
    <s v="US"/>
    <s v="USD"/>
    <n v="1476717319"/>
    <n v="1473693319"/>
    <b v="0"/>
    <n v="9"/>
    <b v="0"/>
    <s v="technology/wearables"/>
    <n v="1"/>
    <n v="41.89"/>
    <x v="2"/>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0:15:3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15:20:34"/>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17: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3:33:45"/>
  </r>
  <r>
    <n v="989"/>
    <s v="Power Rope"/>
    <s v="The most useful phone charger you will ever buy"/>
    <n v="10000"/>
    <n v="1677"/>
    <x v="2"/>
    <s v="US"/>
    <s v="USD"/>
    <n v="1475101495"/>
    <n v="1472509495"/>
    <b v="0"/>
    <n v="32"/>
    <b v="0"/>
    <s v="technology/wearables"/>
    <n v="17"/>
    <n v="52.41"/>
    <x v="2"/>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3: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1: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0:27:00"/>
  </r>
  <r>
    <n v="997"/>
    <s v="iPhanny"/>
    <s v="The iPhanny keeps your iPhone 6 safe from bending in those dangerous pants pockets."/>
    <n v="5000"/>
    <n v="65"/>
    <x v="2"/>
    <s v="US"/>
    <s v="USD"/>
    <n v="1417145297"/>
    <n v="1414549697"/>
    <b v="0"/>
    <n v="8"/>
    <b v="0"/>
    <s v="technology/wearables"/>
    <n v="1"/>
    <n v="8.1300000000000008"/>
    <x v="2"/>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15: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2:12:15"/>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6T23:00:0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16:59:00"/>
  </r>
  <r>
    <n v="1030"/>
    <s v="The Gothsicles - I FEEL SICLE"/>
    <s v="Help fund the latest Gothsicles mega-album, I FEEL SICLE!"/>
    <n v="2000"/>
    <n v="6842"/>
    <x v="0"/>
    <s v="US"/>
    <s v="USD"/>
    <n v="1473680149"/>
    <n v="1472470549"/>
    <b v="0"/>
    <n v="159"/>
    <b v="1"/>
    <s v="music/electronic music"/>
    <n v="342"/>
    <n v="43.03"/>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3:20:10"/>
  </r>
  <r>
    <n v="1032"/>
    <s v="Phantom Ship / Coastal (Album Preorder)"/>
    <s v="Ideal for living rooms and open spaces."/>
    <n v="5400"/>
    <n v="5858.84"/>
    <x v="0"/>
    <s v="US"/>
    <s v="USD"/>
    <n v="1466697625"/>
    <n v="1464105625"/>
    <b v="0"/>
    <n v="96"/>
    <b v="1"/>
    <s v="music/electronic music"/>
    <n v="108"/>
    <n v="61.03"/>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2: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15:27: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4T20:16:29"/>
  </r>
  <r>
    <n v="1049"/>
    <s v="J1 (Canceled)"/>
    <s v="------"/>
    <n v="12000"/>
    <n v="0"/>
    <x v="1"/>
    <s v="US"/>
    <s v="USD"/>
    <n v="1455272445"/>
    <n v="1452680445"/>
    <b v="0"/>
    <n v="0"/>
    <b v="0"/>
    <s v="journalism/audio"/>
    <n v="0"/>
    <n v="0"/>
    <x v="5"/>
    <s v="audio"/>
    <x v="1049"/>
    <d v="2016-02-12T05:20:45"/>
  </r>
  <r>
    <n v="1050"/>
    <s v="The (Secular) Barbershop Podcast (Canceled)"/>
    <s v="Secularism is on the rise and I hear you.Talk to me."/>
    <n v="2500"/>
    <n v="0"/>
    <x v="1"/>
    <s v="US"/>
    <s v="USD"/>
    <n v="1442257677"/>
    <n v="1439665677"/>
    <b v="0"/>
    <n v="0"/>
    <b v="0"/>
    <s v="journalism/audio"/>
    <n v="0"/>
    <n v="0"/>
    <x v="5"/>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1: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5T19:00:00"/>
  </r>
  <r>
    <n v="1059"/>
    <s v="Voice Over Artist (Canceled)"/>
    <s v="Turning myself into a vocal artist."/>
    <n v="1100"/>
    <n v="0"/>
    <x v="1"/>
    <s v="US"/>
    <s v="USD"/>
    <n v="1426269456"/>
    <n v="1423681056"/>
    <b v="0"/>
    <n v="0"/>
    <b v="0"/>
    <s v="journalism/audio"/>
    <n v="0"/>
    <n v="0"/>
    <x v="5"/>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16:54:53"/>
  </r>
  <r>
    <n v="1061"/>
    <s v="Chat Box 23 (Canceled)"/>
    <s v="T.O., Adi &amp; Mercedes discuss their point of views, women's issues &amp; Hollywood Hotties."/>
    <n v="4000"/>
    <n v="0"/>
    <x v="1"/>
    <s v="US"/>
    <s v="USD"/>
    <n v="1462150800"/>
    <n v="1456987108"/>
    <b v="0"/>
    <n v="0"/>
    <b v="0"/>
    <s v="journalism/audio"/>
    <n v="0"/>
    <n v="0"/>
    <x v="5"/>
    <s v="audio"/>
    <x v="1061"/>
    <d v="2016-05-01T20:00:00"/>
  </r>
  <r>
    <n v="1062"/>
    <s v="RETURNING AT A LATER DATE"/>
    <s v="SEE US ON PATREON www.badgirlartwork.com"/>
    <n v="199"/>
    <n v="190"/>
    <x v="1"/>
    <s v="US"/>
    <s v="USD"/>
    <n v="1468351341"/>
    <n v="1467746541"/>
    <b v="0"/>
    <n v="4"/>
    <b v="0"/>
    <s v="journalism/audio"/>
    <n v="95"/>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2:54:24"/>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4:58:17"/>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3T23:09:05"/>
  </r>
  <r>
    <n v="1075"/>
    <s v="Towers Of The Apocalypse"/>
    <s v="Fully 3D, post Apocalyptic themed tower defense video game. New take on the genre."/>
    <n v="1000"/>
    <n v="45"/>
    <x v="2"/>
    <s v="US"/>
    <s v="USD"/>
    <n v="1336340516"/>
    <n v="1333748516"/>
    <b v="0"/>
    <n v="3"/>
    <b v="0"/>
    <s v="games/video games"/>
    <n v="5"/>
    <n v="15"/>
    <x v="6"/>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08:35:36"/>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0T22: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17:14:52"/>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0:49:43"/>
  </r>
  <r>
    <n v="1084"/>
    <s v="My own channel"/>
    <s v="I want to start my own channel for gaming"/>
    <n v="550"/>
    <n v="0"/>
    <x v="2"/>
    <s v="US"/>
    <s v="USD"/>
    <n v="1407534804"/>
    <n v="1404942804"/>
    <b v="0"/>
    <n v="0"/>
    <b v="0"/>
    <s v="games/video games"/>
    <n v="0"/>
    <n v="0"/>
    <x v="6"/>
    <s v="video games"/>
    <x v="1084"/>
    <d v="2014-08-08T16:53:24"/>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0:06:15"/>
  </r>
  <r>
    <n v="1086"/>
    <s v="Cyber Universe Online"/>
    <s v="Humanity's future in the Galaxy"/>
    <n v="18000"/>
    <n v="15"/>
    <x v="2"/>
    <s v="US"/>
    <s v="USD"/>
    <n v="1408913291"/>
    <n v="1406321291"/>
    <b v="0"/>
    <n v="2"/>
    <b v="0"/>
    <s v="games/video games"/>
    <n v="0"/>
    <n v="7.5"/>
    <x v="6"/>
    <s v="video games"/>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2:08:07"/>
  </r>
  <r>
    <n v="1088"/>
    <s v="Still Alive"/>
    <s v="A fresh twist on survival games. Intense, high-stakes 30 minute rounds for up to 10 players."/>
    <n v="45000"/>
    <n v="6382.34"/>
    <x v="2"/>
    <s v="US"/>
    <s v="USD"/>
    <n v="1398366667"/>
    <n v="1395774667"/>
    <b v="0"/>
    <n v="147"/>
    <b v="0"/>
    <s v="games/video games"/>
    <n v="14"/>
    <n v="43.42"/>
    <x v="6"/>
    <s v="video games"/>
    <x v="1088"/>
    <d v="2014-04-24T14:11:07"/>
  </r>
  <r>
    <n v="1089"/>
    <s v="Farabel"/>
    <s v="Farabel is a single player turn-based fantasy strategy game for Mac/PC/Linux"/>
    <n v="15000"/>
    <n v="1174"/>
    <x v="2"/>
    <s v="FR"/>
    <s v="EUR"/>
    <n v="1435293175"/>
    <n v="1432701175"/>
    <b v="0"/>
    <n v="49"/>
    <b v="0"/>
    <s v="games/video games"/>
    <n v="8"/>
    <n v="23.96"/>
    <x v="6"/>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3T22:30:00"/>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4:01:17"/>
  </r>
  <r>
    <n v="1098"/>
    <s v="Kick, Punch... Fireball"/>
    <s v="Kick, Punch... Fireball is an FPS type arena game set inside the fantasy world."/>
    <n v="25000"/>
    <n v="1803"/>
    <x v="2"/>
    <s v="US"/>
    <s v="USD"/>
    <n v="1397413095"/>
    <n v="1394821095"/>
    <b v="0"/>
    <n v="22"/>
    <b v="0"/>
    <s v="games/video games"/>
    <n v="7"/>
    <n v="81.95"/>
    <x v="6"/>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3T21:39:31"/>
  </r>
  <r>
    <n v="1101"/>
    <s v="Strain Wars"/>
    <s v="Different strains of marijuana leafs battling to the death to see which one is the top strain."/>
    <n v="100000"/>
    <n v="41"/>
    <x v="2"/>
    <s v="US"/>
    <s v="USD"/>
    <n v="1468519920"/>
    <n v="1466188338"/>
    <b v="0"/>
    <n v="6"/>
    <b v="0"/>
    <s v="games/video games"/>
    <n v="0"/>
    <n v="6.83"/>
    <x v="6"/>
    <s v="video games"/>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0:59:0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3T21:15:27"/>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0:41:35"/>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15:20:08"/>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4: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15: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09: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16:30:00"/>
  </r>
  <r>
    <n v="1128"/>
    <s v="Flying Turds"/>
    <s v="#havingfunFTW"/>
    <n v="1000"/>
    <n v="1"/>
    <x v="2"/>
    <s v="GB"/>
    <s v="GBP"/>
    <n v="1407425717"/>
    <n v="1404833717"/>
    <b v="0"/>
    <n v="1"/>
    <b v="0"/>
    <s v="games/mobile games"/>
    <n v="0"/>
    <n v="1"/>
    <x v="6"/>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16:47:48"/>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4: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06:05:21"/>
  </r>
  <r>
    <n v="1141"/>
    <s v="Arena Z - Zombie Survival"/>
    <s v="I think this will be a great game!"/>
    <n v="500"/>
    <n v="0"/>
    <x v="2"/>
    <s v="DE"/>
    <s v="EUR"/>
    <n v="1436460450"/>
    <n v="1433868450"/>
    <b v="0"/>
    <n v="0"/>
    <b v="0"/>
    <s v="games/mobile games"/>
    <n v="0"/>
    <n v="0"/>
    <x v="6"/>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8T23: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18:19:43"/>
  </r>
  <r>
    <n v="1148"/>
    <s v="Warren's / Adilyn's Rollin' Bistro"/>
    <s v="New local (Louisville, KY.) food truck with a refreshing spin on rolling kitchens."/>
    <n v="15000"/>
    <n v="73"/>
    <x v="2"/>
    <s v="US"/>
    <s v="USD"/>
    <n v="1480568781"/>
    <n v="1477973181"/>
    <b v="0"/>
    <n v="3"/>
    <b v="0"/>
    <s v="food/food trucks"/>
    <n v="0"/>
    <n v="24.33"/>
    <x v="7"/>
    <s v="food trucks"/>
    <x v="1148"/>
    <d v="2016-12-01T00:06:21"/>
  </r>
  <r>
    <n v="1149"/>
    <s v="The Floridian Food Truck"/>
    <s v="Bringing culturally diverse Floridian cuisine to the people!"/>
    <n v="50000"/>
    <n v="75"/>
    <x v="2"/>
    <s v="US"/>
    <s v="USD"/>
    <n v="1466096566"/>
    <n v="1463504566"/>
    <b v="0"/>
    <n v="2"/>
    <b v="0"/>
    <s v="food/food trucks"/>
    <n v="0"/>
    <n v="37.5"/>
    <x v="7"/>
    <s v="food trucks"/>
    <x v="1149"/>
    <d v="2016-06-16T12:02:46"/>
  </r>
  <r>
    <n v="1150"/>
    <s v="Chef Po's Food Truck"/>
    <s v="Bringing delicious authentic and fusion Taiwanese Food to the West Coast."/>
    <n v="2500"/>
    <n v="252"/>
    <x v="2"/>
    <s v="US"/>
    <s v="USD"/>
    <n v="1452293675"/>
    <n v="1447109675"/>
    <b v="0"/>
    <n v="6"/>
    <b v="0"/>
    <s v="food/food trucks"/>
    <n v="10"/>
    <n v="42"/>
    <x v="7"/>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6T21:27:43"/>
  </r>
  <r>
    <n v="1152"/>
    <s v="Peruvian King Food Truck"/>
    <s v="Peruvian food truck with an LA twist."/>
    <n v="16000"/>
    <n v="911"/>
    <x v="2"/>
    <s v="US"/>
    <s v="USD"/>
    <n v="1431709312"/>
    <n v="1429117312"/>
    <b v="0"/>
    <n v="15"/>
    <b v="0"/>
    <s v="food/food trucks"/>
    <n v="6"/>
    <n v="60.73"/>
    <x v="7"/>
    <s v="food trucks"/>
    <x v="1152"/>
    <d v="2015-05-15T12:01:52"/>
  </r>
  <r>
    <n v="1153"/>
    <s v="The Cold Spot Mobile Trailer"/>
    <s v="A mobile concession trailer for snow cones, ice cream, smoothies and more"/>
    <n v="8000"/>
    <n v="50"/>
    <x v="2"/>
    <s v="US"/>
    <s v="USD"/>
    <n v="1434647305"/>
    <n v="1432055305"/>
    <b v="0"/>
    <n v="1"/>
    <b v="0"/>
    <s v="food/food trucks"/>
    <n v="1"/>
    <n v="50"/>
    <x v="7"/>
    <s v="food trucks"/>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5T23:00:0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16: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15:18:47"/>
  </r>
  <r>
    <n v="1172"/>
    <s v="let your dayz take you to the dogs."/>
    <s v="Bringing YOUR favorite dog recipes to the streets."/>
    <n v="9000"/>
    <n v="0"/>
    <x v="2"/>
    <s v="US"/>
    <s v="USD"/>
    <n v="1408551752"/>
    <n v="1405959752"/>
    <b v="0"/>
    <n v="0"/>
    <b v="0"/>
    <s v="food/food trucks"/>
    <n v="0"/>
    <n 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4:21:54"/>
  </r>
  <r>
    <n v="1181"/>
    <s v="Gringo Loco Tacos Food Truck"/>
    <s v="Bringing the best tacos to the streets of Chicago!"/>
    <n v="50000"/>
    <n v="4"/>
    <x v="2"/>
    <s v="US"/>
    <s v="USD"/>
    <n v="1425197321"/>
    <n v="1422605321"/>
    <b v="0"/>
    <n v="3"/>
    <b v="0"/>
    <s v="food/food trucks"/>
    <n v="0"/>
    <n v="1.33"/>
    <x v="7"/>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08:29:00"/>
  </r>
  <r>
    <n v="1207"/>
    <s v="ITALIANA"/>
    <s v="A humanistic photo book about ancestral &amp; post-modern Italy."/>
    <n v="16700"/>
    <n v="17396"/>
    <x v="0"/>
    <s v="IT"/>
    <s v="EUR"/>
    <n v="1459418400"/>
    <n v="1456827573"/>
    <b v="0"/>
    <n v="141"/>
    <b v="1"/>
    <s v="photography/photobooks"/>
    <n v="104"/>
    <n v="123.38"/>
    <x v="8"/>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15:18:25"/>
  </r>
  <r>
    <n v="1210"/>
    <s v="Det Andra GÃ¶teborg"/>
    <s v="En fotobok om livet i det enda andra GÃ¶teborg i vÃ¤rlden"/>
    <n v="20000"/>
    <n v="50863"/>
    <x v="0"/>
    <s v="SE"/>
    <s v="SEK"/>
    <n v="1433106000"/>
    <n v="1431124572"/>
    <b v="0"/>
    <n v="103"/>
    <b v="1"/>
    <s v="photography/photobooks"/>
    <n v="254"/>
    <n v="493.82"/>
    <x v="8"/>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17:09:16"/>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0-31T22:00:00"/>
  </r>
  <r>
    <n v="1219"/>
    <s v="The Box"/>
    <s v="The Box is a fine art book of Ron Amato's innovative and seductive photography project."/>
    <n v="16350"/>
    <n v="26024"/>
    <x v="0"/>
    <s v="US"/>
    <s v="USD"/>
    <n v="1476961513"/>
    <n v="1474369513"/>
    <b v="0"/>
    <n v="253"/>
    <b v="1"/>
    <s v="photography/photobooks"/>
    <n v="159"/>
    <n v="102.86"/>
    <x v="8"/>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3T19:00:00"/>
  </r>
  <r>
    <n v="1222"/>
    <s v="Project Pilgrim"/>
    <s v="Project Pilgrim is my effort to work towards normalizing mental health."/>
    <n v="4000"/>
    <n v="11215"/>
    <x v="0"/>
    <s v="CA"/>
    <s v="CAD"/>
    <n v="1459483200"/>
    <n v="1456852647"/>
    <b v="0"/>
    <n v="138"/>
    <b v="1"/>
    <s v="photography/photobooks"/>
    <n v="280"/>
    <n v="81.27"/>
    <x v="8"/>
    <s v="photobooks"/>
    <x v="1222"/>
    <d v="2016-03-31T23:00:00"/>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0:15:09"/>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4T22:14:59"/>
  </r>
  <r>
    <n v="1236"/>
    <s v="&quot;Volando&quot; CD Release (Canceled)"/>
    <s v="Raising money to give the musicians their due."/>
    <n v="2500"/>
    <n v="0"/>
    <x v="1"/>
    <s v="US"/>
    <s v="USD"/>
    <n v="1343491200"/>
    <n v="1342801164"/>
    <b v="0"/>
    <n v="0"/>
    <b v="0"/>
    <s v="music/world music"/>
    <n v="0"/>
    <n v="0"/>
    <x v="4"/>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09:38:56"/>
  </r>
  <r>
    <n v="1239"/>
    <s v="Help Calmenco! finance new CD and Tour (Canceled)"/>
    <s v="Please consider helping us with our new CD and Riverdance Tour"/>
    <n v="2500"/>
    <n v="0"/>
    <x v="1"/>
    <s v="US"/>
    <s v="USD"/>
    <n v="1325804767"/>
    <n v="1323212767"/>
    <b v="0"/>
    <n v="0"/>
    <b v="0"/>
    <s v="music/world music"/>
    <n v="0"/>
    <n v="0"/>
    <x v="4"/>
    <s v="world music"/>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5T21: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2:00:55"/>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15:13:4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3:18:12"/>
  </r>
  <r>
    <n v="1263"/>
    <s v="New Tropic Bombs EP ~ &quot;Return to Bomber Bay&quot;"/>
    <s v="A fresh batch of chaos from Toledo, Ohio's reggae-rockers, Tropic Bombs!"/>
    <n v="1500"/>
    <n v="1785"/>
    <x v="0"/>
    <s v="US"/>
    <s v="USD"/>
    <n v="1396054800"/>
    <n v="1393034470"/>
    <b v="1"/>
    <n v="41"/>
    <b v="1"/>
    <s v="music/rock"/>
    <n v="119"/>
    <n v="43.54"/>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0:43:35"/>
  </r>
  <r>
    <n v="1266"/>
    <s v="Sensory Station's First EP"/>
    <s v="We are looking to record our first EP produced by Aaron Harris (ISIS/Palms) at Studio West."/>
    <n v="9500"/>
    <n v="9545"/>
    <x v="0"/>
    <s v="US"/>
    <s v="USD"/>
    <n v="1389474145"/>
    <n v="1386882145"/>
    <b v="1"/>
    <n v="50"/>
    <b v="1"/>
    <s v="music/rock"/>
    <n v="100"/>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15:49:47"/>
  </r>
  <r>
    <n v="1276"/>
    <s v="MR. DREAM GOES TO JAIL"/>
    <s v="Sponsor this Brooklyn punk band's debut seven-inch, MR. DREAM GOES TO JAIL."/>
    <n v="3000"/>
    <n v="3132.63"/>
    <x v="0"/>
    <s v="US"/>
    <s v="USD"/>
    <n v="1251777600"/>
    <n v="1247504047"/>
    <b v="1"/>
    <n v="68"/>
    <b v="1"/>
    <s v="music/rock"/>
    <n v="104"/>
    <n v="46.07"/>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8T23:59:00"/>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09T23:00:00"/>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3T22:14:05"/>
  </r>
  <r>
    <n v="1290"/>
    <s v="I Died... I Came Back, ... Whatever"/>
    <s v="Sometimes your Heart has to STOP for your Life to START."/>
    <n v="3500"/>
    <n v="3800"/>
    <x v="0"/>
    <s v="US"/>
    <s v="USD"/>
    <n v="1429772340"/>
    <n v="1427121931"/>
    <b v="0"/>
    <n v="86"/>
    <b v="1"/>
    <s v="theater/plays"/>
    <n v="109"/>
    <n v="44.19"/>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21:23:31"/>
  </r>
  <r>
    <n v="1303"/>
    <s v="Forward Arena Theatre Company: Summer Season"/>
    <s v="Groundbreaking queer theatre."/>
    <n v="3500"/>
    <n v="4559.13"/>
    <x v="0"/>
    <s v="GB"/>
    <s v="GBP"/>
    <n v="1469962800"/>
    <n v="1468578920"/>
    <b v="0"/>
    <n v="108"/>
    <b v="1"/>
    <s v="theater/plays"/>
    <n v="130"/>
    <n v="42.21"/>
    <x v="1"/>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05:58:54"/>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07:04:39"/>
  </r>
  <r>
    <n v="1308"/>
    <s v="Boost Band: Wristband Phone Charger (Canceled)"/>
    <s v="Boost Band, a wristband that charges any device"/>
    <n v="10000"/>
    <n v="1136"/>
    <x v="1"/>
    <s v="US"/>
    <s v="USD"/>
    <n v="1475937812"/>
    <n v="1472481812"/>
    <b v="0"/>
    <n v="38"/>
    <b v="0"/>
    <s v="technology/wearables"/>
    <n v="11"/>
    <n v="29.89"/>
    <x v="2"/>
    <s v="wearables"/>
    <x v="1308"/>
    <d v="2016-10-08T09:43:3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16:11:08"/>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4:17:13"/>
  </r>
  <r>
    <n v="1339"/>
    <s v="Linkoo (Canceled)"/>
    <s v="World's Smallest customizable Phone &amp; GPS Watch for kids !"/>
    <n v="50000"/>
    <n v="3317"/>
    <x v="1"/>
    <s v="US"/>
    <s v="USD"/>
    <n v="1418056315"/>
    <n v="1414164715"/>
    <b v="0"/>
    <n v="37"/>
    <b v="0"/>
    <s v="technology/wearables"/>
    <n v="7"/>
    <n v="89.65"/>
    <x v="2"/>
    <s v="wearables"/>
    <x v="1339"/>
    <d v="2014-12-08T11: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1:35:52"/>
  </r>
  <r>
    <n v="1366"/>
    <s v="Kick It! A Tribute to the A.K.s"/>
    <s v="A musical memorial for Alexi Petersen."/>
    <n v="7500"/>
    <n v="9486.69"/>
    <x v="0"/>
    <s v="US"/>
    <s v="USD"/>
    <n v="1417049663"/>
    <n v="1413158063"/>
    <b v="0"/>
    <n v="147"/>
    <b v="1"/>
    <s v="music/rock"/>
    <n v="126"/>
    <n v="64.540000000000006"/>
    <x v="4"/>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09: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3:12:22"/>
  </r>
  <r>
    <n v="1372"/>
    <s v="Ted Lukas &amp; the Misled new CD - &quot;FEED&quot;"/>
    <s v="Please help us raise funds to press our new CD!"/>
    <n v="500"/>
    <n v="620"/>
    <x v="0"/>
    <s v="US"/>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4T20:35:19"/>
  </r>
  <r>
    <n v="1376"/>
    <s v="Dead Pirates / HIGHMARE LP 2nd pressing"/>
    <s v="Dead Pirates are planning a second pressing of HIGHMARE LP, who wants one ?"/>
    <n v="3700"/>
    <n v="9342"/>
    <x v="0"/>
    <s v="GB"/>
    <s v="GBP"/>
    <n v="1480784606"/>
    <n v="1478189006"/>
    <b v="0"/>
    <n v="168"/>
    <b v="1"/>
    <s v="music/rock"/>
    <n v="252"/>
    <n v="55.61"/>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2T23:11:00"/>
  </r>
  <r>
    <n v="1378"/>
    <s v="SIX BY SEVEN"/>
    <s v="A psychedelic post rock masterpiece!"/>
    <n v="2000"/>
    <n v="4067"/>
    <x v="0"/>
    <s v="GB"/>
    <s v="GBP"/>
    <n v="1470075210"/>
    <n v="1468779210"/>
    <b v="0"/>
    <n v="133"/>
    <b v="1"/>
    <s v="music/rock"/>
    <n v="203"/>
    <n v="30.58"/>
    <x v="4"/>
    <s v="rock"/>
    <x v="1378"/>
    <d v="2016-08-01T13:13:30"/>
  </r>
  <r>
    <n v="1379"/>
    <s v="J. Walter Makes a Record"/>
    <s v="---------The long-awaited debut full-length from Justin Ruddy--------"/>
    <n v="10000"/>
    <n v="11160"/>
    <x v="0"/>
    <s v="US"/>
    <s v="USD"/>
    <n v="1433504876"/>
    <n v="1430912876"/>
    <b v="0"/>
    <n v="151"/>
    <b v="1"/>
    <s v="music/rock"/>
    <n v="112"/>
    <n v="73.91"/>
    <x v="4"/>
    <s v="rock"/>
    <x v="1379"/>
    <d v="2015-06-05T06:47:56"/>
  </r>
  <r>
    <n v="1380"/>
    <s v="BARNFEST 2015"/>
    <s v="A DIY MUSIC FESTIVAL FROM ST. LOUIS MO! Bands make their own festival, help make it legit!"/>
    <n v="25"/>
    <n v="106"/>
    <x v="0"/>
    <s v="US"/>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07:11:00"/>
  </r>
  <r>
    <n v="1386"/>
    <s v="MALTESE CROSS: The First Album"/>
    <s v="We are a classic hard rock/heavy metal band just trying to keep rock alive!"/>
    <n v="400"/>
    <n v="875"/>
    <x v="0"/>
    <s v="US"/>
    <s v="USD"/>
    <n v="1438183889"/>
    <n v="1435591889"/>
    <b v="0"/>
    <n v="14"/>
    <b v="1"/>
    <s v="music/rock"/>
    <n v="219"/>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1:14:00"/>
  </r>
  <r>
    <n v="1389"/>
    <s v="Pre-order DANCEHALL's first record!!!"/>
    <s v="Help fund the pressing of DANCEHALL's first record by pre-ordering it in advance!!!"/>
    <n v="500"/>
    <n v="727"/>
    <x v="0"/>
    <s v="GB"/>
    <s v="GBP"/>
    <n v="1471087957"/>
    <n v="1468495957"/>
    <b v="0"/>
    <n v="34"/>
    <b v="1"/>
    <s v="music/rock"/>
    <n v="145"/>
    <n v="21.38"/>
    <x v="4"/>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2:12:00"/>
  </r>
  <r>
    <n v="1391"/>
    <s v="Rules and Regulations"/>
    <s v="With the money donated through this project we intend on investing in sound equipment for live shows"/>
    <n v="500"/>
    <n v="551"/>
    <x v="0"/>
    <s v="US"/>
    <s v="USD"/>
    <n v="1440219540"/>
    <n v="1436369818"/>
    <b v="0"/>
    <n v="13"/>
    <b v="1"/>
    <s v="music/rock"/>
    <n v="110"/>
    <n v="42.38"/>
    <x v="4"/>
    <s v="rock"/>
    <x v="1391"/>
    <d v="2015-08-21T23:59:0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2T22:43:06"/>
  </r>
  <r>
    <n v="1393"/>
    <s v="WolfHunt | Social Commentary Rock Project"/>
    <s v="Rock n' Roll tales of our times"/>
    <n v="10000"/>
    <n v="10235"/>
    <x v="0"/>
    <s v="US"/>
    <s v="USD"/>
    <n v="1470068523"/>
    <n v="1467476523"/>
    <b v="0"/>
    <n v="52"/>
    <b v="1"/>
    <s v="music/rock"/>
    <n v="102"/>
    <n v="196.83"/>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2-28T22:00:00"/>
  </r>
  <r>
    <n v="1395"/>
    <s v="Quiet Oaks Full Length Album"/>
    <s v="Help Quiet Oaks record their debut album!!!"/>
    <n v="3500"/>
    <n v="3916"/>
    <x v="0"/>
    <s v="US"/>
    <s v="USD"/>
    <n v="1484430481"/>
    <n v="1481838481"/>
    <b v="0"/>
    <n v="82"/>
    <b v="1"/>
    <s v="music/rock"/>
    <n v="112"/>
    <n v="47.76"/>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07:14:45"/>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2:20:01"/>
  </r>
  <r>
    <n v="1406"/>
    <s v="Man Down! Translation project"/>
    <s v="The White coat and the battle dress uniform"/>
    <n v="12000"/>
    <n v="15"/>
    <x v="2"/>
    <s v="IT"/>
    <s v="EUR"/>
    <n v="1449914400"/>
    <n v="1445336607"/>
    <b v="0"/>
    <n v="3"/>
    <b v="0"/>
    <s v="publishing/translations"/>
    <n v="0"/>
    <n v="5"/>
    <x v="3"/>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05:56:59"/>
  </r>
  <r>
    <n v="1420"/>
    <s v="Shakespeare in the Hood - Romeo and Juliet"/>
    <s v="Help me butcher Shakespeare in a satirical fashion."/>
    <n v="110"/>
    <n v="3"/>
    <x v="2"/>
    <s v="US"/>
    <s v="USD"/>
    <n v="1467129686"/>
    <n v="1464969686"/>
    <b v="0"/>
    <n v="3"/>
    <b v="0"/>
    <s v="publishing/translations"/>
    <n v="3"/>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3: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05:44:38"/>
  </r>
  <r>
    <n v="1447"/>
    <s v="Indian Language Dictionary"/>
    <s v="I'm creating a dictionary of multiple Indian languages."/>
    <n v="500000"/>
    <n v="75"/>
    <x v="2"/>
    <s v="US"/>
    <s v="USD"/>
    <n v="1467999134"/>
    <n v="1465407134"/>
    <b v="0"/>
    <n v="3"/>
    <b v="0"/>
    <s v="publishing/translations"/>
    <n v="0"/>
    <n v="25"/>
    <x v="3"/>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8T19: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08:39:00"/>
  </r>
  <r>
    <n v="1456"/>
    <s v="Sometimes you don't need love (Canceled)"/>
    <s v="English Version of my auto-published novel"/>
    <n v="5000"/>
    <n v="145"/>
    <x v="1"/>
    <s v="IT"/>
    <s v="EUR"/>
    <n v="1483459365"/>
    <n v="1480867365"/>
    <b v="0"/>
    <n v="3"/>
    <b v="0"/>
    <s v="publishing/translations"/>
    <n v="3"/>
    <n v="48.33"/>
    <x v="3"/>
    <s v="translations"/>
    <x v="1456"/>
    <d v="2017-01-03T11: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18:45:00"/>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0T19:00:00"/>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15:52:18"/>
  </r>
  <r>
    <n v="1464"/>
    <s v="Science Studio"/>
    <s v="The Best Science Media on the Web"/>
    <n v="5000"/>
    <n v="8160"/>
    <x v="0"/>
    <s v="US"/>
    <s v="USD"/>
    <n v="1361029958"/>
    <n v="1358437958"/>
    <b v="1"/>
    <n v="234"/>
    <b v="1"/>
    <s v="publishing/radio &amp; podcasts"/>
    <n v="163"/>
    <n v="34.869999999999997"/>
    <x v="3"/>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0:00:0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08:01:43"/>
  </r>
  <r>
    <n v="1473"/>
    <s v="ONE LOVES ONLY FORM"/>
    <s v="Public Radio Project"/>
    <n v="1500"/>
    <n v="1807.74"/>
    <x v="0"/>
    <s v="US"/>
    <s v="USD"/>
    <n v="1330644639"/>
    <n v="1328052639"/>
    <b v="1"/>
    <n v="47"/>
    <b v="1"/>
    <s v="publishing/radio &amp; podcasts"/>
    <n v="121"/>
    <n v="38.46"/>
    <x v="3"/>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1T23:37:55"/>
  </r>
  <r>
    <n v="1484"/>
    <s v="a book called filtered down thru the stars"/>
    <s v="The mussings of an old wizard"/>
    <n v="2000"/>
    <n v="0"/>
    <x v="2"/>
    <s v="US"/>
    <s v="USD"/>
    <n v="1342882260"/>
    <n v="1337834963"/>
    <b v="0"/>
    <n v="0"/>
    <b v="0"/>
    <s v="publishing/fiction"/>
    <n v="0"/>
    <n v="0"/>
    <x v="3"/>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17:01:11"/>
  </r>
  <r>
    <n v="1488"/>
    <s v="Nanolution"/>
    <s v="A blockbuster sci-fi adventure. What would you do if one day your life changed to beyond the imaginable?"/>
    <n v="15000"/>
    <n v="360"/>
    <x v="2"/>
    <s v="AU"/>
    <s v="AUD"/>
    <n v="1388928660"/>
    <n v="1386336660"/>
    <b v="0"/>
    <n v="6"/>
    <b v="0"/>
    <s v="publishing/fiction"/>
    <n v="2"/>
    <n v="60"/>
    <x v="3"/>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16: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0: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16:42:37"/>
  </r>
  <r>
    <n v="1501"/>
    <s v="This is Nowhere"/>
    <s v="A hardcover book of surf, outdoor and nature photos from the British Columbia coast."/>
    <n v="52000"/>
    <n v="86492"/>
    <x v="0"/>
    <s v="CA"/>
    <s v="CAD"/>
    <n v="1436364023"/>
    <n v="1433772023"/>
    <b v="1"/>
    <n v="885"/>
    <b v="1"/>
    <s v="photography/photobooks"/>
    <n v="166"/>
    <n v="97.73"/>
    <x v="8"/>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3:20:01"/>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16:59:00"/>
  </r>
  <r>
    <n v="1520"/>
    <s v="TULIPS"/>
    <s v="A self-published photography book by Andrew Miksys from his new series about Belarus"/>
    <n v="18000"/>
    <n v="18625"/>
    <x v="0"/>
    <s v="US"/>
    <s v="USD"/>
    <n v="1418961600"/>
    <n v="1415824513"/>
    <b v="1"/>
    <n v="167"/>
    <b v="1"/>
    <s v="photography/photobooks"/>
    <n v="103"/>
    <n v="111.5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08:24:46"/>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3-31T19: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0: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05:14:42"/>
  </r>
  <r>
    <n v="1548"/>
    <s v="Change the World through Color"/>
    <s v="Beauty is in the eye of the beholder and I want to inspire conservation through color."/>
    <n v="700"/>
    <n v="60"/>
    <x v="2"/>
    <s v="US"/>
    <s v="USD"/>
    <n v="1447020620"/>
    <n v="1444425020"/>
    <b v="0"/>
    <n v="1"/>
    <b v="0"/>
    <s v="photography/nature"/>
    <n v="9"/>
    <n v="60"/>
    <x v="8"/>
    <s v="nature"/>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3T22: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0:40:3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07: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3T20:29:45"/>
  </r>
  <r>
    <n v="1569"/>
    <s v="to be removed (Canceled)"/>
    <s v="to be removed"/>
    <n v="30000"/>
    <n v="0"/>
    <x v="1"/>
    <s v="US"/>
    <s v="USD"/>
    <n v="1369498714"/>
    <n v="1366906714"/>
    <b v="0"/>
    <n v="0"/>
    <b v="0"/>
    <s v="publishing/art books"/>
    <n v="0"/>
    <n v="0"/>
    <x v="3"/>
    <s v="art books"/>
    <x v="1569"/>
    <d v="2013-05-25T11:18:3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07: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05:46:30"/>
  </r>
  <r>
    <n v="1582"/>
    <s v="Scenes from New Orleans"/>
    <s v="I create canvas prints of images from in and around New Orleans"/>
    <n v="1000"/>
    <n v="93"/>
    <x v="2"/>
    <s v="US"/>
    <s v="USD"/>
    <n v="1445894400"/>
    <n v="1440961053"/>
    <b v="0"/>
    <n v="3"/>
    <b v="0"/>
    <s v="photography/places"/>
    <n v="9"/>
    <n v="31"/>
    <x v="8"/>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06:00:00"/>
  </r>
  <r>
    <n v="1586"/>
    <s v="Missouri In Pictures"/>
    <s v="Show the world the beauty that is in all of our back yards!"/>
    <n v="1500"/>
    <n v="0"/>
    <x v="2"/>
    <s v="US"/>
    <s v="USD"/>
    <n v="1428197422"/>
    <n v="1425609022"/>
    <b v="0"/>
    <n v="0"/>
    <b v="0"/>
    <s v="photography/places"/>
    <n v="0"/>
    <n v="0"/>
    <x v="8"/>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17:49:25"/>
  </r>
  <r>
    <n v="1588"/>
    <s v="The Right Side of Texas"/>
    <s v="Southeast Texas as seen through the lens of a cell phone camera"/>
    <n v="516"/>
    <n v="0"/>
    <x v="2"/>
    <s v="US"/>
    <s v="USD"/>
    <n v="1422735120"/>
    <n v="1420091999"/>
    <b v="0"/>
    <n v="0"/>
    <b v="0"/>
    <s v="photography/places"/>
    <n v="0"/>
    <n v="0"/>
    <x v="8"/>
    <s v="places"/>
    <x v="1588"/>
    <d v="2015-01-31T15: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18:38:06"/>
  </r>
  <r>
    <n v="1590"/>
    <s v="An Italian Adventure"/>
    <s v="Discover Italy through photography."/>
    <n v="60000"/>
    <n v="1020"/>
    <x v="2"/>
    <s v="IT"/>
    <s v="EUR"/>
    <n v="1443040464"/>
    <n v="1440448464"/>
    <b v="0"/>
    <n v="2"/>
    <b v="0"/>
    <s v="photography/places"/>
    <n v="2"/>
    <n v="510"/>
    <x v="8"/>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1:25:41"/>
  </r>
  <r>
    <n v="1592"/>
    <s v="The Views of Pittsburgh"/>
    <s v="A portfolio collage of beautiful pictures of authentic Pittsburgh locations and scenery."/>
    <n v="25"/>
    <n v="0"/>
    <x v="2"/>
    <s v="US"/>
    <s v="USD"/>
    <n v="1427503485"/>
    <n v="1423619085"/>
    <b v="0"/>
    <n v="0"/>
    <b v="0"/>
    <s v="photography/places"/>
    <n v="0"/>
    <n v="0"/>
    <x v="8"/>
    <s v="places"/>
    <x v="1592"/>
    <d v="2015-03-27T19:44:45"/>
  </r>
  <r>
    <n v="1593"/>
    <s v="Picturing Italy"/>
    <s v="A trip to fulfill a dream of capturing the wonders and history of ancient Italy in person."/>
    <n v="22000"/>
    <n v="3"/>
    <x v="2"/>
    <s v="US"/>
    <s v="USD"/>
    <n v="1425154655"/>
    <n v="1422562655"/>
    <b v="0"/>
    <n v="3"/>
    <b v="0"/>
    <s v="photography/places"/>
    <n v="0"/>
    <n v="1"/>
    <x v="8"/>
    <s v="places"/>
    <x v="1593"/>
    <d v="2015-02-28T15:17:35"/>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15:13:00"/>
  </r>
  <r>
    <n v="1596"/>
    <s v="The Town We Live In"/>
    <s v="London is beautiful. I want to create a book of stunning images from in and around our great city"/>
    <n v="3250"/>
    <n v="75"/>
    <x v="2"/>
    <s v="GB"/>
    <s v="GBP"/>
    <n v="1418469569"/>
    <n v="1414577969"/>
    <b v="0"/>
    <n v="3"/>
    <b v="0"/>
    <s v="photography/places"/>
    <n v="2"/>
    <n v="25"/>
    <x v="8"/>
    <s v="places"/>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1: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0:11:00"/>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18:00:00"/>
  </r>
  <r>
    <n v="1603"/>
    <s v="Max's First Solo Album!"/>
    <s v="An exercise in the wild and dangerous world of solo musicianship by Maxwell D Feinstein."/>
    <n v="2000"/>
    <n v="2000.66"/>
    <x v="0"/>
    <s v="US"/>
    <s v="USD"/>
    <n v="1327723459"/>
    <n v="1322539459"/>
    <b v="0"/>
    <n v="30"/>
    <b v="1"/>
    <s v="music/rock"/>
    <n v="100"/>
    <n v="66.69"/>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3:00:00"/>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17:11:50"/>
  </r>
  <r>
    <n v="1611"/>
    <s v="Skelton-Luns CD/7&quot;             No Big Deal."/>
    <s v="Skelton-Luns CD/7&quot; No Big Deal."/>
    <n v="800"/>
    <n v="1001"/>
    <x v="0"/>
    <s v="US"/>
    <s v="USD"/>
    <n v="1370390432"/>
    <n v="1368576032"/>
    <b v="0"/>
    <n v="27"/>
    <b v="1"/>
    <s v="music/rock"/>
    <n v="125"/>
    <n v="37.07"/>
    <x v="4"/>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2T21:13:1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17:00:00"/>
  </r>
  <r>
    <n v="1617"/>
    <s v="The Coffis Brothers 2nd Album!"/>
    <s v="The Coffis Brothers &amp;The Mountain Men are recording a brand new full length record."/>
    <n v="7000"/>
    <n v="10210"/>
    <x v="0"/>
    <s v="US"/>
    <s v="USD"/>
    <n v="1383332400"/>
    <n v="1380470188"/>
    <b v="0"/>
    <n v="158"/>
    <b v="1"/>
    <s v="music/rock"/>
    <n v="146"/>
    <n v="64.62"/>
    <x v="4"/>
    <s v="rock"/>
    <x v="1617"/>
    <d v="2013-11-01T14:00:00"/>
  </r>
  <r>
    <n v="1618"/>
    <s v="Janus Word Album"/>
    <s v="Janus Word combines hard rock with melodic acoustic music for a unique and awesome sound."/>
    <n v="1500"/>
    <n v="1576"/>
    <x v="0"/>
    <s v="US"/>
    <s v="USD"/>
    <n v="1362757335"/>
    <n v="1359301335"/>
    <b v="0"/>
    <n v="27"/>
    <b v="1"/>
    <s v="music/rock"/>
    <n v="105"/>
    <n v="58.37"/>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4T23:28:06"/>
  </r>
  <r>
    <n v="1620"/>
    <s v="Kickstart my music career with 300 CDs"/>
    <s v="Kickstarting my music career with 300 hard copy CDs of my first release."/>
    <n v="1000"/>
    <n v="1130"/>
    <x v="0"/>
    <s v="US"/>
    <s v="USD"/>
    <n v="1361606940"/>
    <n v="1361002140"/>
    <b v="0"/>
    <n v="17"/>
    <b v="1"/>
    <s v="music/rock"/>
    <n v="113"/>
    <n v="66.47"/>
    <x v="4"/>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5T23:59:00"/>
  </r>
  <r>
    <n v="1628"/>
    <s v="&quot;Songs for Tsippora&quot; Byronâ€™s DEBUT EP"/>
    <s v="Original Jewish rock music on human relationships and identity"/>
    <n v="4000"/>
    <n v="4037"/>
    <x v="0"/>
    <s v="US"/>
    <s v="USD"/>
    <n v="1403026882"/>
    <n v="1400175682"/>
    <b v="0"/>
    <n v="88"/>
    <b v="1"/>
    <s v="music/rock"/>
    <n v="101"/>
    <n v="45.88"/>
    <x v="4"/>
    <s v="rock"/>
    <x v="1628"/>
    <d v="2014-06-17T12:41:22"/>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0:00:00"/>
  </r>
  <r>
    <n v="1634"/>
    <s v="RUBEDO: Debut Full Length Album"/>
    <s v="Recording Debut  Album w/ Producer Ikey Owens from Free Moral Agents/ The Mars Volta"/>
    <n v="2000"/>
    <n v="2010"/>
    <x v="0"/>
    <s v="US"/>
    <s v="USD"/>
    <n v="1306994340"/>
    <n v="1303706001"/>
    <b v="0"/>
    <n v="32"/>
    <b v="1"/>
    <s v="music/rock"/>
    <n v="101"/>
    <n v="62.81"/>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18:39:00"/>
  </r>
  <r>
    <n v="1638"/>
    <s v="Avenues EP 2013"/>
    <s v="Avenues will be going in to the studio to record a new EP with Matt Allison!"/>
    <n v="1000"/>
    <n v="1050"/>
    <x v="0"/>
    <s v="US"/>
    <s v="USD"/>
    <n v="1362086700"/>
    <n v="1358180968"/>
    <b v="0"/>
    <n v="27"/>
    <b v="1"/>
    <s v="music/rock"/>
    <n v="105"/>
    <n v="38.89"/>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2T20:59:00"/>
  </r>
  <r>
    <n v="1641"/>
    <s v="Tanya Dartson- Run for Your Life music video"/>
    <s v="Music Video For Upbeat and Inspiring Song - Run For Your Life"/>
    <n v="2500"/>
    <n v="2535"/>
    <x v="0"/>
    <s v="US"/>
    <s v="USD"/>
    <n v="1418998744"/>
    <n v="1416406744"/>
    <b v="0"/>
    <n v="26"/>
    <b v="1"/>
    <s v="music/pop"/>
    <n v="101"/>
    <n v="97.5"/>
    <x v="4"/>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3T19:35:27"/>
  </r>
  <r>
    <n v="1643"/>
    <s v="This Is All Now's Brand New Album!!"/>
    <s v="This Is All Now is putting out a brand new record, and we need YOUR help to do it!"/>
    <n v="5000"/>
    <n v="6235"/>
    <x v="0"/>
    <s v="US"/>
    <s v="USD"/>
    <n v="1348516012"/>
    <n v="1345924012"/>
    <b v="0"/>
    <n v="37"/>
    <b v="1"/>
    <s v="music/pop"/>
    <n v="125"/>
    <n v="168.51"/>
    <x v="4"/>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1:25:5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16:22:40"/>
  </r>
  <r>
    <n v="1655"/>
    <s v="Meg Porter Debut EP!"/>
    <s v="Berklee College of Music student, Meg Porter needs YOUR help to fund her very first EP!"/>
    <n v="1500"/>
    <n v="2143"/>
    <x v="0"/>
    <s v="US"/>
    <s v="USD"/>
    <n v="1333648820"/>
    <n v="1331060420"/>
    <b v="0"/>
    <n v="48"/>
    <b v="1"/>
    <s v="music/pop"/>
    <n v="143"/>
    <n v="44.65"/>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0: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4T23:00:00"/>
  </r>
  <r>
    <n v="1671"/>
    <s v="Luke O'Brien's Kickstarter"/>
    <s v="I am seeking funding in order to help take my music from a hobby to a career."/>
    <n v="2000"/>
    <n v="2013.47"/>
    <x v="0"/>
    <s v="US"/>
    <s v="USD"/>
    <n v="1470056614"/>
    <n v="1467464614"/>
    <b v="0"/>
    <n v="77"/>
    <b v="1"/>
    <s v="music/pop"/>
    <n v="101"/>
    <n v="26.15"/>
    <x v="4"/>
    <s v="pop"/>
    <x v="1671"/>
    <d v="2016-08-01T08:03:34"/>
  </r>
  <r>
    <n v="1672"/>
    <s v="High Altotude Debut Album"/>
    <s v="Sweet, sweet harmonies from Portland Oregon's premiere high school women's a cappella group."/>
    <n v="1700"/>
    <n v="1920"/>
    <x v="0"/>
    <s v="US"/>
    <s v="USD"/>
    <n v="1338824730"/>
    <n v="1336232730"/>
    <b v="0"/>
    <n v="49"/>
    <b v="1"/>
    <s v="music/pop"/>
    <n v="113"/>
    <n v="39.18"/>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1:59:00"/>
  </r>
  <r>
    <n v="1675"/>
    <s v="The Great Party's Debut Album!"/>
    <s v="The Great Party is releasing their debut album. Here's your chance to be a part of it!"/>
    <n v="1000"/>
    <n v="1374.16"/>
    <x v="0"/>
    <s v="US"/>
    <s v="USD"/>
    <n v="1318802580"/>
    <n v="1316194540"/>
    <b v="0"/>
    <n v="34"/>
    <b v="1"/>
    <s v="music/pop"/>
    <n v="137"/>
    <n v="40.42"/>
    <x v="4"/>
    <s v="pop"/>
    <x v="1675"/>
    <d v="2011-10-16T17:03:00"/>
  </r>
  <r>
    <n v="1676"/>
    <s v="Bridge 19 CD Release Tour"/>
    <s v="Help fund Bridge 19's tour in support of their first duo record, to be released in May 2012."/>
    <n v="3000"/>
    <n v="3460"/>
    <x v="0"/>
    <s v="US"/>
    <s v="USD"/>
    <n v="1334980740"/>
    <n v="1330968347"/>
    <b v="0"/>
    <n v="42"/>
    <b v="1"/>
    <s v="music/pop"/>
    <n v="115"/>
    <n v="82.38"/>
    <x v="4"/>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20:39:05"/>
  </r>
  <r>
    <n v="1680"/>
    <s v="Kick Out a Record"/>
    <s v="Working Musician dilemma #164: how the taxman put Kick the Record 2.0 on hold"/>
    <n v="1000"/>
    <n v="1175"/>
    <x v="0"/>
    <s v="US"/>
    <s v="USD"/>
    <n v="1405188667"/>
    <n v="1402596667"/>
    <b v="0"/>
    <n v="25"/>
    <b v="1"/>
    <s v="music/pop"/>
    <n v="118"/>
    <n v="47"/>
    <x v="4"/>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3:45:38"/>
  </r>
  <r>
    <n v="1684"/>
    <s v="Goodness &amp; Mercy EP - Marty Mikles"/>
    <s v="New Music from Marty Mikles!  A new EP all about God's Goodness &amp; Mercy."/>
    <n v="8000"/>
    <n v="8730"/>
    <x v="3"/>
    <s v="US"/>
    <s v="USD"/>
    <n v="1489775641"/>
    <n v="1487360041"/>
    <b v="0"/>
    <n v="101"/>
    <b v="0"/>
    <s v="music/faith"/>
    <n v="109"/>
    <n v="86.44"/>
    <x v="4"/>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06:49:54"/>
  </r>
  <r>
    <n v="1689"/>
    <s v="Fly Away"/>
    <s v="Praising the Living God in the second half of life."/>
    <n v="2400"/>
    <n v="2400"/>
    <x v="3"/>
    <s v="US"/>
    <s v="USD"/>
    <n v="1489700230"/>
    <n v="1487111830"/>
    <b v="0"/>
    <n v="14"/>
    <b v="0"/>
    <s v="music/faith"/>
    <n v="100"/>
    <n v="171.43"/>
    <x v="4"/>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2T20:00:00"/>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0:56:45"/>
  </r>
  <r>
    <n v="1702"/>
    <s v="lyndale lewis and new vision prosper cd release"/>
    <s v="I can do all things through christ jesus"/>
    <n v="16500"/>
    <n v="1"/>
    <x v="2"/>
    <s v="US"/>
    <s v="USD"/>
    <n v="1427745150"/>
    <n v="1425156750"/>
    <b v="0"/>
    <n v="1"/>
    <b v="0"/>
    <s v="music/faith"/>
    <n v="0"/>
    <n v="1"/>
    <x v="4"/>
    <s v="faith"/>
    <x v="1702"/>
    <d v="2015-03-30T14:52:3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1:45:37"/>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5T22: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15:48:26"/>
  </r>
  <r>
    <n v="1709"/>
    <s v="Psalms"/>
    <s v="A project to set psalms to music. The psalms are taken from the English Standard Version (ESV) of the Bible."/>
    <n v="1750"/>
    <n v="85"/>
    <x v="2"/>
    <s v="US"/>
    <s v="USD"/>
    <n v="1409513940"/>
    <n v="1405949514"/>
    <b v="0"/>
    <n v="4"/>
    <b v="0"/>
    <s v="music/faith"/>
    <n v="5"/>
    <n v="21.25"/>
    <x v="4"/>
    <s v="faith"/>
    <x v="1709"/>
    <d v="2014-08-31T14:39:0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09:51:39"/>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0T23:00:00"/>
  </r>
  <r>
    <n v="1718"/>
    <s v="The Prodigal Son"/>
    <s v="A melody for the galaxy."/>
    <n v="35000"/>
    <n v="75"/>
    <x v="2"/>
    <s v="US"/>
    <s v="USD"/>
    <n v="1463201940"/>
    <n v="1459435149"/>
    <b v="0"/>
    <n v="2"/>
    <b v="0"/>
    <s v="music/faith"/>
    <n v="0"/>
    <n v="37.5"/>
    <x v="4"/>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18:14:09"/>
  </r>
  <r>
    <n v="1726"/>
    <s v="&quot;Every Day&quot; CD by Amanda Joy Hall"/>
    <s v="Amanda Joy Hall's sophomore album, &quot;Every Day&quot;. Release expected July 2014"/>
    <n v="6500"/>
    <n v="2196"/>
    <x v="2"/>
    <s v="US"/>
    <s v="USD"/>
    <n v="1403906664"/>
    <n v="1401401064"/>
    <b v="0"/>
    <n v="16"/>
    <b v="0"/>
    <s v="music/faith"/>
    <n v="34"/>
    <n v="137.25"/>
    <x v="4"/>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06:00:0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4T21:06:23"/>
  </r>
  <r>
    <n v="1731"/>
    <s v="Sam Cox Band First Christian Tour"/>
    <s v="We are a Christin Worship band looking to midwest tour. God Bless!"/>
    <n v="1000"/>
    <n v="0"/>
    <x v="2"/>
    <s v="US"/>
    <s v="USD"/>
    <n v="1434034800"/>
    <n v="1432849552"/>
    <b v="0"/>
    <n v="0"/>
    <b v="0"/>
    <s v="music/faith"/>
    <n v="0"/>
    <n v="0"/>
    <x v="4"/>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0: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4:32:25"/>
  </r>
  <r>
    <n v="1736"/>
    <s v="In His Presence"/>
    <s v="A unique meditative album reflecting on the life of Christ, inviting Him into your presence"/>
    <n v="3000"/>
    <n v="22"/>
    <x v="2"/>
    <s v="US"/>
    <s v="USD"/>
    <n v="1447018833"/>
    <n v="1444423233"/>
    <b v="0"/>
    <n v="1"/>
    <b v="0"/>
    <s v="music/faith"/>
    <n v="1"/>
    <n v="22"/>
    <x v="4"/>
    <s v="faith"/>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17:46:32"/>
  </r>
  <r>
    <n v="1738"/>
    <s v="The Flashing Lights"/>
    <s v="Music that inspires and gives hope for overcoming and change. And it is good music."/>
    <n v="5000"/>
    <n v="20"/>
    <x v="2"/>
    <s v="US"/>
    <s v="USD"/>
    <n v="1412283542"/>
    <n v="1409691542"/>
    <b v="0"/>
    <n v="1"/>
    <b v="0"/>
    <s v="music/faith"/>
    <n v="0"/>
    <n v="20"/>
    <x v="4"/>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4:37:02"/>
  </r>
  <r>
    <n v="1741"/>
    <s v="Caught off Guard"/>
    <s v="A photo journal documenting my experiences and travels across New Zealand"/>
    <n v="1200"/>
    <n v="1330"/>
    <x v="0"/>
    <s v="GB"/>
    <s v="GBP"/>
    <n v="1433948671"/>
    <n v="1430060671"/>
    <b v="0"/>
    <n v="52"/>
    <b v="1"/>
    <s v="photography/photobooks"/>
    <n v="111"/>
    <n v="25.58"/>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0:00:0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15:05:04"/>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2:45:23"/>
  </r>
  <r>
    <n v="1752"/>
    <s v="Adfectus Book"/>
    <s v="A little book of calm, in picture form, that will soothe the soul and un-furrow the brow."/>
    <n v="1200"/>
    <n v="3122"/>
    <x v="0"/>
    <s v="GB"/>
    <s v="GBP"/>
    <n v="1476425082"/>
    <n v="1473833082"/>
    <b v="0"/>
    <n v="90"/>
    <b v="1"/>
    <s v="photography/photobooks"/>
    <n v="260"/>
    <n v="34.69"/>
    <x v="8"/>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17:56:32"/>
  </r>
  <r>
    <n v="1759"/>
    <s v="Death Valley"/>
    <s v="Death Valley will be the first photo book of Andi State"/>
    <n v="5000"/>
    <n v="5330"/>
    <x v="0"/>
    <s v="US"/>
    <s v="USD"/>
    <n v="1427309629"/>
    <n v="1425585229"/>
    <b v="0"/>
    <n v="49"/>
    <b v="1"/>
    <s v="photography/photobooks"/>
    <n v="107"/>
    <n v="108.78"/>
    <x v="8"/>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1:08:33"/>
  </r>
  <r>
    <n v="1761"/>
    <s v="I Wanted To See Boobs"/>
    <s v="A hardcover photobook telling the naked truth of a young photographers journey."/>
    <n v="100"/>
    <n v="155"/>
    <x v="0"/>
    <s v="GB"/>
    <s v="GBP"/>
    <n v="1442065060"/>
    <n v="1437745060"/>
    <b v="0"/>
    <n v="3"/>
    <b v="1"/>
    <s v="photography/photobooks"/>
    <n v="155"/>
    <n v="51.67"/>
    <x v="8"/>
    <s v="photobooks"/>
    <x v="1761"/>
    <d v="2015-09-12T08:37:40"/>
  </r>
  <r>
    <n v="1762"/>
    <s v="&quot;The Naked Pixel&quot; Ali Pakele"/>
    <s v="Project rewards $25 gets you 190+ digital images"/>
    <n v="100"/>
    <n v="885"/>
    <x v="0"/>
    <s v="US"/>
    <s v="USD"/>
    <n v="1457739245"/>
    <n v="1455147245"/>
    <b v="0"/>
    <n v="25"/>
    <b v="1"/>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18: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18:30:40"/>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08:12:57"/>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09:43:57"/>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1:11:18"/>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2:50:33"/>
  </r>
  <r>
    <n v="1799"/>
    <s v="The UnDiscovered Image"/>
    <s v="The UnDiscovered Image, a monthly publication dedicated to photographers."/>
    <n v="4000"/>
    <n v="69.83"/>
    <x v="2"/>
    <s v="GB"/>
    <s v="GBP"/>
    <n v="1415740408"/>
    <n v="1414008808"/>
    <b v="1"/>
    <n v="6"/>
    <b v="0"/>
    <s v="photography/photobooks"/>
    <n v="2"/>
    <n v="11.64"/>
    <x v="8"/>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07:10:0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0:19:09"/>
  </r>
  <r>
    <n v="1807"/>
    <s v="Anywhere but Here"/>
    <s v="I want to explore alternative cultures and lifestyles in America."/>
    <n v="5000"/>
    <n v="553"/>
    <x v="2"/>
    <s v="US"/>
    <s v="USD"/>
    <n v="1411868313"/>
    <n v="1409276313"/>
    <b v="1"/>
    <n v="8"/>
    <b v="0"/>
    <s v="photography/photobooks"/>
    <n v="11"/>
    <n v="69.13"/>
    <x v="8"/>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16:47:19"/>
  </r>
  <r>
    <n v="1810"/>
    <s v="Film Speed"/>
    <s v="Film Speed is a series of Zines focusing on architecture shot completely on 35 and 120mm film."/>
    <n v="450"/>
    <n v="15"/>
    <x v="2"/>
    <s v="US"/>
    <s v="USD"/>
    <n v="1408657826"/>
    <n v="1407621026"/>
    <b v="0"/>
    <n v="2"/>
    <b v="0"/>
    <s v="photography/photobooks"/>
    <n v="3"/>
    <n v="7.5"/>
    <x v="8"/>
    <s v="photobooks"/>
    <x v="1810"/>
    <d v="2014-08-21T16:50:26"/>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2: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16:45:37"/>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4: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1: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2:39:27"/>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1:26:16"/>
  </r>
  <r>
    <n v="1824"/>
    <s v="Tin Man's Broken Wisdom Fund"/>
    <s v="cd fund raiser"/>
    <n v="3000"/>
    <n v="3002"/>
    <x v="0"/>
    <s v="US"/>
    <s v="USD"/>
    <n v="1389146880"/>
    <n v="1387403967"/>
    <b v="0"/>
    <n v="40"/>
    <b v="1"/>
    <s v="music/rock"/>
    <n v="100"/>
    <n v="75.05"/>
    <x v="4"/>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15:01:43"/>
  </r>
  <r>
    <n v="1826"/>
    <s v="BEAR GHOST! Professional Recording! Yay!"/>
    <s v="Hear your favorite Bear Ghost in eargasmic quality!"/>
    <n v="2000"/>
    <n v="2020"/>
    <x v="0"/>
    <s v="US"/>
    <s v="USD"/>
    <n v="1392675017"/>
    <n v="1390083017"/>
    <b v="0"/>
    <n v="38"/>
    <b v="1"/>
    <s v="music/rock"/>
    <n v="101"/>
    <n v="53.16"/>
    <x v="4"/>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2:59:00"/>
  </r>
  <r>
    <n v="1834"/>
    <s v="TDJ - All Part of the Plan EP/Tour"/>
    <s v="Help us fund our first tour and promote our new EP!"/>
    <n v="10000"/>
    <n v="11805"/>
    <x v="0"/>
    <s v="US"/>
    <s v="USD"/>
    <n v="1422140895"/>
    <n v="1418684895"/>
    <b v="0"/>
    <n v="90"/>
    <b v="1"/>
    <s v="music/rock"/>
    <n v="118"/>
    <n v="131.16999999999999"/>
    <x v="4"/>
    <s v="rock"/>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0:51:11"/>
  </r>
  <r>
    <n v="1836"/>
    <s v="KICKSTART OUR &lt;+3"/>
    <s v="Help fund our 2013 Sound &amp; Lighting Touring rig!"/>
    <n v="5000"/>
    <n v="10017"/>
    <x v="0"/>
    <s v="US"/>
    <s v="USD"/>
    <n v="1361129129"/>
    <n v="1359660329"/>
    <b v="0"/>
    <n v="55"/>
    <b v="1"/>
    <s v="music/rock"/>
    <n v="200"/>
    <n v="182.13"/>
    <x v="4"/>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6T23:59:00"/>
  </r>
  <r>
    <n v="1841"/>
    <s v="Hydra Effect Debut EP"/>
    <s v="Hard Rock with a Positive Message. Help us fund, release and promote our debut EP!"/>
    <n v="2000"/>
    <n v="2035"/>
    <x v="0"/>
    <s v="US"/>
    <s v="USD"/>
    <n v="1400561940"/>
    <n v="1397679445"/>
    <b v="0"/>
    <n v="40"/>
    <b v="1"/>
    <s v="music/rock"/>
    <n v="102"/>
    <n v="50.88"/>
    <x v="4"/>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1:59:00"/>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0:48:41"/>
  </r>
  <r>
    <n v="1859"/>
    <s v="Queen Kwong Tour to London and Paris"/>
    <s v="Queen Kwong is going ON TOUR to London and Paris!"/>
    <n v="3000"/>
    <n v="3955"/>
    <x v="0"/>
    <s v="US"/>
    <s v="USD"/>
    <n v="1316716129"/>
    <n v="1314124129"/>
    <b v="0"/>
    <n v="56"/>
    <b v="1"/>
    <s v="music/rock"/>
    <n v="132"/>
    <n v="70.63"/>
    <x v="4"/>
    <s v="rock"/>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2: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18:15:33"/>
  </r>
  <r>
    <n v="1875"/>
    <s v="Claws &amp; Fins"/>
    <s v="Sea opposition of Crab's family and angry fishes. Who is going to win, and who is going to loose ?!"/>
    <n v="10000"/>
    <n v="51"/>
    <x v="2"/>
    <s v="US"/>
    <s v="USD"/>
    <n v="1470519308"/>
    <n v="1465335308"/>
    <b v="0"/>
    <n v="3"/>
    <b v="0"/>
    <s v="games/mobile games"/>
    <n v="1"/>
    <n v="17"/>
    <x v="6"/>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09:35:29"/>
  </r>
  <r>
    <n v="1880"/>
    <s v="Sim Betting Football"/>
    <s v="Sim Betting Football is the only football (soccer) betting simulation  game."/>
    <n v="5000"/>
    <n v="1004"/>
    <x v="2"/>
    <s v="GB"/>
    <s v="GBP"/>
    <n v="1459341380"/>
    <n v="1456839380"/>
    <b v="0"/>
    <n v="24"/>
    <b v="0"/>
    <s v="games/mobile games"/>
    <n v="20"/>
    <n v="41.83"/>
    <x v="6"/>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5T22:59:00"/>
  </r>
  <r>
    <n v="1894"/>
    <s v="Help me release my first 3 song EP!!"/>
    <s v="Im trying to raise $1000 for a 3 song EP in a studio!"/>
    <n v="1000"/>
    <n v="1145"/>
    <x v="0"/>
    <s v="US"/>
    <s v="USD"/>
    <n v="1329082983"/>
    <n v="1326404583"/>
    <b v="0"/>
    <n v="20"/>
    <b v="1"/>
    <s v="music/indie rock"/>
    <n v="115"/>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1: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0:26:0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1T20:10:22"/>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3:12:55"/>
  </r>
  <r>
    <n v="1917"/>
    <s v="Chronovisor:The MOST innovative watch for night time reading"/>
    <s v="Let's build a legendary brand altogether"/>
    <n v="390000"/>
    <n v="205025"/>
    <x v="2"/>
    <s v="HK"/>
    <s v="HKD"/>
    <n v="1486708133"/>
    <n v="1484116133"/>
    <b v="0"/>
    <n v="70"/>
    <b v="0"/>
    <s v="technology/gadgets"/>
    <n v="53"/>
    <n v="2928.93"/>
    <x v="2"/>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18:00:00"/>
  </r>
  <r>
    <n v="1921"/>
    <s v="The Fine Spirits are making an album!"/>
    <s v="The Fine Spirits are making an album, but we need your help!"/>
    <n v="1500"/>
    <n v="2052"/>
    <x v="0"/>
    <s v="US"/>
    <s v="USD"/>
    <n v="1342243143"/>
    <n v="1339651143"/>
    <b v="0"/>
    <n v="38"/>
    <b v="1"/>
    <s v="music/indie rock"/>
    <n v="137"/>
    <n v="54"/>
    <x v="4"/>
    <s v="indie rock"/>
    <x v="1921"/>
    <d v="2012-07-14T00:19:03"/>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1T19:26:00"/>
  </r>
  <r>
    <n v="1927"/>
    <s v="GBS Detroit Presents Hampshire"/>
    <s v="Hampshire is headed to GBS Detroit."/>
    <n v="600"/>
    <n v="620"/>
    <x v="0"/>
    <s v="US"/>
    <s v="USD"/>
    <n v="1331182740"/>
    <n v="1329856839"/>
    <b v="0"/>
    <n v="11"/>
    <b v="1"/>
    <s v="music/indie rock"/>
    <n v="103"/>
    <n v="56.36"/>
    <x v="4"/>
    <s v="indie rock"/>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4T19: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08:24:42"/>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0:59:00"/>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2:02:0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09:33:35"/>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1T22:00:00"/>
  </r>
  <r>
    <n v="1954"/>
    <s v="Orison â€“ Rethink the Power of Energy"/>
    <s v="The First Home Battery System You Simply Plug in to Install"/>
    <n v="50000"/>
    <n v="349474"/>
    <x v="0"/>
    <s v="US"/>
    <s v="USD"/>
    <n v="1457758800"/>
    <n v="1453730176"/>
    <b v="1"/>
    <n v="415"/>
    <b v="1"/>
    <s v="technology/hardware"/>
    <n v="699"/>
    <n v="842.11"/>
    <x v="2"/>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16:10:05"/>
  </r>
  <r>
    <n v="1957"/>
    <s v="freeSoC and freeSoC Mini"/>
    <s v="An open hardware platform for the best microcontroller in the world."/>
    <n v="30000"/>
    <n v="50251.41"/>
    <x v="0"/>
    <s v="US"/>
    <s v="USD"/>
    <n v="1351304513"/>
    <n v="1348712513"/>
    <b v="1"/>
    <n v="660"/>
    <b v="1"/>
    <s v="technology/hardware"/>
    <n v="168"/>
    <n v="76.14"/>
    <x v="2"/>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3:01:09"/>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3:07:31"/>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8T23:59:0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4:24:43"/>
  </r>
  <r>
    <n v="1987"/>
    <s v="Ethiopia: Beheld"/>
    <s v="A collection of images that depicts the beauty and diversity within Ethiopia"/>
    <n v="5500"/>
    <n v="2336"/>
    <x v="2"/>
    <s v="GB"/>
    <s v="GBP"/>
    <n v="1425223276"/>
    <n v="1422631276"/>
    <b v="0"/>
    <n v="28"/>
    <b v="0"/>
    <s v="photography/people"/>
    <n v="42"/>
    <n v="83.43"/>
    <x v="8"/>
    <s v="people"/>
    <x v="1987"/>
    <d v="2015-03-01T10:21:16"/>
  </r>
  <r>
    <n v="1988"/>
    <s v="Phillip Michael Photography"/>
    <s v="Expressing art in an image!"/>
    <n v="6000"/>
    <n v="25"/>
    <x v="2"/>
    <s v="US"/>
    <s v="USD"/>
    <n v="1440094742"/>
    <n v="1437502742"/>
    <b v="0"/>
    <n v="1"/>
    <b v="0"/>
    <s v="photography/people"/>
    <n v="0"/>
    <n v="25"/>
    <x v="8"/>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2T23:42:12"/>
  </r>
  <r>
    <n v="1991"/>
    <s v="Portraits of Resilience"/>
    <s v="Taking (and giving) professional portraits of survivors of human trafficking in Myanmar."/>
    <n v="2000"/>
    <n v="140"/>
    <x v="2"/>
    <s v="US"/>
    <s v="USD"/>
    <n v="1435958786"/>
    <n v="1434144386"/>
    <b v="0"/>
    <n v="3"/>
    <b v="0"/>
    <s v="photography/people"/>
    <n v="7"/>
    <n v="46.67"/>
    <x v="8"/>
    <s v="people"/>
    <x v="1991"/>
    <d v="2015-07-03T16:26:26"/>
  </r>
  <r>
    <n v="1992"/>
    <s v="The Wonderful World of Princes &amp; Princesses"/>
    <s v="A complete revamp of all the Disney Princes &amp; Princesses!"/>
    <n v="1500"/>
    <n v="2"/>
    <x v="2"/>
    <s v="US"/>
    <s v="USD"/>
    <n v="1424229991"/>
    <n v="1421637991"/>
    <b v="0"/>
    <n v="2"/>
    <b v="0"/>
    <s v="photography/people"/>
    <n v="0"/>
    <n v="1"/>
    <x v="8"/>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7-31T21:50:38"/>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3:45:43"/>
  </r>
  <r>
    <n v="2010"/>
    <s v="Weighitz: Weigh Smarter"/>
    <s v="Weighitz are miniature smart scales designed to weigh anything in the home."/>
    <n v="30000"/>
    <n v="96015.9"/>
    <x v="0"/>
    <s v="US"/>
    <s v="USD"/>
    <n v="1471564491"/>
    <n v="1468972491"/>
    <b v="1"/>
    <n v="1737"/>
    <b v="1"/>
    <s v="technology/hardware"/>
    <n v="320"/>
    <n v="55.28"/>
    <x v="2"/>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0T23:25:46"/>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3:31:59"/>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16:55:00"/>
  </r>
  <r>
    <n v="2029"/>
    <s v="Lumin8 Pro"/>
    <s v="Lumin8 Pro is a fun and easy to use light controller that makes light dance to your favorite music."/>
    <n v="2500"/>
    <n v="9030"/>
    <x v="0"/>
    <s v="US"/>
    <s v="USD"/>
    <n v="1409099481"/>
    <n v="1406507481"/>
    <b v="1"/>
    <n v="94"/>
    <b v="1"/>
    <s v="technology/hardware"/>
    <n v="361"/>
    <n v="96.06"/>
    <x v="2"/>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1-30T23:59:00"/>
  </r>
  <r>
    <n v="2040"/>
    <s v="Programmable Capacitor"/>
    <s v="4.29 Billion+ Capacitor Combinations._x000a_No Coding Required."/>
    <n v="3000"/>
    <n v="7445.14"/>
    <x v="0"/>
    <s v="US"/>
    <s v="USD"/>
    <n v="1384557303"/>
    <n v="1383257703"/>
    <b v="1"/>
    <n v="271"/>
    <b v="1"/>
    <s v="technology/hardware"/>
    <n v="248"/>
    <n v="27.47"/>
    <x v="2"/>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0:38:11"/>
  </r>
  <r>
    <n v="2049"/>
    <s v="LOCK8 - the World's First Smart Bike Lock"/>
    <s v="Keyless. Alarm secured. GPS tracking."/>
    <n v="50000"/>
    <n v="60095.35"/>
    <x v="0"/>
    <s v="GB"/>
    <s v="GBP"/>
    <n v="1386025140"/>
    <n v="1382963963"/>
    <b v="0"/>
    <n v="742"/>
    <b v="1"/>
    <s v="technology/hardware"/>
    <n v="120"/>
    <n v="80.989999999999995"/>
    <x v="2"/>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06:52:12"/>
  </r>
  <r>
    <n v="2058"/>
    <s v="Raspberry Pi Debug Clip"/>
    <s v="Making using the serial terminal on the Raspberry Pi as easy as Pi!"/>
    <n v="2560"/>
    <n v="4308"/>
    <x v="0"/>
    <s v="GB"/>
    <s v="GBP"/>
    <n v="1425326400"/>
    <n v="1421916830"/>
    <b v="0"/>
    <n v="410"/>
    <b v="1"/>
    <s v="technology/hardware"/>
    <n v="168"/>
    <n v="10.51"/>
    <x v="2"/>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3: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1: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1:21:28"/>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0T22:59:00"/>
  </r>
  <r>
    <n v="2089"/>
    <s v="Little Moses EP"/>
    <s v="Little Moses is trying to record their first EP, and we can't do it without your help!"/>
    <n v="2500"/>
    <n v="3010.01"/>
    <x v="0"/>
    <s v="US"/>
    <s v="USD"/>
    <n v="1375408194"/>
    <n v="1372384194"/>
    <b v="0"/>
    <n v="62"/>
    <b v="1"/>
    <s v="music/indie rock"/>
    <n v="120"/>
    <n v="48.55"/>
    <x v="4"/>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7T21:43:55"/>
  </r>
  <r>
    <n v="2099"/>
    <s v="Roosevelt Died."/>
    <s v="Our tour van died, we need help!"/>
    <n v="3000"/>
    <n v="3971"/>
    <x v="0"/>
    <s v="US"/>
    <s v="USD"/>
    <n v="1435808400"/>
    <n v="1434650084"/>
    <b v="0"/>
    <n v="63"/>
    <b v="1"/>
    <s v="music/indie rock"/>
    <n v="132"/>
    <n v="63.03"/>
    <x v="4"/>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15:50:48"/>
  </r>
  <r>
    <n v="2103"/>
    <s v="Matthew Moon's New Album"/>
    <s v="Indie rocker, Matthew Moon, has something to share with you..."/>
    <n v="7777"/>
    <n v="11364"/>
    <x v="0"/>
    <s v="US"/>
    <s v="USD"/>
    <n v="1352488027"/>
    <n v="1349892427"/>
    <b v="0"/>
    <n v="115"/>
    <b v="1"/>
    <s v="music/indie rock"/>
    <n v="146"/>
    <n v="98.82"/>
    <x v="4"/>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2:00:17"/>
  </r>
  <r>
    <n v="2110"/>
    <s v="&quot;Vision&quot; - New Album - Brent Brown"/>
    <s v="Brent Brown's breakout new album! Requires help from the record label... You!"/>
    <n v="2000"/>
    <n v="2007"/>
    <x v="0"/>
    <s v="US"/>
    <s v="USD"/>
    <n v="1401253140"/>
    <n v="1398873969"/>
    <b v="0"/>
    <n v="38"/>
    <b v="1"/>
    <s v="music/indie rock"/>
    <n v="100"/>
    <n v="52.82"/>
    <x v="4"/>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17:16:33"/>
  </r>
  <r>
    <n v="2113"/>
    <s v="Summer Underground // Honeycomb LP"/>
    <s v="Help us fund our second full-length album Honeycomb!"/>
    <n v="7000"/>
    <n v="7340"/>
    <x v="0"/>
    <s v="US"/>
    <s v="USD"/>
    <n v="1411505176"/>
    <n v="1408481176"/>
    <b v="0"/>
    <n v="107"/>
    <b v="1"/>
    <s v="music/indie rock"/>
    <n v="105"/>
    <n v="68.599999999999994"/>
    <x v="4"/>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6T23:59:00"/>
  </r>
  <r>
    <n v="2118"/>
    <s v="PORCHES. vs. THE U.S.A."/>
    <s v="PORCHES.  and Documentarians tour from New York to San Francisco and back."/>
    <n v="1000"/>
    <n v="1346.11"/>
    <x v="0"/>
    <s v="US"/>
    <s v="USD"/>
    <n v="1311538136"/>
    <n v="1308946136"/>
    <b v="0"/>
    <n v="17"/>
    <b v="1"/>
    <s v="music/indie rock"/>
    <n v="135"/>
    <n v="79.180000000000007"/>
    <x v="4"/>
    <s v="indie rock"/>
    <x v="2118"/>
    <d v="2011-07-24T15:08:5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5T22:07:25"/>
  </r>
  <r>
    <n v="2120"/>
    <s v="Hearty Har Full Length Album"/>
    <s v="&lt;3_x000a_Coming in from outer space. Help Hearty Har record their 1st album!!"/>
    <n v="8000"/>
    <n v="8070.43"/>
    <x v="0"/>
    <s v="US"/>
    <s v="USD"/>
    <n v="1388617736"/>
    <n v="1384384136"/>
    <b v="0"/>
    <n v="69"/>
    <b v="1"/>
    <s v="music/indie rock"/>
    <n v="101"/>
    <n v="116.96"/>
    <x v="4"/>
    <s v="indie rock"/>
    <x v="2120"/>
    <d v="2014-01-01T18:08:56"/>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18:21:27"/>
  </r>
  <r>
    <n v="2127"/>
    <s v="Three Monkeys - Part 1: Into the Abyss"/>
    <s v="Three Monkeys is an audio adventure game for PC."/>
    <n v="28000"/>
    <n v="8076"/>
    <x v="2"/>
    <s v="GB"/>
    <s v="GBP"/>
    <n v="1426158463"/>
    <n v="1423570063"/>
    <b v="0"/>
    <n v="236"/>
    <b v="0"/>
    <s v="games/video games"/>
    <n v="29"/>
    <n v="34.22"/>
    <x v="6"/>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09T19:35:00"/>
  </r>
  <r>
    <n v="2130"/>
    <s v="Wondrous Adventures: A Kid's Game"/>
    <s v="You are the hero tasked to save your home from the villainous Sanword."/>
    <n v="42000"/>
    <n v="85"/>
    <x v="2"/>
    <s v="US"/>
    <s v="USD"/>
    <n v="1408154663"/>
    <n v="1405130663"/>
    <b v="0"/>
    <n v="4"/>
    <b v="0"/>
    <s v="games/video games"/>
    <n v="0"/>
    <n v="21.25"/>
    <x v="6"/>
    <s v="video games"/>
    <x v="2130"/>
    <d v="2014-08-15T21:04:2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18:07:13"/>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3:30:29"/>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4:00:00"/>
  </r>
  <r>
    <n v="2144"/>
    <s v="Project Starborn"/>
    <s v="A thousand community-built sandbox games (and more!) with a fully-customizable game engine."/>
    <n v="35500"/>
    <n v="607"/>
    <x v="2"/>
    <s v="US"/>
    <s v="USD"/>
    <n v="1379164040"/>
    <n v="1376399240"/>
    <b v="0"/>
    <n v="24"/>
    <b v="0"/>
    <s v="games/video games"/>
    <n v="2"/>
    <n v="25.29"/>
    <x v="6"/>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1:18:30"/>
  </r>
  <r>
    <n v="2147"/>
    <s v="Johnny Rocketfingers 3"/>
    <s v="A Point and Click Adventure on Steroids."/>
    <n v="390000"/>
    <n v="2716"/>
    <x v="2"/>
    <s v="US"/>
    <s v="USD"/>
    <n v="1416125148"/>
    <n v="1413356748"/>
    <b v="0"/>
    <n v="55"/>
    <b v="0"/>
    <s v="games/video games"/>
    <n v="1"/>
    <n v="49.38"/>
    <x v="6"/>
    <s v="video games"/>
    <x v="2147"/>
    <d v="2014-11-16T03: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0T19:00:00"/>
  </r>
  <r>
    <n v="2150"/>
    <s v="The Unknown Door"/>
    <s v="A pixel styled open world detective game."/>
    <n v="50000"/>
    <n v="405"/>
    <x v="2"/>
    <s v="NO"/>
    <s v="NOK"/>
    <n v="1468392599"/>
    <n v="1465800599"/>
    <b v="0"/>
    <n v="4"/>
    <b v="0"/>
    <s v="games/video games"/>
    <n v="1"/>
    <n v="101.25"/>
    <x v="6"/>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2:59:0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0:10:27"/>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1:56:25"/>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15:30:06"/>
  </r>
  <r>
    <n v="2157"/>
    <s v="Nin"/>
    <s v="Gamers and 90's fans unite in this small tale of epic proportions!"/>
    <n v="75000"/>
    <n v="21144"/>
    <x v="2"/>
    <s v="US"/>
    <s v="USD"/>
    <n v="1482479940"/>
    <n v="1479684783"/>
    <b v="0"/>
    <n v="57"/>
    <b v="0"/>
    <s v="games/video games"/>
    <n v="28"/>
    <n v="370.95"/>
    <x v="6"/>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2:05:05"/>
  </r>
  <r>
    <n v="2161"/>
    <s v="CallMeGhost DEBUT ALBUM preorder!"/>
    <s v="We're trying to fund hard copies of our debut album!"/>
    <n v="400"/>
    <n v="463"/>
    <x v="0"/>
    <s v="US"/>
    <s v="USD"/>
    <n v="1443040059"/>
    <n v="1440448059"/>
    <b v="0"/>
    <n v="13"/>
    <b v="1"/>
    <s v="music/rock"/>
    <n v="116"/>
    <n v="35.619999999999997"/>
    <x v="4"/>
    <s v="rock"/>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7T22:50:00"/>
  </r>
  <r>
    <n v="2164"/>
    <s v="Rosaline debut record"/>
    <s v="South Florida roots country/rock outfit's long awaited debut record"/>
    <n v="5500"/>
    <n v="5645"/>
    <x v="0"/>
    <s v="US"/>
    <s v="USD"/>
    <n v="1466827140"/>
    <n v="1464196414"/>
    <b v="0"/>
    <n v="83"/>
    <b v="1"/>
    <s v="music/rock"/>
    <n v="103"/>
    <n v="68.010000000000005"/>
    <x v="4"/>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16: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1:49:1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3:00:22"/>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0:16:37"/>
  </r>
  <r>
    <n v="2179"/>
    <s v="Woodhouse EP"/>
    <s v="Woodhouse is making an EP!  If you are a fan of whiskey and loud guitars, contribute to the cause!"/>
    <n v="1000"/>
    <n v="1614"/>
    <x v="0"/>
    <s v="US"/>
    <s v="USD"/>
    <n v="1428725192"/>
    <n v="1426133192"/>
    <b v="0"/>
    <n v="21"/>
    <b v="1"/>
    <s v="music/rock"/>
    <n v="161"/>
    <n v="76.86"/>
    <x v="4"/>
    <s v="rock"/>
    <x v="2179"/>
    <d v="2015-04-10T23:06:32"/>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3:23:59"/>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2:11:30"/>
  </r>
  <r>
    <n v="2195"/>
    <s v="Purgatoria: City of Angels"/>
    <s v="A gritty, noir tabletop RPG with a fast-paced combo-based battle system."/>
    <n v="4600"/>
    <n v="5535"/>
    <x v="0"/>
    <s v="US"/>
    <s v="USD"/>
    <n v="1439317900"/>
    <n v="1436725900"/>
    <b v="0"/>
    <n v="115"/>
    <b v="1"/>
    <s v="games/tabletop games"/>
    <n v="120"/>
    <n v="48.13"/>
    <x v="6"/>
    <s v="tabletop games"/>
    <x v="2195"/>
    <d v="2015-08-11T13:31:40"/>
  </r>
  <r>
    <n v="2196"/>
    <s v="LACORSA Grand Prix Game (relaunch)"/>
    <s v="Race your friends in style with this classic Grand Prix game."/>
    <n v="14000"/>
    <n v="15937"/>
    <x v="0"/>
    <s v="US"/>
    <s v="USD"/>
    <n v="1480662000"/>
    <n v="1478000502"/>
    <b v="0"/>
    <n v="234"/>
    <b v="1"/>
    <s v="games/tabletop games"/>
    <n v="114"/>
    <n v="68.11"/>
    <x v="6"/>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08:20:00"/>
  </r>
  <r>
    <n v="2199"/>
    <s v="Decadolo. Flip it!"/>
    <s v="A new strategic board game designed to flip out your opponent."/>
    <n v="9000"/>
    <n v="13228"/>
    <x v="0"/>
    <s v="IE"/>
    <s v="EUR"/>
    <n v="1444903198"/>
    <n v="1442311198"/>
    <b v="1"/>
    <n v="251"/>
    <b v="1"/>
    <s v="games/tabletop games"/>
    <n v="147"/>
    <n v="52.7"/>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4:00:48"/>
  </r>
  <r>
    <n v="2215"/>
    <s v="&quot;Something to See, Not to Say&quot; - Anemometer's First EP Album"/>
    <s v="Ambient Electro Grind-fest!"/>
    <n v="550"/>
    <n v="860"/>
    <x v="0"/>
    <s v="US"/>
    <s v="USD"/>
    <n v="1331621940"/>
    <n v="1329671572"/>
    <b v="0"/>
    <n v="33"/>
    <b v="1"/>
    <s v="music/electronic music"/>
    <n v="156"/>
    <n v="26.06"/>
    <x v="4"/>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2:59:00"/>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09:55:16"/>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4:00:1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1:09:07"/>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0:32:48"/>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17: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18:00:00"/>
  </r>
  <r>
    <n v="2258"/>
    <s v="A Sundered World"/>
    <s v="A Dungeon World campaign setting that takes place after the end of the worlds."/>
    <n v="2200"/>
    <n v="3223"/>
    <x v="0"/>
    <s v="US"/>
    <s v="USD"/>
    <n v="1434045687"/>
    <n v="1431453687"/>
    <b v="0"/>
    <n v="205"/>
    <b v="1"/>
    <s v="games/tabletop games"/>
    <n v="147"/>
    <n v="15.72"/>
    <x v="6"/>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15:28:27"/>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1:50:00"/>
  </r>
  <r>
    <n v="2282"/>
    <s v="Sage King's Debut Album"/>
    <s v="Sage King is recording his debut album and wants YOU to be a part of the creation process"/>
    <n v="750"/>
    <n v="1390"/>
    <x v="0"/>
    <s v="US"/>
    <s v="USD"/>
    <n v="1452744686"/>
    <n v="1447560686"/>
    <b v="0"/>
    <n v="12"/>
    <b v="1"/>
    <s v="music/rock"/>
    <n v="185"/>
    <n v="115.83"/>
    <x v="4"/>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8T21:00:04"/>
  </r>
  <r>
    <n v="2284"/>
    <s v="Make a record, write a song, take the Vinyl Skyway. "/>
    <s v="The Vinyl Skyway reunite to make a third album. "/>
    <n v="6000"/>
    <n v="6373.27"/>
    <x v="0"/>
    <s v="US"/>
    <s v="USD"/>
    <n v="1299902400"/>
    <n v="1297451245"/>
    <b v="0"/>
    <n v="59"/>
    <b v="1"/>
    <s v="music/rock"/>
    <n v="106"/>
    <n v="108.02"/>
    <x v="4"/>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1:44:36"/>
  </r>
  <r>
    <n v="2293"/>
    <s v="&quot;Hurt N' Wrong&quot; New Album Fundraiser!"/>
    <s v="Donate here to be a part of the upcoming album. Every little bit helps!"/>
    <n v="850"/>
    <n v="920"/>
    <x v="0"/>
    <s v="US"/>
    <s v="USD"/>
    <n v="1348545540"/>
    <n v="1346345999"/>
    <b v="0"/>
    <n v="27"/>
    <b v="1"/>
    <s v="music/rock"/>
    <n v="108"/>
    <n v="34.07"/>
    <x v="4"/>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2:33:46"/>
  </r>
  <r>
    <n v="2297"/>
    <s v="Company Company: Debut EP"/>
    <s v="New Jersey Alternative Rock band COCO needs YOUR help self-releasing debut EP!"/>
    <n v="1000"/>
    <n v="1006"/>
    <x v="0"/>
    <s v="US"/>
    <s v="USD"/>
    <n v="1331697540"/>
    <n v="1328749249"/>
    <b v="0"/>
    <n v="19"/>
    <b v="1"/>
    <s v="music/rock"/>
    <n v="101"/>
    <n v="52.95"/>
    <x v="4"/>
    <s v="rock"/>
    <x v="2297"/>
    <d v="2012-03-13T22:59:00"/>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2:26:56"/>
  </r>
  <r>
    <n v="2301"/>
    <s v="Time Crash"/>
    <s v="We are America's first trock band, and we're ready to bring you our first album!"/>
    <n v="5000"/>
    <n v="6680.22"/>
    <x v="0"/>
    <s v="US"/>
    <s v="USD"/>
    <n v="1371785496"/>
    <n v="1369193496"/>
    <b v="1"/>
    <n v="211"/>
    <b v="1"/>
    <s v="music/indie rock"/>
    <n v="134"/>
    <n v="31.66"/>
    <x v="4"/>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6T19:06:29"/>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18:00:00"/>
  </r>
  <r>
    <n v="2313"/>
    <s v="A SUNNY DAY IN GLASGOW"/>
    <s v="A Sunny Day in Glasgow are recording a new album and we need your help!"/>
    <n v="5000"/>
    <n v="8792.02"/>
    <x v="0"/>
    <s v="US"/>
    <s v="USD"/>
    <n v="1336086026"/>
    <n v="1333494026"/>
    <b v="1"/>
    <n v="157"/>
    <b v="1"/>
    <s v="music/indie rock"/>
    <n v="176"/>
    <n v="56"/>
    <x v="4"/>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3:36:40"/>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3:07:27"/>
  </r>
  <r>
    <n v="2324"/>
    <s v="Pies not Lies"/>
    <s v="A city centre shop selling great locally made food with room to chat and learn about eachother."/>
    <n v="7500"/>
    <n v="1555"/>
    <x v="3"/>
    <s v="GB"/>
    <s v="GBP"/>
    <n v="1490559285"/>
    <n v="1487970885"/>
    <b v="0"/>
    <n v="61"/>
    <b v="0"/>
    <s v="food/small batch"/>
    <n v="21"/>
    <n v="25.49"/>
    <x v="7"/>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4T19:00:0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17:11:35"/>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18: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15:12:50"/>
  </r>
  <r>
    <n v="2351"/>
    <s v="NZ Auction site.  No listing or success fees. Only $2 p/m"/>
    <s v="Donate $30 or more and receive a free selfie stick."/>
    <n v="18900"/>
    <n v="108"/>
    <x v="1"/>
    <s v="NZ"/>
    <s v="NZD"/>
    <n v="1430360739"/>
    <n v="1427768739"/>
    <b v="0"/>
    <n v="7"/>
    <b v="0"/>
    <s v="technology/web"/>
    <n v="1"/>
    <n v="15.43"/>
    <x v="2"/>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1:13:42"/>
  </r>
  <r>
    <n v="2354"/>
    <s v="Dissertation (Canceled)"/>
    <s v="Almost done with doctorate degree but need funding of $35,000 to complete research of project."/>
    <n v="35000"/>
    <n v="25"/>
    <x v="1"/>
    <s v="US"/>
    <s v="USD"/>
    <n v="1420910460"/>
    <n v="1415726460"/>
    <b v="0"/>
    <n v="1"/>
    <b v="0"/>
    <s v="technology/web"/>
    <n v="0"/>
    <n v="25"/>
    <x v="2"/>
    <s v="web"/>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17:02:16"/>
  </r>
  <r>
    <n v="2356"/>
    <s v="HardstyleUnited.com (Canceled)"/>
    <s v="HardstyleUnited.com The Global Hardstyle community. Your Hardstyle community."/>
    <n v="10000"/>
    <n v="0"/>
    <x v="1"/>
    <s v="NL"/>
    <s v="EUR"/>
    <n v="1433530104"/>
    <n v="1430938104"/>
    <b v="0"/>
    <n v="0"/>
    <b v="0"/>
    <s v="technology/web"/>
    <n v="0"/>
    <n v="0"/>
    <x v="2"/>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17: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3T20:39:31"/>
  </r>
  <r>
    <n v="2373"/>
    <s v="Cykelauktion.com (Canceled)"/>
    <s v="We want to create a safe marketplace for buying and selling bicycles."/>
    <n v="850000"/>
    <n v="50"/>
    <x v="1"/>
    <s v="SE"/>
    <s v="SEK"/>
    <n v="1440863624"/>
    <n v="1438271624"/>
    <b v="0"/>
    <n v="1"/>
    <b v="0"/>
    <s v="technology/web"/>
    <n v="0"/>
    <n v="50"/>
    <x v="2"/>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16:53:03"/>
  </r>
  <r>
    <n v="2378"/>
    <s v="KEEPUP INC (Canceled)"/>
    <s v="KEEPUP allows you to extend your social circle by introducing you to new people via your friends."/>
    <n v="110000"/>
    <n v="0"/>
    <x v="1"/>
    <s v="US"/>
    <s v="USD"/>
    <n v="1440548330"/>
    <n v="1438042730"/>
    <b v="0"/>
    <n v="0"/>
    <b v="0"/>
    <s v="technology/web"/>
    <n v="0"/>
    <n v="0"/>
    <x v="2"/>
    <s v="web"/>
    <x v="2378"/>
    <d v="2015-08-25T19:18:50"/>
  </r>
  <r>
    <n v="2379"/>
    <s v="SelectCooks.com (Canceled)"/>
    <s v="Selectcooks.com is a community marketplace for people to list, find and hire chefs."/>
    <n v="30000"/>
    <n v="0"/>
    <x v="1"/>
    <s v="US"/>
    <s v="USD"/>
    <n v="1444004616"/>
    <n v="1440116616"/>
    <b v="0"/>
    <n v="0"/>
    <b v="0"/>
    <s v="technology/web"/>
    <n v="0"/>
    <n v="0"/>
    <x v="2"/>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4:02:22"/>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1: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3: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4:44:56"/>
  </r>
  <r>
    <n v="2402"/>
    <s v="Cupcake Truck Unite"/>
    <s v="Small town, delicious treats, and a mobile truck"/>
    <n v="12000"/>
    <n v="52"/>
    <x v="2"/>
    <s v="US"/>
    <s v="USD"/>
    <n v="1431533931"/>
    <n v="1428941931"/>
    <b v="0"/>
    <n v="1"/>
    <b v="0"/>
    <s v="food/food trucks"/>
    <n v="0"/>
    <n v="52"/>
    <x v="7"/>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2T19:56:47"/>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1:00:00"/>
  </r>
  <r>
    <n v="2408"/>
    <s v="Sabroso On Wheels"/>
    <s v="A US Army Vet trying to get a Peruvian food truck going! Really good Peruvian food now mobile!"/>
    <n v="15000"/>
    <n v="30"/>
    <x v="2"/>
    <s v="US"/>
    <s v="USD"/>
    <n v="1415247757"/>
    <n v="1412652157"/>
    <b v="0"/>
    <n v="2"/>
    <b v="0"/>
    <s v="food/food trucks"/>
    <n v="0"/>
    <n v="15"/>
    <x v="7"/>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16:13:07"/>
  </r>
  <r>
    <n v="2418"/>
    <s v="Mexican food truck"/>
    <s v="I want to start my food truck business."/>
    <n v="25000"/>
    <n v="5"/>
    <x v="2"/>
    <s v="US"/>
    <s v="USD"/>
    <n v="1427225644"/>
    <n v="1422045244"/>
    <b v="0"/>
    <n v="5"/>
    <b v="0"/>
    <s v="food/food trucks"/>
    <n v="0"/>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09T20:41:35"/>
  </r>
  <r>
    <n v="2421"/>
    <s v="hot dog cart"/>
    <s v="help me start Merrill's first hot dog cart in this empty lot"/>
    <n v="6000"/>
    <n v="1"/>
    <x v="2"/>
    <s v="US"/>
    <s v="USD"/>
    <n v="1424536196"/>
    <n v="1421944196"/>
    <b v="0"/>
    <n v="1"/>
    <b v="0"/>
    <s v="food/food trucks"/>
    <n v="0"/>
    <n v="1"/>
    <x v="7"/>
    <s v="food trucks"/>
    <x v="2421"/>
    <d v="2015-02-21T11:29:56"/>
  </r>
  <r>
    <n v="2422"/>
    <s v="Help starting a family owned food truck"/>
    <s v="Family owned business serving BBQ and seafood to the public"/>
    <n v="500"/>
    <n v="1"/>
    <x v="2"/>
    <s v="US"/>
    <s v="USD"/>
    <n v="1426091036"/>
    <n v="1423502636"/>
    <b v="0"/>
    <n v="1"/>
    <b v="0"/>
    <s v="food/food trucks"/>
    <n v="0"/>
    <n v="1"/>
    <x v="7"/>
    <s v="food trucks"/>
    <x v="2422"/>
    <d v="2015-03-11T11: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1:54:50"/>
  </r>
  <r>
    <n v="2424"/>
    <s v="Lily and Memphs"/>
    <s v="Great and creative food from the heart in the form of a sweet food truck!"/>
    <n v="25000"/>
    <n v="310"/>
    <x v="2"/>
    <s v="US"/>
    <s v="USD"/>
    <n v="1414445108"/>
    <n v="1411853108"/>
    <b v="0"/>
    <n v="9"/>
    <b v="0"/>
    <s v="food/food trucks"/>
    <n v="1"/>
    <n v="34.44"/>
    <x v="7"/>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7T23: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1:38:53"/>
  </r>
  <r>
    <n v="2428"/>
    <s v="Premium Burgers"/>
    <s v="From Moo 2 You! We want to offer premium burgers to a taco flooded environment."/>
    <n v="35000"/>
    <n v="1"/>
    <x v="2"/>
    <s v="US"/>
    <s v="USD"/>
    <n v="1426182551"/>
    <n v="1423594151"/>
    <b v="0"/>
    <n v="1"/>
    <b v="0"/>
    <s v="food/food trucks"/>
    <n v="0"/>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1T22:08:24"/>
  </r>
  <r>
    <n v="2431"/>
    <s v="Murphy's good eatin'"/>
    <s v="Go to Colorado and run a food truck with homemade food of all kinds."/>
    <n v="100000"/>
    <n v="2"/>
    <x v="2"/>
    <s v="US"/>
    <s v="USD"/>
    <n v="1467080613"/>
    <n v="1461896613"/>
    <b v="0"/>
    <n v="2"/>
    <b v="0"/>
    <s v="food/food trucks"/>
    <n v="0"/>
    <n v="1"/>
    <x v="7"/>
    <s v="food trucks"/>
    <x v="2431"/>
    <d v="2016-06-27T21: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09: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3: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4: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16:35:13"/>
  </r>
  <r>
    <n v="2441"/>
    <s v="Bring Alchemy Pops to the People!"/>
    <s v="YOU can help Alchemy Pops POP up on a street near you!"/>
    <n v="7500"/>
    <n v="8091"/>
    <x v="0"/>
    <s v="US"/>
    <s v="USD"/>
    <n v="1437627540"/>
    <n v="1435806054"/>
    <b v="0"/>
    <n v="109"/>
    <b v="1"/>
    <s v="food/small batch"/>
    <n v="108"/>
    <n v="74.23"/>
    <x v="7"/>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8T23:28:16"/>
  </r>
  <r>
    <n v="2463"/>
    <s v="Emma Ate the Lion &quot;Songs Two Count Too&quot;"/>
    <s v="Emma Ate The Lion's debut full length album"/>
    <n v="2000"/>
    <n v="2325"/>
    <x v="0"/>
    <s v="US"/>
    <s v="USD"/>
    <n v="1366138800"/>
    <n v="1362710425"/>
    <b v="0"/>
    <n v="75"/>
    <b v="1"/>
    <s v="music/indie rock"/>
    <n v="116"/>
    <n v="31"/>
    <x v="4"/>
    <s v="indie rock"/>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8T21:27:33"/>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2:00:00"/>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0T19:16:16"/>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17:00:00"/>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3:52:50"/>
  </r>
  <r>
    <n v="2477"/>
    <s v="Debut Album"/>
    <s v="Releasing my first album in August, and I need your help in order to get it done!"/>
    <n v="750"/>
    <n v="1285"/>
    <x v="0"/>
    <s v="US"/>
    <s v="USD"/>
    <n v="1344789345"/>
    <n v="1340901345"/>
    <b v="0"/>
    <n v="41"/>
    <b v="1"/>
    <s v="music/indie rock"/>
    <n v="171"/>
    <n v="31.34"/>
    <x v="4"/>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17:48:33"/>
  </r>
  <r>
    <n v="2479"/>
    <s v="FUEL FAKE NATIVES"/>
    <s v="Fake Natives is headed on tour this summer. Help them fill their tank with fossil fuels."/>
    <n v="300"/>
    <n v="400.33"/>
    <x v="0"/>
    <s v="US"/>
    <s v="USD"/>
    <n v="1343440800"/>
    <n v="1342545994"/>
    <b v="0"/>
    <n v="16"/>
    <b v="1"/>
    <s v="music/indie rock"/>
    <n v="133"/>
    <n v="25.02"/>
    <x v="4"/>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5T20:51:00"/>
  </r>
  <r>
    <n v="2492"/>
    <s v="SUPER NICE EP 2012"/>
    <s v="We're a band from Hawaii trying to produce our first EP and we need help!"/>
    <n v="600"/>
    <n v="750"/>
    <x v="0"/>
    <s v="US"/>
    <s v="USD"/>
    <n v="1339840740"/>
    <n v="1335397188"/>
    <b v="0"/>
    <n v="27"/>
    <b v="1"/>
    <s v="music/indie rock"/>
    <n v="125"/>
    <n v="27.78"/>
    <x v="4"/>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16: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16:00:00"/>
  </r>
  <r>
    <n v="2507"/>
    <s v="Help Cafe Talavera get a New Kitchen!"/>
    <s v="Unique dishes for a unique city!."/>
    <n v="42850"/>
    <n v="0"/>
    <x v="2"/>
    <s v="US"/>
    <s v="USD"/>
    <n v="1431308704"/>
    <n v="1428716704"/>
    <b v="0"/>
    <n v="0"/>
    <b v="0"/>
    <s v="food/restaurants"/>
    <n v="0"/>
    <n v="0"/>
    <x v="7"/>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18: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05: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2:20:28"/>
  </r>
  <r>
    <n v="2519"/>
    <s v="Kelli's Kitchen"/>
    <s v="Better than your mom's, better than Cracker Barrel, only at Kelli's Kitchen (all from scratch)."/>
    <n v="150000"/>
    <n v="65"/>
    <x v="2"/>
    <s v="US"/>
    <s v="USD"/>
    <n v="1405741404"/>
    <n v="1403149404"/>
    <b v="0"/>
    <n v="4"/>
    <b v="0"/>
    <s v="food/restaurants"/>
    <n v="0"/>
    <n v="16.25"/>
    <x v="7"/>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7T19:24:52"/>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06:00:00"/>
  </r>
  <r>
    <n v="2529"/>
    <s v="UrbanArias is DC's Contemporary Opera Company"/>
    <s v="Opera. Short. New."/>
    <n v="6000"/>
    <n v="6257"/>
    <x v="0"/>
    <s v="US"/>
    <s v="USD"/>
    <n v="1332636975"/>
    <n v="1328752575"/>
    <b v="0"/>
    <n v="76"/>
    <b v="1"/>
    <s v="music/classical music"/>
    <n v="104"/>
    <n v="82.33"/>
    <x v="4"/>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r>
  <r>
    <n v="2535"/>
    <s v="Mark Hayes Requiem Recording"/>
    <s v="Mark Hayes: Requiem Recording"/>
    <n v="20000"/>
    <n v="20755"/>
    <x v="0"/>
    <s v="US"/>
    <s v="USD"/>
    <n v="1417463945"/>
    <n v="1414781945"/>
    <b v="0"/>
    <n v="78"/>
    <b v="1"/>
    <s v="music/classical music"/>
    <n v="104"/>
    <n v="266.08999999999997"/>
    <x v="4"/>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0:34:15"/>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1T22:00:00"/>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18:47:37"/>
  </r>
  <r>
    <n v="2557"/>
    <s v="European Tour"/>
    <s v="Raising money for our concert tour of Switzerland and Germany in June/July 2014"/>
    <n v="900"/>
    <n v="1066"/>
    <x v="0"/>
    <s v="GB"/>
    <s v="GBP"/>
    <n v="1400176386"/>
    <n v="1397584386"/>
    <b v="0"/>
    <n v="36"/>
    <b v="1"/>
    <s v="music/classical music"/>
    <n v="118"/>
    <n v="29.61"/>
    <x v="4"/>
    <s v="classical music"/>
    <x v="2557"/>
    <d v="2014-05-15T12:53:06"/>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07:35:39"/>
  </r>
  <r>
    <n v="2563"/>
    <s v="Phoenix Pearl Boba Tea Truck (Canceled)"/>
    <s v="Michigan based bubble tea and specialty ice cream food truck"/>
    <n v="20000"/>
    <n v="0"/>
    <x v="1"/>
    <s v="US"/>
    <s v="USD"/>
    <n v="1438226451"/>
    <n v="1433042451"/>
    <b v="0"/>
    <n v="0"/>
    <b v="0"/>
    <s v="food/food trucks"/>
    <n v="0"/>
    <n v="0"/>
    <x v="7"/>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3: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1T21:36:34"/>
  </r>
  <r>
    <n v="2576"/>
    <s v="2 Go Fast Food (Canceled)"/>
    <s v="A New Twist with an American and Philippine fast food Mobile Trailer."/>
    <n v="10000"/>
    <n v="0"/>
    <x v="1"/>
    <s v="US"/>
    <s v="USD"/>
    <n v="1428707647"/>
    <n v="1424823247"/>
    <b v="0"/>
    <n v="0"/>
    <b v="0"/>
    <s v="food/food trucks"/>
    <n v="0"/>
    <n v="0"/>
    <x v="7"/>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1:04:58"/>
  </r>
  <r>
    <n v="2582"/>
    <s v="Drunken Wings"/>
    <s v="The place where chicken meets liquor for the first time!"/>
    <n v="90000"/>
    <n v="1"/>
    <x v="2"/>
    <s v="US"/>
    <s v="USD"/>
    <n v="1477784634"/>
    <n v="1475192634"/>
    <b v="0"/>
    <n v="1"/>
    <b v="0"/>
    <s v="food/food trucks"/>
    <n v="0"/>
    <n v="1"/>
    <x v="7"/>
    <s v="food trucks"/>
    <x v="2582"/>
    <d v="2016-10-29T18:43:54"/>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2: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18: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18:13:48"/>
  </r>
  <r>
    <n v="2595"/>
    <s v="Food Truck for Little Fox Bakery"/>
    <s v="Looking to put the best baked goods in Bowling Green on wheels"/>
    <n v="15000"/>
    <n v="1825"/>
    <x v="2"/>
    <s v="US"/>
    <s v="USD"/>
    <n v="1487915500"/>
    <n v="1485323500"/>
    <b v="0"/>
    <n v="19"/>
    <b v="0"/>
    <s v="food/food trucks"/>
    <n v="12"/>
    <n v="96.05"/>
    <x v="7"/>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15: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3:05:47"/>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16: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15:59:11"/>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15:54:21"/>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2:09:20"/>
  </r>
  <r>
    <n v="2649"/>
    <s v="The Mission - Please Check Back Soon (Canceled)"/>
    <s v="They have launched a Kickstarter."/>
    <n v="125000"/>
    <n v="124"/>
    <x v="1"/>
    <s v="US"/>
    <s v="USD"/>
    <n v="1454370941"/>
    <n v="1449186941"/>
    <b v="0"/>
    <n v="3"/>
    <b v="0"/>
    <s v="technology/space exploration"/>
    <n v="0"/>
    <n v="41.33"/>
    <x v="2"/>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08:25:26"/>
  </r>
  <r>
    <n v="2655"/>
    <s v="Balloons (Canceled)"/>
    <s v="Thank you for your support!"/>
    <n v="15000"/>
    <n v="3155"/>
    <x v="1"/>
    <s v="US"/>
    <s v="USD"/>
    <n v="1455048000"/>
    <n v="1452631647"/>
    <b v="0"/>
    <n v="43"/>
    <b v="0"/>
    <s v="technology/space exploration"/>
    <n v="21"/>
    <n v="73.37"/>
    <x v="2"/>
    <s v="space exploration"/>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16:13:14"/>
  </r>
  <r>
    <n v="2659"/>
    <s v="test (Canceled)"/>
    <s v="test"/>
    <n v="49000"/>
    <n v="1333"/>
    <x v="1"/>
    <s v="US"/>
    <s v="USD"/>
    <n v="1429321210"/>
    <n v="1426729210"/>
    <b v="0"/>
    <n v="10"/>
    <b v="0"/>
    <s v="technology/space exploration"/>
    <n v="3"/>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17:13:36"/>
  </r>
  <r>
    <n v="2668"/>
    <s v="UOttawa Makermobile"/>
    <s v="Creativity on the go! |_x000a_CrÃ©ativitÃ© en mouvement !"/>
    <n v="1000"/>
    <n v="1707"/>
    <x v="0"/>
    <s v="CA"/>
    <s v="CAD"/>
    <n v="1447079520"/>
    <n v="1443449265"/>
    <b v="0"/>
    <n v="28"/>
    <b v="1"/>
    <s v="technology/makerspaces"/>
    <n v="171"/>
    <n v="60.96"/>
    <x v="2"/>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7T19:01:34"/>
  </r>
  <r>
    <n v="2680"/>
    <s v="iHeart Pillow"/>
    <s v="iHeartPillow, Connecting loved ones"/>
    <n v="32000"/>
    <n v="276"/>
    <x v="2"/>
    <s v="ES"/>
    <s v="EUR"/>
    <n v="1459915491"/>
    <n v="1457327091"/>
    <b v="0"/>
    <n v="4"/>
    <b v="0"/>
    <s v="technology/makerspaces"/>
    <n v="1"/>
    <n v="69"/>
    <x v="2"/>
    <s v="makerspaces"/>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16:29:1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18: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0:21:58"/>
  </r>
  <r>
    <n v="2688"/>
    <s v="Mac N Cheez Food Truck"/>
    <s v="The amazing gourmet Mac N Cheez Food Truck Campaigne!"/>
    <n v="50000"/>
    <n v="74"/>
    <x v="2"/>
    <s v="US"/>
    <s v="USD"/>
    <n v="1424746800"/>
    <n v="1422067870"/>
    <b v="0"/>
    <n v="14"/>
    <b v="0"/>
    <s v="food/food trucks"/>
    <n v="0"/>
    <n v="5.29"/>
    <x v="7"/>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2T21:31:16"/>
  </r>
  <r>
    <n v="2691"/>
    <s v="Cook"/>
    <s v="A Great New local Food Truck serving up ethnic fusion inspired eats in Ottawa."/>
    <n v="65000"/>
    <n v="35"/>
    <x v="2"/>
    <s v="CA"/>
    <s v="CAD"/>
    <n v="1431278557"/>
    <n v="1427390557"/>
    <b v="0"/>
    <n v="2"/>
    <b v="0"/>
    <s v="food/food trucks"/>
    <n v="0"/>
    <n v="17.5"/>
    <x v="7"/>
    <s v="food trucks"/>
    <x v="2691"/>
    <d v="2015-05-10T12:22:37"/>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5T22:22:19"/>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16: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16:31:0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3:14:37"/>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4:41:54"/>
  </r>
  <r>
    <n v="2705"/>
    <s v="Fischer Theatre Marquee"/>
    <s v="Help light the lights at the historic Fischer Theatre in Danville, IL."/>
    <n v="16500"/>
    <n v="1739"/>
    <x v="3"/>
    <s v="US"/>
    <s v="USD"/>
    <n v="1490389158"/>
    <n v="1486504758"/>
    <b v="0"/>
    <n v="8"/>
    <b v="0"/>
    <s v="theater/spaces"/>
    <n v="11"/>
    <n v="217.38"/>
    <x v="1"/>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1:59:00"/>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3T22:59:00"/>
  </r>
  <r>
    <n v="2710"/>
    <s v="House of Yes"/>
    <s v="Building Brooklyn's own creative venue for circus, theater and events of all types."/>
    <n v="60000"/>
    <n v="92340.21"/>
    <x v="0"/>
    <s v="US"/>
    <s v="USD"/>
    <n v="1407549600"/>
    <n v="1404797428"/>
    <b v="1"/>
    <n v="1088"/>
    <b v="1"/>
    <s v="theater/spaces"/>
    <n v="154"/>
    <n v="84.87"/>
    <x v="1"/>
    <s v="spaces"/>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0:41:24"/>
  </r>
  <r>
    <n v="2714"/>
    <s v="The Crane Theater"/>
    <s v="The Crane will be the new home for independent theater in Northeast Minneapolis"/>
    <n v="25000"/>
    <n v="29089"/>
    <x v="0"/>
    <s v="US"/>
    <s v="USD"/>
    <n v="1476486000"/>
    <n v="1474040596"/>
    <b v="1"/>
    <n v="305"/>
    <b v="1"/>
    <s v="theater/spaces"/>
    <n v="116"/>
    <n v="95.37"/>
    <x v="1"/>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18:44:54"/>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2:52:15"/>
  </r>
  <r>
    <n v="2726"/>
    <s v="Krimston TWO - Dual SIM case for iPhone"/>
    <s v="Krimston TWO: iPhone Dual SIM Case"/>
    <n v="100000"/>
    <n v="105745"/>
    <x v="0"/>
    <s v="US"/>
    <s v="USD"/>
    <n v="1461333311"/>
    <n v="1458741311"/>
    <b v="0"/>
    <n v="404"/>
    <b v="1"/>
    <s v="technology/hardware"/>
    <n v="106"/>
    <n v="261.75"/>
    <x v="2"/>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1:14:23"/>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09:23:54"/>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16:18:37"/>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18:45:52"/>
  </r>
  <r>
    <n v="2741"/>
    <s v="Mrs. Brown and Her Lost Puppy."/>
    <s v="Help me publish my 1st children's book as an aspiring author!"/>
    <n v="8000"/>
    <n v="35"/>
    <x v="2"/>
    <s v="US"/>
    <s v="USD"/>
    <n v="1413770820"/>
    <n v="1412005602"/>
    <b v="0"/>
    <n v="4"/>
    <b v="0"/>
    <s v="publishing/children's books"/>
    <n v="0"/>
    <n v="8.75"/>
    <x v="3"/>
    <s v="children's books"/>
    <x v="2741"/>
    <d v="2014-10-19T21:07:00"/>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2:03:22"/>
  </r>
  <r>
    <n v="2749"/>
    <s v="A Tree is a Tree, no matter what you see.  CHILDREN'S BOOK"/>
    <s v="Self-publishing my children's book."/>
    <n v="10000"/>
    <n v="110"/>
    <x v="2"/>
    <s v="US"/>
    <s v="USD"/>
    <n v="1428171037"/>
    <n v="1425582637"/>
    <b v="0"/>
    <n v="2"/>
    <b v="0"/>
    <s v="publishing/children's books"/>
    <n v="1"/>
    <n v="55"/>
    <x v="3"/>
    <s v="children's books"/>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16:36:41"/>
  </r>
  <r>
    <n v="2757"/>
    <s v="C is for Crooked"/>
    <s v="A children's letter book that Lampoons Hillary Clinton"/>
    <n v="1500"/>
    <n v="10"/>
    <x v="2"/>
    <s v="US"/>
    <s v="USD"/>
    <n v="1470498332"/>
    <n v="1469202332"/>
    <b v="0"/>
    <n v="2"/>
    <b v="0"/>
    <s v="publishing/children's books"/>
    <n v="1"/>
    <n v="5"/>
    <x v="3"/>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18: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1:01:58"/>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0: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3:54:0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16:00:00"/>
  </r>
  <r>
    <n v="2786"/>
    <s v="Fierce"/>
    <s v="A heart-melting farce about sex, art and the lovelorn lay-abouts of London-town."/>
    <n v="2500"/>
    <n v="2946"/>
    <x v="0"/>
    <s v="GB"/>
    <s v="GBP"/>
    <n v="1404913180"/>
    <n v="1403703580"/>
    <b v="0"/>
    <n v="74"/>
    <b v="1"/>
    <s v="theater/plays"/>
    <n v="118"/>
    <n v="39.81"/>
    <x v="1"/>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7T23:45:52"/>
  </r>
  <r>
    <n v="2788"/>
    <s v="ACT Underground Theatre, TLDC"/>
    <s v="MOVING FORWARD! WE HAVE REACHED GOAL BUT HAVE MORE TIME!! PLEASE CONSIDER PLEDGING."/>
    <n v="2000"/>
    <n v="2050"/>
    <x v="0"/>
    <s v="US"/>
    <s v="USD"/>
    <n v="1469811043"/>
    <n v="1467219043"/>
    <b v="0"/>
    <n v="20"/>
    <b v="1"/>
    <s v="theater/plays"/>
    <n v="103"/>
    <n v="102.5"/>
    <x v="1"/>
    <s v="plays"/>
    <x v="2788"/>
    <d v="2016-07-29T11:50:43"/>
  </r>
  <r>
    <n v="2789"/>
    <s v="The Adventurers Club"/>
    <s v="BNT's Biggest Adventure So Far: Our 2015 full length production!"/>
    <n v="3000"/>
    <n v="3035"/>
    <x v="0"/>
    <s v="US"/>
    <s v="USD"/>
    <n v="1426132800"/>
    <n v="1424477934"/>
    <b v="0"/>
    <n v="24"/>
    <b v="1"/>
    <s v="theater/plays"/>
    <n v="101"/>
    <n v="126.46"/>
    <x v="1"/>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18:00:0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08:16:06"/>
  </r>
  <r>
    <n v="2801"/>
    <s v="A Dream Play"/>
    <s v="Arise Theatre Company's production of August Strindberg's expressionist masterpiece 'A Dream Play'."/>
    <n v="500"/>
    <n v="666"/>
    <x v="0"/>
    <s v="AU"/>
    <s v="AUD"/>
    <n v="1412938800"/>
    <n v="1411019409"/>
    <b v="0"/>
    <n v="13"/>
    <b v="1"/>
    <s v="theater/plays"/>
    <n v="133"/>
    <n v="51.23"/>
    <x v="1"/>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06:00:00"/>
  </r>
  <r>
    <n v="2807"/>
    <s v="The Commission Theatre Co."/>
    <s v="Bringing Shakespeare back to the Playwrights"/>
    <n v="5000"/>
    <n v="6300"/>
    <x v="0"/>
    <s v="US"/>
    <s v="USD"/>
    <n v="1435611438"/>
    <n v="1433019438"/>
    <b v="0"/>
    <n v="93"/>
    <b v="1"/>
    <s v="theater/plays"/>
    <n v="126"/>
    <n v="67.739999999999995"/>
    <x v="1"/>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5-31T22:59:00"/>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17:59:00"/>
  </r>
  <r>
    <n v="2824"/>
    <s v="The Rooftop"/>
    <s v="I wrote a One Act play called The Rooftop for a Female Playwright's festival. Every little bit helps!"/>
    <n v="650"/>
    <n v="760"/>
    <x v="0"/>
    <s v="US"/>
    <s v="USD"/>
    <n v="1434159780"/>
    <n v="1431412196"/>
    <b v="0"/>
    <n v="15"/>
    <b v="1"/>
    <s v="theater/plays"/>
    <n v="117"/>
    <n v="50.67"/>
    <x v="1"/>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05:25:18"/>
  </r>
  <r>
    <n v="2830"/>
    <s v="Nakhtik and Avalon"/>
    <s v="Avalon is a new South African Township play and Nakhtik is a  danced political lecture."/>
    <n v="3000"/>
    <n v="3000"/>
    <x v="0"/>
    <s v="US"/>
    <s v="USD"/>
    <n v="1399867140"/>
    <n v="1398802148"/>
    <b v="0"/>
    <n v="11"/>
    <b v="1"/>
    <s v="theater/plays"/>
    <n v="100"/>
    <n v="272.73"/>
    <x v="1"/>
    <s v="plays"/>
    <x v="2830"/>
    <d v="2014-05-11T22:59:00"/>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17:00:00"/>
  </r>
  <r>
    <n v="2833"/>
    <s v="Star Man Rocket Man"/>
    <s v="A new play about exploring outer space"/>
    <n v="2700"/>
    <n v="2923"/>
    <x v="0"/>
    <s v="US"/>
    <s v="USD"/>
    <n v="1444528800"/>
    <n v="1442804633"/>
    <b v="0"/>
    <n v="35"/>
    <b v="1"/>
    <s v="theater/plays"/>
    <n v="108"/>
    <n v="83.51"/>
    <x v="1"/>
    <s v="plays"/>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1: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0: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18:17:00"/>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3T23:34:57"/>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06:28:00"/>
  </r>
  <r>
    <n v="2859"/>
    <s v="Grover Theatre Company (GTC)"/>
    <s v="A theatre company that will create works to inspire young people and get everyone involved."/>
    <n v="2000"/>
    <n v="35"/>
    <x v="2"/>
    <s v="AU"/>
    <s v="AUD"/>
    <n v="1444984904"/>
    <n v="1439800904"/>
    <b v="0"/>
    <n v="1"/>
    <b v="0"/>
    <s v="theater/plays"/>
    <n v="2"/>
    <n v="35"/>
    <x v="1"/>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4:12:56"/>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1:12:03"/>
  </r>
  <r>
    <n v="2864"/>
    <s v="'Haunting Julia' by Alan Ayckbourn"/>
    <s v="Accessible, original theatre for all!"/>
    <n v="2500"/>
    <n v="40"/>
    <x v="2"/>
    <s v="GB"/>
    <s v="GBP"/>
    <n v="1437139080"/>
    <n v="1434552207"/>
    <b v="0"/>
    <n v="3"/>
    <b v="0"/>
    <s v="theater/plays"/>
    <n v="2"/>
    <n v="13.33"/>
    <x v="1"/>
    <s v="plays"/>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2:43:33"/>
  </r>
  <r>
    <n v="2872"/>
    <s v="Loud Arts"/>
    <s v="Local Theatre group in Loudoun County, Virginia. Looking for funds to start producing shows!"/>
    <n v="3000"/>
    <n v="0"/>
    <x v="2"/>
    <s v="US"/>
    <s v="USD"/>
    <n v="1434768438"/>
    <n v="1429584438"/>
    <b v="0"/>
    <n v="0"/>
    <b v="0"/>
    <s v="theater/plays"/>
    <n v="0"/>
    <n v="0"/>
    <x v="1"/>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5T23: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2:27:15"/>
  </r>
  <r>
    <n v="2885"/>
    <s v="The Wedding"/>
    <s v="An historic and proud work of Polish nationalistic literature performed on stage."/>
    <n v="400"/>
    <n v="130"/>
    <x v="2"/>
    <s v="US"/>
    <s v="USD"/>
    <n v="1426294201"/>
    <n v="1423705801"/>
    <b v="0"/>
    <n v="5"/>
    <b v="0"/>
    <s v="theater/plays"/>
    <n v="33"/>
    <n v="26"/>
    <x v="1"/>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7T23:59:00"/>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16:00:00"/>
  </r>
  <r>
    <n v="2893"/>
    <s v="REDISCOVERING KIA THE PLAY"/>
    <s v="Fundraising for REDISCOVERING KIA THE PLAY"/>
    <n v="5000"/>
    <n v="25"/>
    <x v="2"/>
    <s v="US"/>
    <s v="USD"/>
    <n v="1420768800"/>
    <n v="1415644395"/>
    <b v="0"/>
    <n v="2"/>
    <b v="0"/>
    <s v="theater/plays"/>
    <n v="1"/>
    <n v="12.5"/>
    <x v="1"/>
    <s v="plays"/>
    <x v="2893"/>
    <d v="2015-01-08T21:00:00"/>
  </r>
  <r>
    <n v="2894"/>
    <s v="How Could You Do This To Me (The Stage Play)"/>
    <s v="This Is A Story About A Woman A Man And A Woman"/>
    <n v="50000"/>
    <n v="0"/>
    <x v="2"/>
    <s v="US"/>
    <s v="USD"/>
    <n v="1428100815"/>
    <n v="1422920415"/>
    <b v="0"/>
    <n v="0"/>
    <b v="0"/>
    <s v="theater/plays"/>
    <n v="0"/>
    <n v="0"/>
    <x v="1"/>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8T23: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4: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17:08:59"/>
  </r>
  <r>
    <n v="2914"/>
    <s v="Hercules the Panto"/>
    <s v="Hercules must complete four challenges in order to meet the father he never knew"/>
    <n v="25000"/>
    <n v="1"/>
    <x v="2"/>
    <s v="GB"/>
    <s v="GBP"/>
    <n v="1426365994"/>
    <n v="1421185594"/>
    <b v="0"/>
    <n v="1"/>
    <b v="0"/>
    <s v="theater/plays"/>
    <n v="0"/>
    <n v="1"/>
    <x v="1"/>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3:33:10"/>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0:06:47"/>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0:00:00"/>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2T23:59:00"/>
  </r>
  <r>
    <n v="2937"/>
    <s v="UCAS"/>
    <s v="UCAS is a new British musical premiering at the Edinburgh Fringe Festival 2014."/>
    <n v="1500"/>
    <n v="2000"/>
    <x v="0"/>
    <s v="GB"/>
    <s v="GBP"/>
    <n v="1405249113"/>
    <n v="1402657113"/>
    <b v="0"/>
    <n v="55"/>
    <b v="1"/>
    <s v="theater/musical"/>
    <n v="133"/>
    <n v="36.36"/>
    <x v="1"/>
    <s v="musical"/>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08:00:0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8T22:44:52"/>
  </r>
  <r>
    <n v="2968"/>
    <s v="The Curse of the Babywoman @ FringeNYC"/>
    <s v="The Curse of the Babywoman is real â€” and it is coming to FringeNYC this August."/>
    <n v="3500"/>
    <n v="3710"/>
    <x v="0"/>
    <s v="US"/>
    <s v="USD"/>
    <n v="1471406340"/>
    <n v="1470227660"/>
    <b v="0"/>
    <n v="47"/>
    <b v="1"/>
    <s v="theater/plays"/>
    <n v="106"/>
    <n v="78.94"/>
    <x v="1"/>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0:47:58"/>
  </r>
  <r>
    <n v="2972"/>
    <s v="A Bad Plan"/>
    <s v="A group of artists. A mythical art piece. A harrowing quest. And some margaritas."/>
    <n v="2000"/>
    <n v="2107"/>
    <x v="0"/>
    <s v="US"/>
    <s v="USD"/>
    <n v="1480899600"/>
    <n v="1479609520"/>
    <b v="0"/>
    <n v="17"/>
    <b v="1"/>
    <s v="theater/plays"/>
    <n v="105"/>
    <n v="123.94"/>
    <x v="1"/>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6T22:00:00"/>
  </r>
  <r>
    <n v="2976"/>
    <s v="Pizza Delique"/>
    <s v="A play that addresses an important social issue, brought to light by members of the UoM Drama Society."/>
    <n v="70"/>
    <n v="120"/>
    <x v="0"/>
    <s v="GB"/>
    <s v="GBP"/>
    <n v="1457870400"/>
    <n v="1456421530"/>
    <b v="0"/>
    <n v="14"/>
    <b v="1"/>
    <s v="theater/plays"/>
    <n v="171"/>
    <n v="8.57"/>
    <x v="1"/>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0:59:00"/>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1:00:00"/>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3:41:21"/>
  </r>
  <r>
    <n v="2989"/>
    <s v="Let's Light Up The Gem!"/>
    <s v="Bring the movies back to Bethel, Maine."/>
    <n v="20000"/>
    <n v="35307"/>
    <x v="0"/>
    <s v="US"/>
    <s v="USD"/>
    <n v="1450673940"/>
    <n v="1448756962"/>
    <b v="0"/>
    <n v="364"/>
    <b v="1"/>
    <s v="theater/spaces"/>
    <n v="177"/>
    <n v="97"/>
    <x v="1"/>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15:05:30"/>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3:25:10"/>
  </r>
  <r>
    <n v="2993"/>
    <s v="TRUE WEST: Think, Dog! Productions"/>
    <s v="Help us build the Kitchen from Hell!"/>
    <n v="1000"/>
    <n v="1003"/>
    <x v="0"/>
    <s v="US"/>
    <s v="USD"/>
    <n v="1455998867"/>
    <n v="1453406867"/>
    <b v="0"/>
    <n v="22"/>
    <b v="1"/>
    <s v="theater/spaces"/>
    <n v="100"/>
    <n v="45.59"/>
    <x v="1"/>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0:57:51"/>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1:11:45"/>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3:09:51"/>
  </r>
  <r>
    <n v="3007"/>
    <s v="Bethlem"/>
    <s v="Consuite for 2015 CoreCon.  An adventure into insanity."/>
    <n v="600"/>
    <n v="1080"/>
    <x v="0"/>
    <s v="US"/>
    <s v="USD"/>
    <n v="1429938683"/>
    <n v="1428124283"/>
    <b v="0"/>
    <n v="20"/>
    <b v="1"/>
    <s v="theater/spaces"/>
    <n v="180"/>
    <n v="54"/>
    <x v="1"/>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17:59:0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0: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0:54:11"/>
  </r>
  <r>
    <n v="3028"/>
    <s v="A Home for Vegas Theatre Hub"/>
    <s v="We have a space! Help us fill it with a stage, chairs, gear and audiences' laughter!"/>
    <n v="5000"/>
    <n v="8401"/>
    <x v="0"/>
    <s v="US"/>
    <s v="USD"/>
    <n v="1471242025"/>
    <n v="1468650025"/>
    <b v="0"/>
    <n v="99"/>
    <b v="1"/>
    <s v="theater/spaces"/>
    <n v="168"/>
    <n v="84.86"/>
    <x v="1"/>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0-31T22:59:00"/>
  </r>
  <r>
    <n v="3035"/>
    <s v="The Coalition Theater"/>
    <s v="Help create a permanent home for live comedy shows and classes in Downtown RVA."/>
    <n v="25000"/>
    <n v="27196.71"/>
    <x v="0"/>
    <s v="US"/>
    <s v="USD"/>
    <n v="1367674009"/>
    <n v="1365082009"/>
    <b v="0"/>
    <n v="307"/>
    <b v="1"/>
    <s v="theater/spaces"/>
    <n v="109"/>
    <n v="88.59"/>
    <x v="1"/>
    <s v="spaces"/>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2:59:00"/>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18:00:00"/>
  </r>
  <r>
    <n v="3041"/>
    <s v="Lend a Hand in Our Home"/>
    <s v="Privet! Hello! Bon Jour! We are the Arlekin Players Theatre and we need a home."/>
    <n v="8300"/>
    <n v="9170"/>
    <x v="0"/>
    <s v="US"/>
    <s v="USD"/>
    <n v="1453323048"/>
    <n v="1450731048"/>
    <b v="0"/>
    <n v="95"/>
    <b v="1"/>
    <s v="theater/spaces"/>
    <n v="110"/>
    <n v="96.53"/>
    <x v="1"/>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3T19: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17:27:26"/>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1:35:34"/>
  </r>
  <r>
    <n v="3061"/>
    <s v="Help Save Parkway Cinemas!"/>
    <s v="Save a historic Local theater."/>
    <n v="1000000"/>
    <n v="0"/>
    <x v="2"/>
    <s v="US"/>
    <s v="USD"/>
    <n v="1407955748"/>
    <n v="1405363748"/>
    <b v="0"/>
    <n v="0"/>
    <b v="0"/>
    <s v="theater/spaces"/>
    <n v="0"/>
    <n v="0"/>
    <x v="1"/>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3:00:00"/>
  </r>
  <r>
    <n v="3063"/>
    <s v="Spec Haus"/>
    <s v="Members of the local Miami music scene are putting together a venue/creative space in Kendall!"/>
    <n v="3000"/>
    <n v="587"/>
    <x v="2"/>
    <s v="US"/>
    <s v="USD"/>
    <n v="1477174138"/>
    <n v="1474150138"/>
    <b v="0"/>
    <n v="23"/>
    <b v="0"/>
    <s v="theater/spaces"/>
    <n v="20"/>
    <n v="25.52"/>
    <x v="1"/>
    <s v="spaces"/>
    <x v="3063"/>
    <d v="2016-10-22T17:08:58"/>
  </r>
  <r>
    <n v="3064"/>
    <s v="Kickstart the Crossroads Community"/>
    <s v="An epicenter for connection, creation and expression of the community."/>
    <n v="75000"/>
    <n v="8471"/>
    <x v="2"/>
    <s v="US"/>
    <s v="USD"/>
    <n v="1448175540"/>
    <n v="1445483246"/>
    <b v="0"/>
    <n v="72"/>
    <b v="0"/>
    <s v="theater/spaces"/>
    <n v="11"/>
    <n v="117.65"/>
    <x v="1"/>
    <s v="spaces"/>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2:36:09"/>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08:42:3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8T21:27:20"/>
  </r>
  <r>
    <n v="3076"/>
    <s v="10,000 Hours"/>
    <s v="Helping female comedians get in their 10,000 Hours of practice!"/>
    <n v="10000"/>
    <n v="1506"/>
    <x v="2"/>
    <s v="US"/>
    <s v="USD"/>
    <n v="1444405123"/>
    <n v="1439221123"/>
    <b v="0"/>
    <n v="50"/>
    <b v="0"/>
    <s v="theater/spaces"/>
    <n v="15"/>
    <n v="30.12"/>
    <x v="1"/>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3:10:18"/>
  </r>
  <r>
    <n v="3103"/>
    <s v="Professional Venue for local artists!!"/>
    <s v="Creating a place for local artists to perform, at substantially less cost for them"/>
    <n v="4100"/>
    <n v="11"/>
    <x v="2"/>
    <s v="US"/>
    <s v="USD"/>
    <n v="1434080706"/>
    <n v="1428896706"/>
    <b v="0"/>
    <n v="2"/>
    <b v="0"/>
    <s v="theater/spaces"/>
    <n v="0"/>
    <n v="5.5"/>
    <x v="1"/>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4:32:31"/>
  </r>
  <r>
    <n v="3108"/>
    <s v="Funding a home for our Children's Theater"/>
    <s v="We need a permanent home for the theater!"/>
    <n v="50000"/>
    <n v="26"/>
    <x v="2"/>
    <s v="US"/>
    <s v="USD"/>
    <n v="1430234394"/>
    <n v="1425053994"/>
    <b v="0"/>
    <n v="2"/>
    <b v="0"/>
    <s v="theater/spaces"/>
    <n v="0"/>
    <n v="13"/>
    <x v="1"/>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7T22: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8T19:45:19"/>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05:43:47"/>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07: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08: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6T19: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16:36:36"/>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1:18:55"/>
  </r>
  <r>
    <n v="3122"/>
    <s v="be back soon (Canceled)"/>
    <s v="cancelled until further notice"/>
    <n v="199"/>
    <n v="116"/>
    <x v="1"/>
    <s v="US"/>
    <s v="USD"/>
    <n v="1478733732"/>
    <n v="1478298132"/>
    <b v="0"/>
    <n v="2"/>
    <b v="0"/>
    <s v="theater/spaces"/>
    <n v="58"/>
    <n v="58"/>
    <x v="1"/>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18: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3:43:21"/>
  </r>
  <r>
    <n v="3125"/>
    <s v="N/A (Canceled)"/>
    <s v="N/A"/>
    <n v="1500000"/>
    <n v="0"/>
    <x v="1"/>
    <s v="US"/>
    <s v="USD"/>
    <n v="1452142672"/>
    <n v="1449550672"/>
    <b v="0"/>
    <n v="0"/>
    <b v="0"/>
    <s v="theater/spaces"/>
    <n v="0"/>
    <n v="0"/>
    <x v="1"/>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4:13:39"/>
  </r>
  <r>
    <n v="3130"/>
    <s v="MEDEA | A New Vision"/>
    <s v="A shockingly relevant modern take on a 2,000-year-old tragedy that confronts current gender politics."/>
    <n v="10000"/>
    <n v="375"/>
    <x v="3"/>
    <s v="US"/>
    <s v="USD"/>
    <n v="1492145940"/>
    <n v="1489504916"/>
    <b v="0"/>
    <n v="4"/>
    <b v="0"/>
    <s v="theater/plays"/>
    <n v="4"/>
    <n v="93.75"/>
    <x v="1"/>
    <s v="plays"/>
    <x v="3130"/>
    <d v="2017-04-13T23:59:00"/>
  </r>
  <r>
    <n v="3131"/>
    <s v="SNAKE EYES"/>
    <s v="A Staged Reading of &quot;Snake Eyes,&quot; a new play by Alex Rafala"/>
    <n v="4100"/>
    <n v="645"/>
    <x v="3"/>
    <s v="US"/>
    <s v="USD"/>
    <n v="1491656045"/>
    <n v="1489067645"/>
    <b v="0"/>
    <n v="12"/>
    <b v="0"/>
    <s v="theater/plays"/>
    <n v="16"/>
    <n v="53.75"/>
    <x v="1"/>
    <s v="plays"/>
    <x v="3131"/>
    <d v="2017-04-08T07:54:05"/>
  </r>
  <r>
    <n v="3132"/>
    <s v="A Bite of a Snake Play"/>
    <s v="Smells Like Money, Drips Like Honey, Taste Like Mocha, Better Run AWAY"/>
    <n v="30000"/>
    <n v="10"/>
    <x v="3"/>
    <s v="US"/>
    <s v="USD"/>
    <n v="1492759460"/>
    <n v="1487579060"/>
    <b v="0"/>
    <n v="1"/>
    <b v="0"/>
    <s v="theater/plays"/>
    <n v="0"/>
    <n v="10"/>
    <x v="1"/>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3T22:38:4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1: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18:58:54"/>
  </r>
  <r>
    <n v="3146"/>
    <s v="SoÃ±Ã© una ciudad amurallada"/>
    <s v="Somos... Podemos... Amamos... Nuestra muralla, nuestra utopÃ­a. Que el amor sea el lÃ­mite"/>
    <n v="50000"/>
    <n v="5250"/>
    <x v="3"/>
    <s v="MX"/>
    <s v="MXN"/>
    <n v="1492356166"/>
    <n v="1488471766"/>
    <b v="0"/>
    <n v="12"/>
    <b v="0"/>
    <s v="theater/plays"/>
    <n v="11"/>
    <n v="437.5"/>
    <x v="1"/>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6T19:15:55"/>
  </r>
  <r>
    <n v="3148"/>
    <s v="The Aurora Project: A Sci-Fi Epic by Bella Poynton"/>
    <s v="Help fund The Aurora Project, an immersive science fiction epic."/>
    <n v="1800"/>
    <n v="2361"/>
    <x v="0"/>
    <s v="US"/>
    <s v="USD"/>
    <n v="1412136000"/>
    <n v="1410278284"/>
    <b v="1"/>
    <n v="57"/>
    <b v="1"/>
    <s v="theater/plays"/>
    <n v="131"/>
    <n v="41.42"/>
    <x v="1"/>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15:49:27"/>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17:52:24"/>
  </r>
  <r>
    <n v="3157"/>
    <s v="Summer FourPlay"/>
    <s v="Four Directors.  Four One Acts.  Four Genres.  For You."/>
    <n v="4000"/>
    <n v="4040"/>
    <x v="0"/>
    <s v="US"/>
    <s v="USD"/>
    <n v="1405746000"/>
    <n v="1404932105"/>
    <b v="1"/>
    <n v="41"/>
    <b v="1"/>
    <s v="theater/plays"/>
    <n v="101"/>
    <n v="98.54"/>
    <x v="1"/>
    <s v="plays"/>
    <x v="3157"/>
    <d v="2014-07-19T00:00:00"/>
  </r>
  <r>
    <n v="3158"/>
    <s v="Nursery Crimes"/>
    <s v="A 40s crime-noir play using nursery rhyme characters."/>
    <n v="5000"/>
    <n v="5700"/>
    <x v="0"/>
    <s v="US"/>
    <s v="USD"/>
    <n v="1374523752"/>
    <n v="1371931752"/>
    <b v="1"/>
    <n v="69"/>
    <b v="1"/>
    <s v="theater/plays"/>
    <n v="114"/>
    <n v="82.61"/>
    <x v="1"/>
    <s v="plays"/>
    <x v="3158"/>
    <d v="2013-07-22T15:09:12"/>
  </r>
  <r>
    <n v="3159"/>
    <s v="Waxwing: A New Play"/>
    <s v="WAXWING is an exciting new world premiere of mythic (perhaps even apocalyptic!) proportions."/>
    <n v="1500"/>
    <n v="2002.22"/>
    <x v="0"/>
    <s v="US"/>
    <s v="USD"/>
    <n v="1326927600"/>
    <n v="1323221761"/>
    <b v="1"/>
    <n v="52"/>
    <b v="1"/>
    <s v="theater/plays"/>
    <n v="133"/>
    <n v="38.5"/>
    <x v="1"/>
    <s v="plays"/>
    <x v="3159"/>
    <d v="2012-01-18T18:00:00"/>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2:59:00"/>
  </r>
  <r>
    <n v="3167"/>
    <s v="Destiny is Judd Nelson: a new play at FringeNYC"/>
    <s v="What is destiny? Explore it with us this August at FringeNYC."/>
    <n v="3000"/>
    <n v="3485"/>
    <x v="0"/>
    <s v="US"/>
    <s v="USD"/>
    <n v="1406952781"/>
    <n v="1405743181"/>
    <b v="1"/>
    <n v="55"/>
    <b v="1"/>
    <s v="theater/plays"/>
    <n v="116"/>
    <n v="63.36"/>
    <x v="1"/>
    <s v="plays"/>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17:00:00"/>
  </r>
  <r>
    <n v="3169"/>
    <s v="The Window"/>
    <s v="We're bringing The Window to the Cherry Lane Theater in January 2014."/>
    <n v="8000"/>
    <n v="8241"/>
    <x v="0"/>
    <s v="US"/>
    <s v="USD"/>
    <n v="1386910740"/>
    <n v="1384364561"/>
    <b v="1"/>
    <n v="82"/>
    <b v="1"/>
    <s v="theater/plays"/>
    <n v="103"/>
    <n v="100.5"/>
    <x v="1"/>
    <s v="plays"/>
    <x v="3169"/>
    <d v="2013-12-12T23:59:00"/>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09:31:15"/>
  </r>
  <r>
    <n v="3179"/>
    <s v="I Do Wonder"/>
    <s v="A Sci-fi play in several vignettes that will narrate an alternate history in the mid-20th century."/>
    <n v="4200"/>
    <n v="4794.82"/>
    <x v="0"/>
    <s v="US"/>
    <s v="USD"/>
    <n v="1367859071"/>
    <n v="1365699071"/>
    <b v="1"/>
    <n v="62"/>
    <b v="1"/>
    <s v="theater/plays"/>
    <n v="114"/>
    <n v="77.34"/>
    <x v="1"/>
    <s v="plays"/>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2:00:00"/>
  </r>
  <r>
    <n v="3183"/>
    <s v="The Seagull on The River"/>
    <s v="Anton Chekhov's The Seagull. An outdoor Amphitheater in Manhattan. Trees. A River. Daybreak."/>
    <n v="2500"/>
    <n v="2725"/>
    <x v="0"/>
    <s v="US"/>
    <s v="USD"/>
    <n v="1377284669"/>
    <n v="1375729469"/>
    <b v="1"/>
    <n v="68"/>
    <b v="1"/>
    <s v="theater/plays"/>
    <n v="109"/>
    <n v="40.07"/>
    <x v="1"/>
    <s v="plays"/>
    <x v="3183"/>
    <d v="2013-08-23T14:04:29"/>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09:00:00"/>
  </r>
  <r>
    <n v="3197"/>
    <s v="Mirror, mirror on the wall"/>
    <s v="This years most important stage project for young artists in our region. www.ungespor.no"/>
    <n v="10000"/>
    <n v="1145"/>
    <x v="2"/>
    <s v="NO"/>
    <s v="NOK"/>
    <n v="1423050618"/>
    <n v="1420458618"/>
    <b v="0"/>
    <n v="4"/>
    <b v="0"/>
    <s v="theater/musical"/>
    <n v="11"/>
    <n v="286.25"/>
    <x v="1"/>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4T21:00:00"/>
  </r>
  <r>
    <n v="3212"/>
    <s v="Campo Maldito"/>
    <s v="Help us bring our production of Campo Maldito to New York AND San Francisco!"/>
    <n v="4000"/>
    <n v="5050"/>
    <x v="0"/>
    <s v="US"/>
    <s v="USD"/>
    <n v="1407524751"/>
    <n v="1404932751"/>
    <b v="1"/>
    <n v="94"/>
    <b v="1"/>
    <s v="theater/plays"/>
    <n v="126"/>
    <n v="53.72"/>
    <x v="1"/>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09:30:00"/>
  </r>
  <r>
    <n v="3217"/>
    <s v="Wake Up Call @ IRT Theater"/>
    <s v="Wake Up Call is a comedic play about a group of hotel employees working on Christmas Eve."/>
    <n v="4500"/>
    <n v="5221"/>
    <x v="0"/>
    <s v="US"/>
    <s v="USD"/>
    <n v="1478264784"/>
    <n v="1475672784"/>
    <b v="1"/>
    <n v="104"/>
    <b v="1"/>
    <s v="theater/plays"/>
    <n v="116"/>
    <n v="50.2"/>
    <x v="1"/>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17:35:47"/>
  </r>
  <r>
    <n v="3220"/>
    <s v="Burners"/>
    <s v="A sci-fi thriller for the stage opening March 10 in Los Angeles."/>
    <n v="15000"/>
    <n v="15126"/>
    <x v="0"/>
    <s v="US"/>
    <s v="USD"/>
    <n v="1489352400"/>
    <n v="1486411204"/>
    <b v="1"/>
    <n v="59"/>
    <b v="1"/>
    <s v="theater/plays"/>
    <n v="101"/>
    <n v="256.37"/>
    <x v="1"/>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r>
  <r>
    <n v="3228"/>
    <s v="Hear Me Roar: A Season of Powerful Women"/>
    <s v="A Season of Powerful Women. A Season of Defiance."/>
    <n v="7000"/>
    <n v="7164"/>
    <x v="0"/>
    <s v="US"/>
    <s v="USD"/>
    <n v="1450328340"/>
    <n v="1447606884"/>
    <b v="1"/>
    <n v="37"/>
    <b v="1"/>
    <s v="theater/plays"/>
    <n v="102"/>
    <n v="193.62"/>
    <x v="1"/>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3T22:59:00"/>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17:00:3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1:59:00"/>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8T19:00:0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1T21:00:0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05:25:12"/>
  </r>
  <r>
    <n v="3248"/>
    <s v="Honest Accomplice Theatre 2015-16 Season"/>
    <s v="Honest Accomplice Theatre produces theatre for social change."/>
    <n v="12000"/>
    <n v="12095"/>
    <x v="0"/>
    <s v="US"/>
    <s v="USD"/>
    <n v="1428178757"/>
    <n v="1425590357"/>
    <b v="1"/>
    <n v="200"/>
    <b v="1"/>
    <s v="theater/plays"/>
    <n v="101"/>
    <n v="60.48"/>
    <x v="1"/>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2:32:46"/>
  </r>
  <r>
    <n v="3252"/>
    <s v="Modern Love"/>
    <s v="How do we navigate the boundaries between friendship, sexual intimacy and obsessive desire?"/>
    <n v="2250"/>
    <n v="2876"/>
    <x v="0"/>
    <s v="GB"/>
    <s v="GBP"/>
    <n v="1473247240"/>
    <n v="1470655240"/>
    <b v="1"/>
    <n v="50"/>
    <b v="1"/>
    <s v="theater/plays"/>
    <n v="128"/>
    <n v="57.52"/>
    <x v="1"/>
    <s v="plays"/>
    <x v="3252"/>
    <d v="2016-09-07T06:20:40"/>
  </r>
  <r>
    <n v="3253"/>
    <s v="EMPATHITRAX, a new play by Ana Nogueira"/>
    <s v="Can you ever truly feel what someone else is feeling?_x000a_Do you want to?"/>
    <n v="20000"/>
    <n v="20365"/>
    <x v="0"/>
    <s v="US"/>
    <s v="USD"/>
    <n v="1473306300"/>
    <n v="1471701028"/>
    <b v="1"/>
    <n v="115"/>
    <b v="1"/>
    <s v="theater/plays"/>
    <n v="102"/>
    <n v="177.09"/>
    <x v="1"/>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08: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2:24:36"/>
  </r>
  <r>
    <n v="3262"/>
    <s v="Prison Boxing: A New Play by Leah Joki"/>
    <s v="A one-woman theatrical exploration of the prison system and its inhabitants."/>
    <n v="12200"/>
    <n v="12571"/>
    <x v="0"/>
    <s v="US"/>
    <s v="USD"/>
    <n v="1419220800"/>
    <n v="1416555262"/>
    <b v="1"/>
    <n v="134"/>
    <b v="1"/>
    <s v="theater/plays"/>
    <n v="103"/>
    <n v="93.81"/>
    <x v="1"/>
    <s v="plays"/>
    <x v="3262"/>
    <d v="2014-12-21T23:00:00"/>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16:00:00"/>
  </r>
  <r>
    <n v="3264"/>
    <s v="Kapow-i GoGo at The PIT"/>
    <s v="The three part comedic saga of Kapow-i GoGo, who saves the world.  Again.  And again."/>
    <n v="2500"/>
    <n v="2575"/>
    <x v="0"/>
    <s v="US"/>
    <s v="USD"/>
    <n v="1422482400"/>
    <n v="1421089938"/>
    <b v="1"/>
    <n v="49"/>
    <b v="1"/>
    <s v="theater/plays"/>
    <n v="103"/>
    <n v="52.55"/>
    <x v="1"/>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2:00:0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07:47:45"/>
  </r>
  <r>
    <n v="3271"/>
    <s v="Saxon Court at Southwark Playhouse"/>
    <s v="A razor sharp satire to darken your Christmas."/>
    <n v="1500"/>
    <n v="1950"/>
    <x v="0"/>
    <s v="GB"/>
    <s v="GBP"/>
    <n v="1414927775"/>
    <n v="1412332175"/>
    <b v="1"/>
    <n v="51"/>
    <b v="1"/>
    <s v="theater/plays"/>
    <n v="130"/>
    <n v="38.24"/>
    <x v="1"/>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0:59:00"/>
  </r>
  <r>
    <n v="3285"/>
    <s v="By Morning"/>
    <s v="A new play by Matthew Gasda"/>
    <n v="4999"/>
    <n v="5604"/>
    <x v="0"/>
    <s v="US"/>
    <s v="USD"/>
    <n v="1488258000"/>
    <n v="1485556626"/>
    <b v="0"/>
    <n v="81"/>
    <b v="1"/>
    <s v="theater/plays"/>
    <n v="112"/>
    <n v="69.19"/>
    <x v="1"/>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15:09:42"/>
  </r>
  <r>
    <n v="3287"/>
    <s v="Three Things: Stories About Life"/>
    <s v="An inspirational one-man play about crisis, community, and the search for wholeness."/>
    <n v="2500"/>
    <n v="2500"/>
    <x v="0"/>
    <s v="CA"/>
    <s v="CAD"/>
    <n v="1448733628"/>
    <n v="1446573628"/>
    <b v="0"/>
    <n v="34"/>
    <b v="1"/>
    <s v="theater/plays"/>
    <n v="100"/>
    <n v="73.53"/>
    <x v="1"/>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17:01:03"/>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1:59:00"/>
  </r>
  <r>
    <n v="3302"/>
    <s v="El muro de BorÃ­s KiÃ©n"/>
    <s v="FilosofÃ­a de los anÃ³nimos"/>
    <n v="8400"/>
    <n v="8685"/>
    <x v="0"/>
    <s v="ES"/>
    <s v="EUR"/>
    <n v="1481099176"/>
    <n v="1478507176"/>
    <b v="0"/>
    <n v="50"/>
    <b v="1"/>
    <s v="theater/plays"/>
    <n v="103"/>
    <n v="173.7"/>
    <x v="1"/>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16:02:45"/>
  </r>
  <r>
    <n v="3309"/>
    <s v="Collision Course"/>
    <s v="Two unlikely friends, a garage, tinned beans &amp; the end of the world."/>
    <n v="350"/>
    <n v="558"/>
    <x v="0"/>
    <s v="GB"/>
    <s v="GBP"/>
    <n v="1476632178"/>
    <n v="1473953778"/>
    <b v="0"/>
    <n v="31"/>
    <b v="1"/>
    <s v="theater/plays"/>
    <n v="159"/>
    <n v="18"/>
    <x v="1"/>
    <s v="plays"/>
    <x v="3309"/>
    <d v="2016-10-16T10:36:18"/>
  </r>
  <r>
    <n v="3310"/>
    <s v="The Island Boys: A New Play"/>
    <s v="A new play about coming coming home, recovery, and trying to find God in the process."/>
    <n v="6500"/>
    <n v="6505"/>
    <x v="0"/>
    <s v="US"/>
    <s v="USD"/>
    <n v="1444169825"/>
    <n v="1441577825"/>
    <b v="0"/>
    <n v="31"/>
    <b v="1"/>
    <s v="theater/plays"/>
    <n v="100"/>
    <n v="209.84"/>
    <x v="1"/>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2:00:1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17:00:00"/>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08:54:00"/>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7T19:57:04"/>
  </r>
  <r>
    <n v="3318"/>
    <s v="ROOMIES - Atlantic Canada Tour 2016-17"/>
    <s v="Help us strengthen and inspire disability arts in Atlantic Canada"/>
    <n v="2000"/>
    <n v="2512"/>
    <x v="0"/>
    <s v="CA"/>
    <s v="CAD"/>
    <n v="1460341800"/>
    <n v="1456902893"/>
    <b v="0"/>
    <n v="32"/>
    <b v="1"/>
    <s v="theater/plays"/>
    <n v="126"/>
    <n v="78.5"/>
    <x v="1"/>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3:46:48"/>
  </r>
  <r>
    <n v="3324"/>
    <s v="At Swim, Two Boys"/>
    <s v="The play tells the story of Jim and Doyler and their friendship on the brink of Irish independence."/>
    <n v="1500"/>
    <n v="1525"/>
    <x v="0"/>
    <s v="IE"/>
    <s v="EUR"/>
    <n v="1465135190"/>
    <n v="1463925590"/>
    <b v="0"/>
    <n v="10"/>
    <b v="1"/>
    <s v="theater/plays"/>
    <n v="102"/>
    <n v="152.5"/>
    <x v="1"/>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4T20:00:00"/>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1:44:46"/>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18:00:00"/>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16:00:00"/>
  </r>
  <r>
    <n v="3338"/>
    <s v="The Last Days of Judas Iscariot"/>
    <s v="Join Estelle Parsons in support of Theater That Looks and Sounds Like America"/>
    <n v="15000"/>
    <n v="15327"/>
    <x v="0"/>
    <s v="US"/>
    <s v="USD"/>
    <n v="1487944080"/>
    <n v="1486129680"/>
    <b v="0"/>
    <n v="112"/>
    <b v="1"/>
    <s v="theater/plays"/>
    <n v="102"/>
    <n v="136.85"/>
    <x v="1"/>
    <s v="plays"/>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18: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3:27:59"/>
  </r>
  <r>
    <n v="3359"/>
    <s v="BEIRUT, LADY OF LEBANON"/>
    <s v="A Theatrical Production Celebrating the Lebanese Culture and the Human Spirit in Time of War."/>
    <n v="4000"/>
    <n v="4250"/>
    <x v="0"/>
    <s v="US"/>
    <s v="USD"/>
    <n v="1487985734"/>
    <n v="1484097734"/>
    <b v="0"/>
    <n v="23"/>
    <b v="1"/>
    <s v="theater/plays"/>
    <n v="106"/>
    <n v="184.78"/>
    <x v="1"/>
    <s v="plays"/>
    <x v="3359"/>
    <d v="2017-02-24T20:22:14"/>
  </r>
  <r>
    <n v="3360"/>
    <s v="Pretty Butch"/>
    <s v="World Premiere, an M1 Singapore Fringe Festival 2017 commission."/>
    <n v="9000"/>
    <n v="9124"/>
    <x v="0"/>
    <s v="SG"/>
    <s v="SGD"/>
    <n v="1481731140"/>
    <n v="1479866343"/>
    <b v="0"/>
    <n v="72"/>
    <b v="1"/>
    <s v="theater/plays"/>
    <n v="101"/>
    <n v="126.72"/>
    <x v="1"/>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4T19:59:40"/>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3:00:00"/>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15:59:25"/>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15:17:35"/>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09:17:25"/>
  </r>
  <r>
    <n v="3395"/>
    <s v="MIRAMAR"/>
    <s v="Miramar is a a darkly funny play exploring what it is we call â€˜homeâ€™."/>
    <n v="500"/>
    <n v="920"/>
    <x v="0"/>
    <s v="GB"/>
    <s v="GBP"/>
    <n v="1433009400"/>
    <n v="1431795944"/>
    <b v="0"/>
    <n v="38"/>
    <b v="1"/>
    <s v="theater/plays"/>
    <n v="184"/>
    <n v="24.21"/>
    <x v="1"/>
    <s v="plays"/>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5-31T22:59:00"/>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18:59:00"/>
  </r>
  <r>
    <n v="3406"/>
    <s v="Voices of Swords"/>
    <s v="A funny and moving new play about two families dealing with aging parents in very different ways!"/>
    <n v="10000"/>
    <n v="10031"/>
    <x v="0"/>
    <s v="US"/>
    <s v="USD"/>
    <n v="1405511376"/>
    <n v="1401623376"/>
    <b v="0"/>
    <n v="91"/>
    <b v="1"/>
    <s v="theater/plays"/>
    <n v="100"/>
    <n v="110.23"/>
    <x v="1"/>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2:59:00"/>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3T19: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09:48:56"/>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0T21:00:00"/>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2:32:3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17:00:00"/>
  </r>
  <r>
    <n v="3433"/>
    <s v="The Dybbuk"/>
    <s v="death&amp;pretzels presents their first Chicago based project:_x000a_The Dybbuk by S. Ansky"/>
    <n v="9500"/>
    <n v="9525"/>
    <x v="0"/>
    <s v="US"/>
    <s v="USD"/>
    <n v="1402974000"/>
    <n v="1400290255"/>
    <b v="0"/>
    <n v="71"/>
    <b v="1"/>
    <s v="theater/plays"/>
    <n v="100"/>
    <n v="134.15"/>
    <x v="1"/>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16:00:0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07:20:00"/>
  </r>
  <r>
    <n v="3447"/>
    <s v="The Vagabond Halfback"/>
    <s v="&quot;He was a poet, a vagrant, a philosopher, a lady's man and a hard drinker&quot;"/>
    <n v="1000"/>
    <n v="1078"/>
    <x v="0"/>
    <s v="US"/>
    <s v="USD"/>
    <n v="1458332412"/>
    <n v="1454448012"/>
    <b v="0"/>
    <n v="14"/>
    <b v="1"/>
    <s v="theater/plays"/>
    <n v="108"/>
    <n v="77"/>
    <x v="1"/>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1:59:00"/>
  </r>
  <r>
    <n v="3457"/>
    <s v="The Impossible Adventures Of Supernova Jones"/>
    <s v="Robots, Space Battles, Mystery, and Intrigue. Nothing is Impossible..."/>
    <n v="2000"/>
    <n v="2804"/>
    <x v="0"/>
    <s v="US"/>
    <s v="USD"/>
    <n v="1423720740"/>
    <n v="1421081857"/>
    <b v="0"/>
    <n v="55"/>
    <b v="1"/>
    <s v="theater/plays"/>
    <n v="140"/>
    <n v="50.98"/>
    <x v="1"/>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06: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18:27:30"/>
  </r>
  <r>
    <n v="3467"/>
    <s v="Venus in Fur, Los Angeles."/>
    <s v="Venus in Fur, By David Ives."/>
    <n v="3000"/>
    <n v="3030"/>
    <x v="0"/>
    <s v="US"/>
    <s v="USD"/>
    <n v="1426864032"/>
    <n v="1424275632"/>
    <b v="0"/>
    <n v="47"/>
    <b v="1"/>
    <s v="theater/plays"/>
    <n v="101"/>
    <n v="64.47"/>
    <x v="1"/>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0:24:05"/>
  </r>
  <r>
    <n v="3470"/>
    <s v="She Kills Monsters"/>
    <s v="The New Artist's Circle is a theatre company dedicated to bringing the arts to young people."/>
    <n v="250"/>
    <n v="375"/>
    <x v="0"/>
    <s v="US"/>
    <s v="USD"/>
    <n v="1468618680"/>
    <n v="1465345902"/>
    <b v="0"/>
    <n v="9"/>
    <b v="1"/>
    <s v="theater/plays"/>
    <n v="150"/>
    <n v="41.67"/>
    <x v="1"/>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07:02:11"/>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16: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5T22:59:00"/>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09:54:06"/>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09:21:00"/>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09:22:30"/>
  </r>
  <r>
    <n v="3520"/>
    <s v="Protocols"/>
    <s v="Help us to bring &quot;Protocols&quot; at the 2015 Camden Fringe. The most controversial play of the year."/>
    <n v="2000"/>
    <n v="2015"/>
    <x v="0"/>
    <s v="GB"/>
    <s v="GBP"/>
    <n v="1441547220"/>
    <n v="1439322412"/>
    <b v="0"/>
    <n v="21"/>
    <b v="1"/>
    <s v="theater/plays"/>
    <n v="101"/>
    <n v="95.95"/>
    <x v="1"/>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15:00:00"/>
  </r>
  <r>
    <n v="3531"/>
    <s v="The Reinvention of Lily Johnson"/>
    <s v="A political comedy for a crazy election year"/>
    <n v="1000"/>
    <n v="1280"/>
    <x v="0"/>
    <s v="US"/>
    <s v="USD"/>
    <n v="1467301334"/>
    <n v="1464709334"/>
    <b v="0"/>
    <n v="26"/>
    <b v="1"/>
    <s v="theater/plays"/>
    <n v="128"/>
    <n v="49.23"/>
    <x v="1"/>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4:16:07"/>
  </r>
  <r>
    <n v="3534"/>
    <s v="Night of Ashes"/>
    <s v="A Theatrical Prequel to Hell's Rebels, the current Pathfinder Adventure Path from Paizo Publishing"/>
    <n v="5000"/>
    <n v="7810"/>
    <x v="0"/>
    <s v="US"/>
    <s v="USD"/>
    <n v="1443711623"/>
    <n v="1440687623"/>
    <b v="0"/>
    <n v="204"/>
    <b v="1"/>
    <s v="theater/plays"/>
    <n v="156"/>
    <n v="38.28"/>
    <x v="1"/>
    <s v="plays"/>
    <x v="3534"/>
    <d v="2015-10-01T10:00:23"/>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05:05:40"/>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3:07:39"/>
  </r>
  <r>
    <n v="3544"/>
    <s v="Gruoch, or Lady Macbeth"/>
    <s v="Death &amp; Pretzels presents the world premiere of Paul Pasulka's Gruoch, or Lady Macbeth"/>
    <n v="2500"/>
    <n v="2500"/>
    <x v="0"/>
    <s v="US"/>
    <s v="USD"/>
    <n v="1425758257"/>
    <n v="1423166257"/>
    <b v="0"/>
    <n v="24"/>
    <b v="1"/>
    <s v="theater/plays"/>
    <n v="100"/>
    <n v="104.17"/>
    <x v="1"/>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4:27:53"/>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4:00:00"/>
  </r>
  <r>
    <n v="3564"/>
    <s v="The Pillowman Aberdeen"/>
    <s v="Multi Award-Winng play THE PILLOWMAN coming to the Arts Centre Theatre, Aberdeen"/>
    <n v="1000"/>
    <n v="1005"/>
    <x v="0"/>
    <s v="GB"/>
    <s v="GBP"/>
    <n v="1444060800"/>
    <n v="1440082649"/>
    <b v="0"/>
    <n v="17"/>
    <b v="1"/>
    <s v="theater/plays"/>
    <n v="101"/>
    <n v="59.12"/>
    <x v="1"/>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1:31:36"/>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15:36:53"/>
  </r>
  <r>
    <n v="3572"/>
    <s v="Monster"/>
    <s v="A darkly comic one woman show by Abram Rooney as part of The Camden Fringe 2015."/>
    <n v="500"/>
    <n v="500"/>
    <x v="0"/>
    <s v="GB"/>
    <s v="GBP"/>
    <n v="1434894082"/>
    <n v="1432302082"/>
    <b v="0"/>
    <n v="9"/>
    <b v="1"/>
    <s v="theater/plays"/>
    <n v="100"/>
    <n v="55.56"/>
    <x v="1"/>
    <s v="plays"/>
    <x v="3572"/>
    <d v="2015-06-21T08:41:22"/>
  </r>
  <r>
    <n v="3573"/>
    <s v="Licensed To Ill"/>
    <s v="London based theatre makers collaborating to create a new show about the history of HipHop."/>
    <n v="3000"/>
    <n v="3084"/>
    <x v="0"/>
    <s v="GB"/>
    <s v="GBP"/>
    <n v="1415440846"/>
    <n v="1412845246"/>
    <b v="0"/>
    <n v="78"/>
    <b v="1"/>
    <s v="theater/plays"/>
    <n v="103"/>
    <n v="39.54"/>
    <x v="1"/>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1:28:0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2:17:36"/>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06:18:30"/>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2:11:30"/>
  </r>
  <r>
    <n v="3586"/>
    <s v="Actors &amp; Musicians who are Blind or Autistic"/>
    <s v="See Theatre In A New Light"/>
    <n v="7500"/>
    <n v="8207"/>
    <x v="0"/>
    <s v="US"/>
    <s v="USD"/>
    <n v="1474649070"/>
    <n v="1469465070"/>
    <b v="0"/>
    <n v="54"/>
    <b v="1"/>
    <s v="theater/plays"/>
    <n v="109"/>
    <n v="151.97999999999999"/>
    <x v="1"/>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4:00:00"/>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3T20:36:22"/>
  </r>
  <r>
    <n v="3595"/>
    <s v="The Flu Season"/>
    <s v="A new theatre company staging Will Eno's The Flu Season in Seattle"/>
    <n v="2600"/>
    <n v="3081"/>
    <x v="0"/>
    <s v="US"/>
    <s v="USD"/>
    <n v="1426229940"/>
    <n v="1423959123"/>
    <b v="0"/>
    <n v="62"/>
    <b v="1"/>
    <s v="theater/plays"/>
    <n v="119"/>
    <n v="49.69"/>
    <x v="1"/>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0:59:00"/>
  </r>
  <r>
    <n v="3598"/>
    <s v="Cinderella"/>
    <s v="River City Theatre Company needs your support as we embark on our thirteenth production, CINDERELLA!"/>
    <n v="1000"/>
    <n v="1101"/>
    <x v="0"/>
    <s v="US"/>
    <s v="USD"/>
    <n v="1409720340"/>
    <n v="1408129822"/>
    <b v="0"/>
    <n v="27"/>
    <b v="1"/>
    <s v="theater/plays"/>
    <n v="110"/>
    <n v="40.78"/>
    <x v="1"/>
    <s v="plays"/>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29T19:00:00"/>
  </r>
  <r>
    <n v="3600"/>
    <s v="Pariah"/>
    <s v="The First Play From The Man Who Brought You The Black James Bond!"/>
    <n v="10"/>
    <n v="13"/>
    <x v="0"/>
    <s v="US"/>
    <s v="USD"/>
    <n v="1476390164"/>
    <n v="1473970964"/>
    <b v="0"/>
    <n v="4"/>
    <b v="1"/>
    <s v="theater/plays"/>
    <n v="130"/>
    <n v="3.25"/>
    <x v="1"/>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09:30:57"/>
  </r>
  <r>
    <n v="3607"/>
    <s v="E15 at The Pleasance and CPT"/>
    <s v="'E15' is a verbatim project that looks at the story of the Focus E15 Campaign"/>
    <n v="550"/>
    <n v="580"/>
    <x v="0"/>
    <s v="GB"/>
    <s v="GBP"/>
    <n v="1450137600"/>
    <n v="1448924882"/>
    <b v="0"/>
    <n v="20"/>
    <b v="1"/>
    <s v="theater/plays"/>
    <n v="105"/>
    <n v="29"/>
    <x v="1"/>
    <s v="plays"/>
    <x v="3607"/>
    <d v="2015-12-14T19:00:0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2: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4T23:00:0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16:00:00"/>
  </r>
  <r>
    <n v="3622"/>
    <s v="Shakespeare's Pericles, Prince of Tyre"/>
    <s v="5 actors. 39 characters. 1 epic adventure. Presented by the Cradle Theatre Company."/>
    <n v="1000"/>
    <n v="1000.99"/>
    <x v="0"/>
    <s v="US"/>
    <s v="USD"/>
    <n v="1411874580"/>
    <n v="1409030371"/>
    <b v="0"/>
    <n v="21"/>
    <b v="1"/>
    <s v="theater/plays"/>
    <n v="100"/>
    <n v="47.67"/>
    <x v="1"/>
    <s v="plays"/>
    <x v="3622"/>
    <d v="2014-09-27T22:23:00"/>
  </r>
  <r>
    <n v="3623"/>
    <s v="Since I've Been Here"/>
    <s v="An original play exploring the complications of romantic relationships in all forms."/>
    <n v="2500"/>
    <n v="3000"/>
    <x v="0"/>
    <s v="US"/>
    <s v="USD"/>
    <n v="1406358000"/>
    <n v="1404841270"/>
    <b v="0"/>
    <n v="34"/>
    <b v="1"/>
    <s v="theater/plays"/>
    <n v="120"/>
    <n v="88.24"/>
    <x v="1"/>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3T22:59:00"/>
  </r>
  <r>
    <n v="3635"/>
    <s v="Mary's Son"/>
    <s v="Mary's Son is a pop opera about Jesus and the hope he brings to all people."/>
    <n v="3500"/>
    <n v="1276"/>
    <x v="2"/>
    <s v="US"/>
    <s v="USD"/>
    <n v="1461186676"/>
    <n v="1458594676"/>
    <b v="0"/>
    <n v="10"/>
    <b v="0"/>
    <s v="theater/musical"/>
    <n v="36"/>
    <n v="127.6"/>
    <x v="1"/>
    <s v="musical"/>
    <x v="3635"/>
    <d v="2016-04-20T16: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1:48:55"/>
  </r>
  <r>
    <n v="3638"/>
    <s v="Project Hedwig and the Angry Inch"/>
    <s v="A rock and roll journey that explores love, loss, redemption, duality and ascension."/>
    <n v="3300"/>
    <n v="216"/>
    <x v="2"/>
    <s v="CA"/>
    <s v="CAD"/>
    <n v="1429456132"/>
    <n v="1424275732"/>
    <b v="0"/>
    <n v="2"/>
    <b v="0"/>
    <s v="theater/musical"/>
    <n v="7"/>
    <n v="108"/>
    <x v="1"/>
    <s v="musical"/>
    <x v="3638"/>
    <d v="2015-04-19T10: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7T23: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1T19:17:18"/>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2:58:47"/>
  </r>
  <r>
    <n v="3648"/>
    <s v="Moth Theater Lives"/>
    <s v="Help Moth Live! Support Moth and its artist collective to achieve its 2014/15 season."/>
    <n v="40000"/>
    <n v="40153"/>
    <x v="0"/>
    <s v="US"/>
    <s v="USD"/>
    <n v="1412492445"/>
    <n v="1409900445"/>
    <b v="0"/>
    <n v="73"/>
    <b v="1"/>
    <s v="theater/plays"/>
    <n v="100"/>
    <n v="550.04"/>
    <x v="1"/>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16:42:00"/>
  </r>
  <r>
    <n v="3658"/>
    <s v="Mr. Marmalade"/>
    <s v="Life is hard when your own imaginary friend can't make time for you."/>
    <n v="1500"/>
    <n v="1510"/>
    <x v="0"/>
    <s v="US"/>
    <s v="USD"/>
    <n v="1404273540"/>
    <n v="1400272580"/>
    <b v="0"/>
    <n v="20"/>
    <b v="1"/>
    <s v="theater/plays"/>
    <n v="101"/>
    <n v="75.5"/>
    <x v="1"/>
    <s v="plays"/>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4:54:00"/>
  </r>
  <r>
    <n v="3666"/>
    <s v="Israel LÃ³pez @ Ojai Playwrights Conference"/>
    <s v="Artistic Internship @ Ojai Playwrights Conference"/>
    <n v="1200"/>
    <n v="1200"/>
    <x v="0"/>
    <s v="US"/>
    <s v="USD"/>
    <n v="1406185200"/>
    <n v="1404337382"/>
    <b v="0"/>
    <n v="38"/>
    <b v="1"/>
    <s v="theater/plays"/>
    <n v="100"/>
    <n v="31.58"/>
    <x v="1"/>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17:43:04"/>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4:34:44"/>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2T22:59:00"/>
  </r>
  <r>
    <n v="3678"/>
    <s v="Some big Some bang"/>
    <s v="The Ugly Collective takes Some big Some bang to the Underbelly Venues at the Edinburgh Fringe!"/>
    <n v="2000"/>
    <n v="2050"/>
    <x v="0"/>
    <s v="GB"/>
    <s v="GBP"/>
    <n v="1433076298"/>
    <n v="1430052298"/>
    <b v="0"/>
    <n v="31"/>
    <b v="1"/>
    <s v="theater/plays"/>
    <n v="103"/>
    <n v="66.13"/>
    <x v="1"/>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0:21:23"/>
  </r>
  <r>
    <n v="3691"/>
    <s v="Most Dangerous Man in America (WEB DuBois) by Amiri  Baraka"/>
    <s v="World Premiere of last play written by Amiri Baraka"/>
    <n v="40000"/>
    <n v="51184"/>
    <x v="0"/>
    <s v="US"/>
    <s v="USD"/>
    <n v="1425272340"/>
    <n v="1421426929"/>
    <b v="0"/>
    <n v="274"/>
    <b v="1"/>
    <s v="theater/plays"/>
    <n v="128"/>
    <n v="186.8"/>
    <x v="1"/>
    <s v="plays"/>
    <x v="3691"/>
    <d v="2015-03-01T23:59:00"/>
  </r>
  <r>
    <n v="3692"/>
    <s v="An Evening With Durang"/>
    <s v="Help us independently produce two great comedies by Christopher Durang."/>
    <n v="1000"/>
    <n v="1260"/>
    <x v="0"/>
    <s v="US"/>
    <s v="USD"/>
    <n v="1411084800"/>
    <n v="1410304179"/>
    <b v="0"/>
    <n v="17"/>
    <b v="1"/>
    <s v="theater/plays"/>
    <n v="126"/>
    <n v="74.12"/>
    <x v="1"/>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09:26:56"/>
  </r>
  <r>
    <n v="3700"/>
    <s v="Generations (Senior Project)"/>
    <s v="Help me produce the play I have written for my senior project!"/>
    <n v="500"/>
    <n v="606"/>
    <x v="0"/>
    <s v="US"/>
    <s v="USD"/>
    <n v="1412092800"/>
    <n v="1409493800"/>
    <b v="0"/>
    <n v="18"/>
    <b v="1"/>
    <s v="theater/plays"/>
    <n v="121"/>
    <n v="33.67"/>
    <x v="1"/>
    <s v="plays"/>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1:59:06"/>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08:49:48"/>
  </r>
  <r>
    <n v="3711"/>
    <s v="The Youth Shakespeare Project 2014"/>
    <s v="Two teachers and twenty kids bring one of Shakespeare's plays to life!"/>
    <n v="500"/>
    <n v="570"/>
    <x v="0"/>
    <s v="US"/>
    <s v="USD"/>
    <n v="1402848000"/>
    <n v="1400606573"/>
    <b v="0"/>
    <n v="21"/>
    <b v="1"/>
    <s v="theater/plays"/>
    <n v="114"/>
    <n v="27.14"/>
    <x v="1"/>
    <s v="plays"/>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15:47:29"/>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2:11:15"/>
  </r>
  <r>
    <n v="3719"/>
    <s v="Corium"/>
    <s v="A new piece of physical theatre about love, regret and longing."/>
    <n v="200"/>
    <n v="420"/>
    <x v="0"/>
    <s v="GB"/>
    <s v="GBP"/>
    <n v="1434994266"/>
    <n v="1432402266"/>
    <b v="0"/>
    <n v="4"/>
    <b v="1"/>
    <s v="theater/plays"/>
    <n v="210"/>
    <n v="105"/>
    <x v="1"/>
    <s v="plays"/>
    <x v="3719"/>
    <d v="2015-06-22T12:31:06"/>
  </r>
  <r>
    <n v="3720"/>
    <s v="Lakotas and the American Theatre"/>
    <s v="Breaking the American Indian stereotype in the American Theatre."/>
    <n v="3300"/>
    <n v="3449"/>
    <x v="0"/>
    <s v="US"/>
    <s v="USD"/>
    <n v="1435881006"/>
    <n v="1433980206"/>
    <b v="0"/>
    <n v="40"/>
    <b v="1"/>
    <s v="theater/plays"/>
    <n v="105"/>
    <n v="86.23"/>
    <x v="1"/>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17:59:00"/>
  </r>
  <r>
    <n v="3723"/>
    <s v="Beauty and the Beast"/>
    <s v="Saltmine Theatre Company present Beauty and the Beast:"/>
    <n v="4500"/>
    <n v="4592"/>
    <x v="0"/>
    <s v="GB"/>
    <s v="GBP"/>
    <n v="1417374262"/>
    <n v="1414778662"/>
    <b v="0"/>
    <n v="63"/>
    <b v="1"/>
    <s v="theater/plays"/>
    <n v="102"/>
    <n v="72.89"/>
    <x v="1"/>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19T23:55:00"/>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09T22:23:00"/>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07: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16:38:16"/>
  </r>
  <r>
    <n v="3735"/>
    <s v="Women Beware Women"/>
    <s v="Young Actor's taking on a Jacobean tragedy. Family, betrayal, love, lust, sex and death."/>
    <n v="150"/>
    <n v="20"/>
    <x v="2"/>
    <s v="GB"/>
    <s v="GBP"/>
    <n v="1432831089"/>
    <n v="1430239089"/>
    <b v="0"/>
    <n v="2"/>
    <b v="0"/>
    <s v="theater/plays"/>
    <n v="13"/>
    <n v="10"/>
    <x v="1"/>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3:00:00"/>
  </r>
  <r>
    <n v="3737"/>
    <s v="Measure For Measure"/>
    <s v="The ASU Theatre and Shakespeare Club presents Measure For Measure directed by Jordyn Ochser."/>
    <n v="700"/>
    <n v="150"/>
    <x v="2"/>
    <s v="US"/>
    <s v="USD"/>
    <n v="1447311540"/>
    <n v="1445358903"/>
    <b v="0"/>
    <n v="4"/>
    <b v="0"/>
    <s v="theater/plays"/>
    <n v="21"/>
    <n v="37.5"/>
    <x v="1"/>
    <s v="plays"/>
    <x v="3737"/>
    <d v="2015-11-12T01: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1T20: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0:09:04"/>
  </r>
  <r>
    <n v="3743"/>
    <s v="Down the Mississippi"/>
    <s v="I'm taking the Adventures of Huckleberry Finn puppet show down the Mississippi River!"/>
    <n v="2200"/>
    <n v="0"/>
    <x v="2"/>
    <s v="US"/>
    <s v="USD"/>
    <n v="1404406964"/>
    <n v="1401814964"/>
    <b v="0"/>
    <n v="0"/>
    <b v="0"/>
    <s v="theater/plays"/>
    <n v="0"/>
    <n v="0"/>
    <x v="1"/>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4T22: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1:45:02"/>
  </r>
  <r>
    <n v="3746"/>
    <s v="Stage Play Production - &quot;I Love You to Death&quot;"/>
    <s v="Generational curses CAN be broken...right?"/>
    <n v="8500"/>
    <n v="202"/>
    <x v="2"/>
    <s v="US"/>
    <s v="USD"/>
    <n v="1475918439"/>
    <n v="1473326439"/>
    <b v="0"/>
    <n v="1"/>
    <b v="0"/>
    <s v="theater/plays"/>
    <n v="2"/>
    <n v="202"/>
    <x v="1"/>
    <s v="plays"/>
    <x v="3746"/>
    <d v="2016-10-08T04:20:39"/>
  </r>
  <r>
    <n v="3747"/>
    <s v="Counting Stars"/>
    <s v="The world premiere of an astonishing new play by acclaimed writer Atiha Sen Gupta."/>
    <n v="2500"/>
    <n v="25"/>
    <x v="2"/>
    <s v="GB"/>
    <s v="GBP"/>
    <n v="1436137140"/>
    <n v="1433833896"/>
    <b v="0"/>
    <n v="1"/>
    <b v="0"/>
    <s v="theater/plays"/>
    <n v="1"/>
    <n v="25"/>
    <x v="1"/>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2:59:0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5T23:59:00"/>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15:25:15"/>
  </r>
  <r>
    <n v="3758"/>
    <s v="Luigi's Ladies"/>
    <s v="LUIGI'S LADIES: an original one-woman musical comedy"/>
    <n v="1500"/>
    <n v="1535"/>
    <x v="0"/>
    <s v="US"/>
    <s v="USD"/>
    <n v="1400475600"/>
    <n v="1397819938"/>
    <b v="0"/>
    <n v="26"/>
    <b v="1"/>
    <s v="theater/musical"/>
    <n v="102"/>
    <n v="59.04"/>
    <x v="1"/>
    <s v="musical"/>
    <x v="3758"/>
    <d v="2014-05-19T00:00:00"/>
  </r>
  <r>
    <n v="3759"/>
    <s v="Pared Down Productions"/>
    <s v="A production company specializing in small-scale musicals"/>
    <n v="4000"/>
    <n v="4409.7700000000004"/>
    <x v="0"/>
    <s v="US"/>
    <s v="USD"/>
    <n v="1440556553"/>
    <n v="1435372553"/>
    <b v="0"/>
    <n v="88"/>
    <b v="1"/>
    <s v="theater/musical"/>
    <n v="110"/>
    <n v="50.11"/>
    <x v="1"/>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4:31:29"/>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17:20:10"/>
  </r>
  <r>
    <n v="3771"/>
    <s v="COME OUT SWINGIN'!"/>
    <s v="I would like to make a demo recording of six songs from COME OUT SWINGIN'!"/>
    <n v="1000"/>
    <n v="1460"/>
    <x v="0"/>
    <s v="US"/>
    <s v="USD"/>
    <n v="1463529600"/>
    <n v="1462307652"/>
    <b v="0"/>
    <n v="38"/>
    <b v="1"/>
    <s v="theater/musical"/>
    <n v="146"/>
    <n v="38.42"/>
    <x v="1"/>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1:00:00"/>
  </r>
  <r>
    <n v="3773"/>
    <s v="Dundee: A Hip-Hopera"/>
    <s v="A dramatic hip-hopera, inspired from monologues written by the performers."/>
    <n v="5000"/>
    <n v="5410"/>
    <x v="0"/>
    <s v="US"/>
    <s v="USD"/>
    <n v="1479175680"/>
    <n v="1476317247"/>
    <b v="0"/>
    <n v="57"/>
    <b v="1"/>
    <s v="theater/musical"/>
    <n v="108"/>
    <n v="94.91"/>
    <x v="1"/>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6T23:00:00"/>
  </r>
  <r>
    <n v="3778"/>
    <s v="Give a Puppet a Hand"/>
    <s v="Sponsor an AVENUE Q puppet for The Barn Players April 2015 production."/>
    <n v="2400"/>
    <n v="2521"/>
    <x v="0"/>
    <s v="US"/>
    <s v="USD"/>
    <n v="1423942780"/>
    <n v="1418758780"/>
    <b v="0"/>
    <n v="36"/>
    <b v="1"/>
    <s v="theater/musical"/>
    <n v="105"/>
    <n v="70.03"/>
    <x v="1"/>
    <s v="musical"/>
    <x v="3778"/>
    <d v="2015-02-14T14:39:40"/>
  </r>
  <r>
    <n v="3779"/>
    <s v="&quot;The Last Adam&quot; A New Musical, NYC reading"/>
    <s v="A fresh, re-telling of the Jesus story for a new generation."/>
    <n v="15000"/>
    <n v="15597"/>
    <x v="0"/>
    <s v="US"/>
    <s v="USD"/>
    <n v="1459010340"/>
    <n v="1456421940"/>
    <b v="0"/>
    <n v="115"/>
    <b v="1"/>
    <s v="theater/musical"/>
    <n v="104"/>
    <n v="135.63"/>
    <x v="1"/>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2:00:23"/>
  </r>
  <r>
    <n v="3791"/>
    <s v="Spin! at The Cumming Playhouse"/>
    <s v="Spin! is an original musical comedy-drama presented by Blue Palm Productions."/>
    <n v="1500"/>
    <n v="0"/>
    <x v="2"/>
    <s v="US"/>
    <s v="USD"/>
    <n v="1404664592"/>
    <n v="1399480592"/>
    <b v="0"/>
    <n v="0"/>
    <b v="0"/>
    <s v="theater/musical"/>
    <n v="0"/>
    <n v="0"/>
    <x v="1"/>
    <s v="musical"/>
    <x v="3791"/>
    <d v="2014-07-06T11:36:32"/>
  </r>
  <r>
    <n v="3792"/>
    <s v="BorikÃ©n: The Show"/>
    <s v="A cultural and historic journey through Puerto Rico's music and dance!"/>
    <n v="12500"/>
    <n v="35"/>
    <x v="2"/>
    <s v="US"/>
    <s v="USD"/>
    <n v="1436957022"/>
    <n v="1434365022"/>
    <b v="0"/>
    <n v="2"/>
    <b v="0"/>
    <s v="theater/musical"/>
    <n v="0"/>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08:55:54"/>
  </r>
  <r>
    <n v="3795"/>
    <s v="Duodeca"/>
    <s v="Poppin Productions are currently entering the development stage of their very first production -  &quot;Duodeca&quot;."/>
    <n v="600"/>
    <n v="10"/>
    <x v="2"/>
    <s v="GB"/>
    <s v="GBP"/>
    <n v="1440801000"/>
    <n v="1437042490"/>
    <b v="0"/>
    <n v="2"/>
    <b v="0"/>
    <s v="theater/musical"/>
    <n v="2"/>
    <n v="5"/>
    <x v="1"/>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2:20:48"/>
  </r>
  <r>
    <n v="3799"/>
    <s v="A Story Once Told"/>
    <s v="An original musical on it's way to the stage in Minneapolis, MN. Feel free to ask any questions."/>
    <n v="10000"/>
    <n v="402"/>
    <x v="2"/>
    <s v="US"/>
    <s v="USD"/>
    <n v="1457734843"/>
    <n v="1455142843"/>
    <b v="0"/>
    <n v="4"/>
    <b v="0"/>
    <s v="theater/musical"/>
    <n v="4"/>
    <n v="100.5"/>
    <x v="1"/>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1T22:01:46"/>
  </r>
  <r>
    <n v="3803"/>
    <s v="Benjamin Button the Musical Concept Album"/>
    <s v="A fully orchestrated concept album of Benjamin Button the Musical!"/>
    <n v="12000"/>
    <n v="2358"/>
    <x v="2"/>
    <s v="US"/>
    <s v="USD"/>
    <n v="1457133568"/>
    <n v="1454541568"/>
    <b v="0"/>
    <n v="40"/>
    <b v="0"/>
    <s v="theater/musical"/>
    <n v="20"/>
    <n v="58.95"/>
    <x v="1"/>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3-31T22:59:0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17:59:0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15: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2T23:09:00"/>
  </r>
  <r>
    <n v="3837"/>
    <s v="Farcical Elements Presents Boeing-Boeing"/>
    <s v="A high-flying French farce with the thrust of a well-tuned jet engine"/>
    <n v="2000"/>
    <n v="2042"/>
    <x v="0"/>
    <s v="GB"/>
    <s v="GBP"/>
    <n v="1435947758"/>
    <n v="1432837358"/>
    <b v="0"/>
    <n v="17"/>
    <b v="1"/>
    <s v="theater/plays"/>
    <n v="102"/>
    <n v="120.12"/>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29T22:25:24"/>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1:59:00"/>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0:02:54"/>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1:59:00"/>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3:24:44"/>
  </r>
  <r>
    <n v="3850"/>
    <s v="The Vagina Monologues 2015"/>
    <s v="V-Day is a global activist movement to end violence against women and girls."/>
    <n v="1000"/>
    <n v="38"/>
    <x v="2"/>
    <s v="US"/>
    <s v="USD"/>
    <n v="1420081143"/>
    <n v="1417489143"/>
    <b v="1"/>
    <n v="4"/>
    <b v="0"/>
    <s v="theater/plays"/>
    <n v="4"/>
    <n v="9.5"/>
    <x v="1"/>
    <s v="plays"/>
    <x v="3850"/>
    <d v="2014-12-31T21:59:0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6T22: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15:09:38"/>
  </r>
  <r>
    <n v="3854"/>
    <s v="The Case Of Soghomon Tehlirian"/>
    <s v="A play dedicated to the 100th anniversary of the Armenian Genocide."/>
    <n v="11000"/>
    <n v="1788"/>
    <x v="2"/>
    <s v="US"/>
    <s v="USD"/>
    <n v="1431206058"/>
    <n v="1428614058"/>
    <b v="0"/>
    <n v="20"/>
    <b v="0"/>
    <s v="theater/plays"/>
    <n v="16"/>
    <n v="89.4"/>
    <x v="1"/>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0:51:50"/>
  </r>
  <r>
    <n v="3861"/>
    <s v="READY OR NOT HERE I COME"/>
    <s v="THE COMING OF THE LORD!"/>
    <n v="2000"/>
    <n v="100"/>
    <x v="2"/>
    <s v="US"/>
    <s v="USD"/>
    <n v="1415828820"/>
    <n v="1412258977"/>
    <b v="0"/>
    <n v="1"/>
    <b v="0"/>
    <s v="theater/plays"/>
    <n v="5"/>
    <n v="100"/>
    <x v="1"/>
    <s v="plays"/>
    <x v="3861"/>
    <d v="2014-11-12T16:47:00"/>
  </r>
  <r>
    <n v="3862"/>
    <s v="The Container Play"/>
    <s v="The hit immersive theatre experience of England comes to Corpus Christi!"/>
    <n v="7500"/>
    <n v="1"/>
    <x v="2"/>
    <s v="US"/>
    <s v="USD"/>
    <n v="1473699540"/>
    <n v="1472451356"/>
    <b v="0"/>
    <n v="1"/>
    <b v="0"/>
    <s v="theater/plays"/>
    <n v="0"/>
    <n v="1"/>
    <x v="1"/>
    <s v="plays"/>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0:30:00"/>
  </r>
  <r>
    <n v="3866"/>
    <s v="a feminine ending, brought to you by the East End Theatre Co"/>
    <s v="A funny, moving, witty piece about a girl, her oboe, and her dreams."/>
    <n v="2000"/>
    <n v="11"/>
    <x v="2"/>
    <s v="US"/>
    <s v="USD"/>
    <n v="1458703740"/>
    <n v="1454453021"/>
    <b v="0"/>
    <n v="2"/>
    <b v="0"/>
    <s v="theater/plays"/>
    <n v="1"/>
    <n v="5.5"/>
    <x v="1"/>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4:32:19"/>
  </r>
  <r>
    <n v="3868"/>
    <s v="1000 words (Canceled)"/>
    <s v="New collection of music by Scott Evan Davis!"/>
    <n v="5000"/>
    <n v="10"/>
    <x v="1"/>
    <s v="GB"/>
    <s v="GBP"/>
    <n v="1410191405"/>
    <n v="1408031405"/>
    <b v="0"/>
    <n v="1"/>
    <b v="0"/>
    <s v="theater/musical"/>
    <n v="0"/>
    <n v="10"/>
    <x v="1"/>
    <s v="musical"/>
    <x v="3868"/>
    <d v="2014-09-08T10:50:05"/>
  </r>
  <r>
    <n v="3869"/>
    <s v="The Masturbation Musical (Canceled)"/>
    <s v="A Musical about 3 women who pursue their Pleasure and end up finding themselves."/>
    <n v="13111"/>
    <n v="452"/>
    <x v="1"/>
    <s v="US"/>
    <s v="USD"/>
    <n v="1426302660"/>
    <n v="1423761792"/>
    <b v="0"/>
    <n v="15"/>
    <b v="0"/>
    <s v="theater/musical"/>
    <n v="3"/>
    <n v="30.13"/>
    <x v="1"/>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2T23:07:58"/>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18:00:00"/>
  </r>
  <r>
    <n v="3881"/>
    <s v="My Real Mother's Name is... (Canceled)"/>
    <s v="A musical journey coming to the Blue Venue at the 2017 Orlando Fringe Festival!"/>
    <n v="500"/>
    <n v="25"/>
    <x v="1"/>
    <s v="US"/>
    <s v="USD"/>
    <n v="1487550399"/>
    <n v="1484958399"/>
    <b v="0"/>
    <n v="1"/>
    <b v="0"/>
    <s v="theater/musical"/>
    <n v="5"/>
    <n v="25"/>
    <x v="1"/>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17:49:51"/>
  </r>
  <r>
    <n v="3886"/>
    <s v="a (Canceled)"/>
    <n v="1"/>
    <n v="10000"/>
    <n v="0"/>
    <x v="1"/>
    <s v="AU"/>
    <s v="AUD"/>
    <n v="1418275702"/>
    <n v="1415683702"/>
    <b v="0"/>
    <n v="0"/>
    <b v="0"/>
    <s v="theater/musical"/>
    <n v="0"/>
    <n v="0"/>
    <x v="1"/>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3:12:24"/>
  </r>
  <r>
    <n v="3891"/>
    <s v="Out of the Box: A Mime Story"/>
    <s v="A comedy about a mime who dreams of becoming a stand up comedian."/>
    <n v="800"/>
    <n v="260"/>
    <x v="2"/>
    <s v="US"/>
    <s v="USD"/>
    <n v="1427086740"/>
    <n v="1424488244"/>
    <b v="0"/>
    <n v="7"/>
    <b v="0"/>
    <s v="theater/plays"/>
    <n v="33"/>
    <n v="37.14"/>
    <x v="1"/>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1:00:18"/>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3:36:01"/>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4:38:00"/>
  </r>
  <r>
    <n v="3904"/>
    <s v="Black America from Prophets to Pimps"/>
    <s v="A play that will cover 4000 years of black history."/>
    <n v="10000"/>
    <n v="3"/>
    <x v="2"/>
    <s v="US"/>
    <s v="USD"/>
    <n v="1429074240"/>
    <n v="1427866200"/>
    <b v="0"/>
    <n v="2"/>
    <b v="0"/>
    <s v="theater/plays"/>
    <n v="0"/>
    <n v="1.5"/>
    <x v="1"/>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3:09:57"/>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15: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17: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18: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15: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4T20: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4:14:28"/>
  </r>
  <r>
    <n v="3946"/>
    <s v="DR. Mecurio's Mythical Marvels &amp; Beastiry"/>
    <s v="Dr. Mecurio's is an original work of fantasy designed and written for the stage."/>
    <n v="6000"/>
    <n v="195"/>
    <x v="2"/>
    <s v="US"/>
    <s v="USD"/>
    <n v="1425110400"/>
    <n v="1422388822"/>
    <b v="0"/>
    <n v="5"/>
    <b v="0"/>
    <s v="theater/plays"/>
    <n v="3"/>
    <n v="39"/>
    <x v="1"/>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7T23:41:5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07:52:06"/>
  </r>
  <r>
    <n v="3972"/>
    <s v="Valkyrie Theatre Company"/>
    <s v="We're a horror based theatre company in Oklahoma City beginning our first season of shows."/>
    <n v="1000"/>
    <n v="211"/>
    <x v="2"/>
    <s v="US"/>
    <s v="USD"/>
    <n v="1423186634"/>
    <n v="1418002634"/>
    <b v="0"/>
    <n v="8"/>
    <b v="0"/>
    <s v="theater/plays"/>
    <n v="21"/>
    <n v="26.38"/>
    <x v="1"/>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09:22:27"/>
  </r>
  <r>
    <n v="3981"/>
    <s v="BEIRUT, LADY OF LEBANON"/>
    <s v="A Theatrical Production Celebrating the Lebanese Culture and the Human Spirit in Time of War."/>
    <n v="30000"/>
    <n v="1225"/>
    <x v="2"/>
    <s v="US"/>
    <s v="USD"/>
    <n v="1468729149"/>
    <n v="1463545149"/>
    <b v="0"/>
    <n v="7"/>
    <b v="0"/>
    <s v="theater/plays"/>
    <n v="4"/>
    <n v="175"/>
    <x v="1"/>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08:04:00"/>
  </r>
  <r>
    <n v="3987"/>
    <s v="Write Now 5"/>
    <s v="Write Now 5 is a new writing festival in south east London promoting new work from emerging playwrights."/>
    <n v="400"/>
    <n v="151"/>
    <x v="2"/>
    <s v="GB"/>
    <s v="GBP"/>
    <n v="1400278290"/>
    <n v="1399414290"/>
    <b v="0"/>
    <n v="13"/>
    <b v="0"/>
    <s v="theater/plays"/>
    <n v="38"/>
    <n v="11.62"/>
    <x v="1"/>
    <s v="plays"/>
    <x v="3987"/>
    <d v="2014-05-16T17:11:30"/>
  </r>
  <r>
    <n v="3988"/>
    <s v="Folk-Tales: What Stories Do Your Folks Tell?"/>
    <s v="An evening of of stories based both in myth and truth."/>
    <n v="1500"/>
    <n v="32"/>
    <x v="2"/>
    <s v="US"/>
    <s v="USD"/>
    <n v="1440813413"/>
    <n v="1439517413"/>
    <b v="0"/>
    <n v="4"/>
    <b v="0"/>
    <s v="theater/plays"/>
    <n v="2"/>
    <n v="8"/>
    <x v="1"/>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1:08:13"/>
  </r>
  <r>
    <n v="3991"/>
    <s v="NTACTheatre - North Texas Actor's Collaborative Theatre"/>
    <s v="North Texas first actor-driven theatre company needs your help"/>
    <n v="500"/>
    <n v="100"/>
    <x v="2"/>
    <s v="US"/>
    <s v="USD"/>
    <n v="1433086082"/>
    <n v="1430494082"/>
    <b v="0"/>
    <n v="1"/>
    <b v="0"/>
    <s v="theater/plays"/>
    <n v="20"/>
    <n v="100"/>
    <x v="1"/>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15: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3:23:41"/>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4:51:49"/>
  </r>
  <r>
    <n v="4000"/>
    <s v="The Escorts"/>
    <s v="An Enticing Trip into the World of Assisted Dying"/>
    <n v="8000"/>
    <n v="10"/>
    <x v="2"/>
    <s v="US"/>
    <s v="USD"/>
    <n v="1462631358"/>
    <n v="1457450958"/>
    <b v="0"/>
    <n v="1"/>
    <b v="0"/>
    <s v="theater/plays"/>
    <n v="0"/>
    <n v="10"/>
    <x v="1"/>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6T20:02:4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09:05:47"/>
  </r>
  <r>
    <n v="4004"/>
    <s v="South Florida Tours"/>
    <s v="Help Launch The Queen Into South Florida!"/>
    <n v="500"/>
    <n v="1"/>
    <x v="2"/>
    <s v="US"/>
    <s v="USD"/>
    <n v="1412740457"/>
    <n v="1410148457"/>
    <b v="0"/>
    <n v="1"/>
    <b v="0"/>
    <s v="theater/plays"/>
    <n v="0"/>
    <n v="1"/>
    <x v="1"/>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3: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1:07:54"/>
  </r>
  <r>
    <n v="4018"/>
    <s v="Time Please Fringe"/>
    <s v="Funding for a production of Time Please at the Brighton Fringe 2017... and beyond."/>
    <n v="1500"/>
    <n v="130"/>
    <x v="2"/>
    <s v="GB"/>
    <s v="GBP"/>
    <n v="1475877108"/>
    <n v="1473285108"/>
    <b v="0"/>
    <n v="4"/>
    <b v="0"/>
    <s v="theater/plays"/>
    <n v="9"/>
    <n v="32.5"/>
    <x v="1"/>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3T22:34:59"/>
  </r>
  <r>
    <n v="4021"/>
    <s v="Angels in Houston"/>
    <s v="Help a group of actors end bigotry in Houston, TX by supporting a  full production of Angels in America."/>
    <n v="15000"/>
    <n v="125"/>
    <x v="2"/>
    <s v="US"/>
    <s v="USD"/>
    <n v="1414360358"/>
    <n v="1409176358"/>
    <b v="0"/>
    <n v="2"/>
    <b v="0"/>
    <s v="theater/plays"/>
    <n v="1"/>
    <n v="62.5"/>
    <x v="1"/>
    <s v="plays"/>
    <x v="4021"/>
    <d v="2014-10-26T16:52:38"/>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1-31T21: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17: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16:44:10"/>
  </r>
  <r>
    <n v="4035"/>
    <s v="The Lost Boy"/>
    <s v="&quot;Stories are where you go to look for the truth of your own life.&quot; (Frank Delaney)"/>
    <n v="10000"/>
    <n v="3685"/>
    <x v="2"/>
    <s v="US"/>
    <s v="USD"/>
    <n v="1413925887"/>
    <n v="1411333887"/>
    <b v="0"/>
    <n v="25"/>
    <b v="0"/>
    <s v="theater/plays"/>
    <n v="37"/>
    <n v="147.4"/>
    <x v="1"/>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7T22:00:00"/>
  </r>
  <r>
    <n v="4041"/>
    <s v="In the Land of Gold"/>
    <s v="A bold, colouful, vibrant play centred around the last remaining monarchy of Africa."/>
    <n v="5000"/>
    <n v="21"/>
    <x v="2"/>
    <s v="GB"/>
    <s v="GBP"/>
    <n v="1473160954"/>
    <n v="1467976954"/>
    <b v="0"/>
    <n v="2"/>
    <b v="0"/>
    <s v="theater/plays"/>
    <n v="0"/>
    <n v="10.5"/>
    <x v="1"/>
    <s v="plays"/>
    <x v="4041"/>
    <d v="2016-09-06T06: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4: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0:33:51"/>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3-31T22:59:00"/>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1: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09:07:06"/>
  </r>
  <r>
    <n v="4065"/>
    <s v="A Midsummer's Night's Dream"/>
    <s v="A classical/ fantasy version of midsummers done by professionally trained actors in Tulsa!"/>
    <n v="4000"/>
    <n v="27"/>
    <x v="2"/>
    <s v="US"/>
    <s v="USD"/>
    <n v="1407883811"/>
    <n v="1405291811"/>
    <b v="0"/>
    <n v="4"/>
    <b v="0"/>
    <s v="theater/plays"/>
    <n v="1"/>
    <n v="6.75"/>
    <x v="1"/>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18:05:00"/>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07:00:0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2: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0T23:00:00"/>
  </r>
  <r>
    <n v="4087"/>
    <s v="Stage Production &quot;The Nail Shop&quot;"/>
    <s v="Comedy Stage Play"/>
    <n v="9600"/>
    <n v="0"/>
    <x v="2"/>
    <s v="US"/>
    <s v="USD"/>
    <n v="1468777786"/>
    <n v="1466185786"/>
    <b v="0"/>
    <n v="0"/>
    <b v="0"/>
    <s v="theater/plays"/>
    <n v="0"/>
    <n v="0"/>
    <x v="1"/>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1T23:59:00"/>
  </r>
  <r>
    <n v="4095"/>
    <s v="LOPE ENAMORADO"/>
    <s v="Proyecto teatral dirigido por MartÃ­n Acosta que habla y reflexiona sobre el amor y su naturaleza."/>
    <n v="30000"/>
    <n v="800"/>
    <x v="2"/>
    <s v="MX"/>
    <s v="MXN"/>
    <n v="1482108350"/>
    <n v="1479516350"/>
    <b v="0"/>
    <n v="1"/>
    <b v="0"/>
    <s v="theater/plays"/>
    <n v="3"/>
    <n v="800"/>
    <x v="1"/>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18: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15: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16:41:2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15:21:13"/>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0: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0:02:31"/>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C10738-54FD-854E-9565-E78AEFAEE7C1}" name="PivotTable2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sortType="descending">
      <items count="10">
        <item x="0"/>
        <item x="7"/>
        <item x="6"/>
        <item x="5"/>
        <item x="4"/>
        <item x="8"/>
        <item x="3"/>
        <item x="2"/>
        <item x="1"/>
        <item t="default"/>
      </items>
      <autoSortScope>
        <pivotArea dataOnly="0" outline="0" fieldPosition="0">
          <references count="2">
            <reference field="4294967294" count="1" selected="0">
              <x v="0"/>
            </reference>
            <reference field="5" count="1" selected="0">
              <x v="3"/>
            </reference>
          </references>
        </pivotArea>
      </autoSortScope>
    </pivotField>
    <pivotField showAll="0"/>
  </pivotFields>
  <rowFields count="1">
    <field x="16"/>
  </rowFields>
  <rowItems count="10">
    <i>
      <x v="8"/>
    </i>
    <i>
      <x v="4"/>
    </i>
    <i>
      <x/>
    </i>
    <i>
      <x v="7"/>
    </i>
    <i>
      <x v="5"/>
    </i>
    <i>
      <x v="2"/>
    </i>
    <i>
      <x v="6"/>
    </i>
    <i>
      <x v="1"/>
    </i>
    <i>
      <x v="3"/>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C7CAD4-2C7A-7D4C-A421-BA482B07DA97}" name="PivotTable2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3">
          <reference field="4294967294" count="1" selected="0">
            <x v="0"/>
          </reference>
          <reference field="5" count="1" selected="0">
            <x v="2"/>
          </reference>
          <reference field="17" count="1" selected="0">
            <x v="8"/>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3DEBB2-DEB7-C348-94AC-DBE7778072D3}" name="PivotTable2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FD951E2C-3F0F-F443-B2A7-B9D2558E4CF9}" sourceName="country">
  <pivotTables>
    <pivotTable tabId="2" name="PivotTable23"/>
  </pivotTables>
  <data>
    <tabular pivotCacheId="1145472033">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7681BD52-F79A-C546-90C0-9EABD84F80FB}" sourceName="country">
  <pivotTables>
    <pivotTable tabId="3" name="PivotTable24"/>
  </pivotTables>
  <data>
    <tabular pivotCacheId="1145472033">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FFE5E2C-477A-CA4D-8020-F235F036F204}" sourceName="category">
  <pivotTables>
    <pivotTable tabId="3" name="PivotTable24"/>
  </pivotTables>
  <data>
    <tabular pivotCacheId="1145472033">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A144E255-4D6C-2248-8C00-EC6A0072C533}" sourceName="category">
  <pivotTables>
    <pivotTable tabId="5" name="PivotTable25"/>
  </pivotTables>
  <data>
    <tabular pivotCacheId="1945385620">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5B0D128-B5FA-2541-ACF0-4E0B1AA3670A}" sourceName="Years">
  <pivotTables>
    <pivotTable tabId="5" name="PivotTable25"/>
  </pivotTables>
  <data>
    <tabular pivotCacheId="1945385620">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5E9FA363-4944-E144-A814-46FF4609E75B}" cache="Slicer_country" caption="country" startItem="13"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755B2D4B-B812-DD42-ACEF-521051A1D8A2}" cache="Slicer_country1" caption="country" startItem="1" rowHeight="230716"/>
  <slicer name="category" xr10:uid="{BF50E98C-9374-D643-A6CD-24B257667403}" cache="Slicer_category" caption="category" startItem="2"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7F6E0B74-B2B2-4544-B953-1116D81F92B3}" cache="Slicer_category1" caption="category" rowHeight="230716"/>
  <slicer name="Years" xr10:uid="{7F6EE253-613B-334A-89F5-2B1943D508D1}"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32763-BC5D-404D-9067-CC27934A0862}">
  <sheetPr codeName="Sheet1"/>
  <dimension ref="A1:F14"/>
  <sheetViews>
    <sheetView zoomScale="110" workbookViewId="0">
      <selection activeCell="F44" sqref="F44"/>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6" t="s">
        <v>8223</v>
      </c>
      <c r="B1" t="s">
        <v>8360</v>
      </c>
    </row>
    <row r="3" spans="1:6" x14ac:dyDescent="0.2">
      <c r="A3" s="6" t="s">
        <v>8361</v>
      </c>
      <c r="B3" s="6" t="s">
        <v>8364</v>
      </c>
    </row>
    <row r="4" spans="1:6" x14ac:dyDescent="0.2">
      <c r="A4" s="6" t="s">
        <v>8362</v>
      </c>
      <c r="B4" t="s">
        <v>8220</v>
      </c>
      <c r="C4" t="s">
        <v>8221</v>
      </c>
      <c r="D4" t="s">
        <v>8222</v>
      </c>
      <c r="E4" t="s">
        <v>8219</v>
      </c>
      <c r="F4" t="s">
        <v>8363</v>
      </c>
    </row>
    <row r="5" spans="1:6" x14ac:dyDescent="0.2">
      <c r="A5" s="7" t="s">
        <v>8317</v>
      </c>
      <c r="B5" s="5">
        <v>37</v>
      </c>
      <c r="C5" s="5">
        <v>493</v>
      </c>
      <c r="D5" s="5">
        <v>24</v>
      </c>
      <c r="E5" s="5">
        <v>839</v>
      </c>
      <c r="F5" s="5">
        <v>1393</v>
      </c>
    </row>
    <row r="6" spans="1:6" x14ac:dyDescent="0.2">
      <c r="A6" s="7" t="s">
        <v>8325</v>
      </c>
      <c r="B6" s="5">
        <v>20</v>
      </c>
      <c r="C6" s="5">
        <v>120</v>
      </c>
      <c r="D6" s="5">
        <v>20</v>
      </c>
      <c r="E6" s="5">
        <v>540</v>
      </c>
      <c r="F6" s="5">
        <v>700</v>
      </c>
    </row>
    <row r="7" spans="1:6" x14ac:dyDescent="0.2">
      <c r="A7" s="7" t="s">
        <v>8310</v>
      </c>
      <c r="B7" s="5">
        <v>40</v>
      </c>
      <c r="C7" s="5">
        <v>180</v>
      </c>
      <c r="D7" s="5"/>
      <c r="E7" s="5">
        <v>300</v>
      </c>
      <c r="F7" s="5">
        <v>520</v>
      </c>
    </row>
    <row r="8" spans="1:6" x14ac:dyDescent="0.2">
      <c r="A8" s="7" t="s">
        <v>8319</v>
      </c>
      <c r="B8" s="5">
        <v>178</v>
      </c>
      <c r="C8" s="5">
        <v>213</v>
      </c>
      <c r="D8" s="5"/>
      <c r="E8" s="5">
        <v>209</v>
      </c>
      <c r="F8" s="5">
        <v>600</v>
      </c>
    </row>
    <row r="9" spans="1:6" x14ac:dyDescent="0.2">
      <c r="A9" s="7" t="s">
        <v>8338</v>
      </c>
      <c r="B9" s="5"/>
      <c r="C9" s="5">
        <v>117</v>
      </c>
      <c r="D9" s="5"/>
      <c r="E9" s="5">
        <v>103</v>
      </c>
      <c r="F9" s="5">
        <v>220</v>
      </c>
    </row>
    <row r="10" spans="1:6" x14ac:dyDescent="0.2">
      <c r="A10" s="7" t="s">
        <v>8333</v>
      </c>
      <c r="B10" s="5"/>
      <c r="C10" s="5">
        <v>140</v>
      </c>
      <c r="D10" s="5"/>
      <c r="E10" s="5">
        <v>80</v>
      </c>
      <c r="F10" s="5">
        <v>220</v>
      </c>
    </row>
    <row r="11" spans="1:6" x14ac:dyDescent="0.2">
      <c r="A11" s="7" t="s">
        <v>8322</v>
      </c>
      <c r="B11" s="5">
        <v>30</v>
      </c>
      <c r="C11" s="5">
        <v>127</v>
      </c>
      <c r="D11" s="5"/>
      <c r="E11" s="5">
        <v>80</v>
      </c>
      <c r="F11" s="5">
        <v>237</v>
      </c>
    </row>
    <row r="12" spans="1:6" x14ac:dyDescent="0.2">
      <c r="A12" s="7" t="s">
        <v>8336</v>
      </c>
      <c r="B12" s="5">
        <v>20</v>
      </c>
      <c r="C12" s="5">
        <v>140</v>
      </c>
      <c r="D12" s="5">
        <v>6</v>
      </c>
      <c r="E12" s="5">
        <v>34</v>
      </c>
      <c r="F12" s="5">
        <v>200</v>
      </c>
    </row>
    <row r="13" spans="1:6" x14ac:dyDescent="0.2">
      <c r="A13" s="7" t="s">
        <v>8331</v>
      </c>
      <c r="B13" s="5">
        <v>24</v>
      </c>
      <c r="C13" s="5"/>
      <c r="D13" s="5"/>
      <c r="E13" s="5"/>
      <c r="F13" s="5">
        <v>24</v>
      </c>
    </row>
    <row r="14" spans="1:6" x14ac:dyDescent="0.2">
      <c r="A14" s="7" t="s">
        <v>8363</v>
      </c>
      <c r="B14" s="5">
        <v>349</v>
      </c>
      <c r="C14" s="5">
        <v>1530</v>
      </c>
      <c r="D14" s="5">
        <v>50</v>
      </c>
      <c r="E14" s="5">
        <v>2185</v>
      </c>
      <c r="F14" s="5">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23CFF-7D4D-DC48-98E4-3A7AA1040BE8}">
  <sheetPr codeName="Sheet2"/>
  <dimension ref="A1:F47"/>
  <sheetViews>
    <sheetView zoomScale="89" zoomScaleNormal="187" workbookViewId="0">
      <selection activeCell="A27" sqref="A27:XFD27"/>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1640625" bestFit="1" customWidth="1"/>
    <col min="7" max="8" width="18" bestFit="1" customWidth="1"/>
    <col min="9" max="9" width="16" bestFit="1" customWidth="1"/>
    <col min="10" max="10" width="22.33203125" bestFit="1" customWidth="1"/>
  </cols>
  <sheetData>
    <row r="1" spans="1:6" x14ac:dyDescent="0.2">
      <c r="A1" s="6" t="s">
        <v>8223</v>
      </c>
      <c r="B1" t="s">
        <v>8360</v>
      </c>
    </row>
    <row r="2" spans="1:6" x14ac:dyDescent="0.2">
      <c r="A2" s="6" t="s">
        <v>8308</v>
      </c>
      <c r="B2" t="s">
        <v>8360</v>
      </c>
    </row>
    <row r="4" spans="1:6" x14ac:dyDescent="0.2">
      <c r="A4" s="6" t="s">
        <v>8361</v>
      </c>
      <c r="B4" s="6" t="s">
        <v>8364</v>
      </c>
    </row>
    <row r="5" spans="1:6" x14ac:dyDescent="0.2">
      <c r="A5" s="6" t="s">
        <v>8362</v>
      </c>
      <c r="B5" t="s">
        <v>8220</v>
      </c>
      <c r="C5" t="s">
        <v>8221</v>
      </c>
      <c r="D5" t="s">
        <v>8222</v>
      </c>
      <c r="E5" t="s">
        <v>8219</v>
      </c>
      <c r="F5" t="s">
        <v>8363</v>
      </c>
    </row>
    <row r="6" spans="1:6" x14ac:dyDescent="0.2">
      <c r="A6" s="7" t="s">
        <v>8316</v>
      </c>
      <c r="B6" s="5"/>
      <c r="C6" s="5">
        <v>100</v>
      </c>
      <c r="D6" s="5"/>
      <c r="E6" s="5"/>
      <c r="F6" s="5">
        <v>100</v>
      </c>
    </row>
    <row r="7" spans="1:6" x14ac:dyDescent="0.2">
      <c r="A7" s="7" t="s">
        <v>8344</v>
      </c>
      <c r="B7" s="5">
        <v>20</v>
      </c>
      <c r="C7" s="5"/>
      <c r="D7" s="5"/>
      <c r="E7" s="5"/>
      <c r="F7" s="5">
        <v>20</v>
      </c>
    </row>
    <row r="8" spans="1:6" x14ac:dyDescent="0.2">
      <c r="A8" s="7" t="s">
        <v>8332</v>
      </c>
      <c r="B8" s="5">
        <v>24</v>
      </c>
      <c r="C8" s="5"/>
      <c r="D8" s="5"/>
      <c r="E8" s="5"/>
      <c r="F8" s="5">
        <v>24</v>
      </c>
    </row>
    <row r="9" spans="1:6" x14ac:dyDescent="0.2">
      <c r="A9" s="7" t="s">
        <v>8358</v>
      </c>
      <c r="B9" s="5"/>
      <c r="C9" s="5">
        <v>40</v>
      </c>
      <c r="D9" s="5"/>
      <c r="E9" s="5"/>
      <c r="F9" s="5">
        <v>40</v>
      </c>
    </row>
    <row r="10" spans="1:6" x14ac:dyDescent="0.2">
      <c r="A10" s="7" t="s">
        <v>8354</v>
      </c>
      <c r="B10" s="5"/>
      <c r="C10" s="5"/>
      <c r="D10" s="5"/>
      <c r="E10" s="5">
        <v>40</v>
      </c>
      <c r="F10" s="5">
        <v>40</v>
      </c>
    </row>
    <row r="11" spans="1:6" x14ac:dyDescent="0.2">
      <c r="A11" s="7" t="s">
        <v>8315</v>
      </c>
      <c r="B11" s="5"/>
      <c r="C11" s="5"/>
      <c r="D11" s="5"/>
      <c r="E11" s="5">
        <v>180</v>
      </c>
      <c r="F11" s="5">
        <v>180</v>
      </c>
    </row>
    <row r="12" spans="1:6" x14ac:dyDescent="0.2">
      <c r="A12" s="7" t="s">
        <v>8314</v>
      </c>
      <c r="B12" s="5"/>
      <c r="C12" s="5">
        <v>80</v>
      </c>
      <c r="D12" s="5"/>
      <c r="E12" s="5"/>
      <c r="F12" s="5">
        <v>80</v>
      </c>
    </row>
    <row r="13" spans="1:6" x14ac:dyDescent="0.2">
      <c r="A13" s="7" t="s">
        <v>8330</v>
      </c>
      <c r="B13" s="5"/>
      <c r="C13" s="5"/>
      <c r="D13" s="5"/>
      <c r="E13" s="5">
        <v>40</v>
      </c>
      <c r="F13" s="5">
        <v>40</v>
      </c>
    </row>
    <row r="14" spans="1:6" x14ac:dyDescent="0.2">
      <c r="A14" s="7" t="s">
        <v>8347</v>
      </c>
      <c r="B14" s="5"/>
      <c r="C14" s="5">
        <v>40</v>
      </c>
      <c r="D14" s="5">
        <v>20</v>
      </c>
      <c r="E14" s="5"/>
      <c r="F14" s="5">
        <v>60</v>
      </c>
    </row>
    <row r="15" spans="1:6" x14ac:dyDescent="0.2">
      <c r="A15" s="7" t="s">
        <v>8324</v>
      </c>
      <c r="B15" s="5"/>
      <c r="C15" s="5">
        <v>40</v>
      </c>
      <c r="D15" s="5"/>
      <c r="E15" s="5"/>
      <c r="F15" s="5">
        <v>40</v>
      </c>
    </row>
    <row r="16" spans="1:6" x14ac:dyDescent="0.2">
      <c r="A16" s="7" t="s">
        <v>8337</v>
      </c>
      <c r="B16" s="5">
        <v>20</v>
      </c>
      <c r="C16" s="5">
        <v>120</v>
      </c>
      <c r="D16" s="5"/>
      <c r="E16" s="5"/>
      <c r="F16" s="5">
        <v>140</v>
      </c>
    </row>
    <row r="17" spans="1:6" x14ac:dyDescent="0.2">
      <c r="A17" s="7" t="s">
        <v>8348</v>
      </c>
      <c r="B17" s="5"/>
      <c r="C17" s="5">
        <v>20</v>
      </c>
      <c r="D17" s="5"/>
      <c r="E17" s="5"/>
      <c r="F17" s="5">
        <v>20</v>
      </c>
    </row>
    <row r="18" spans="1:6" x14ac:dyDescent="0.2">
      <c r="A18" s="7" t="s">
        <v>8349</v>
      </c>
      <c r="B18" s="5"/>
      <c r="C18" s="5"/>
      <c r="D18" s="5"/>
      <c r="E18" s="5">
        <v>140</v>
      </c>
      <c r="F18" s="5">
        <v>140</v>
      </c>
    </row>
    <row r="19" spans="1:6" x14ac:dyDescent="0.2">
      <c r="A19" s="7" t="s">
        <v>8329</v>
      </c>
      <c r="B19" s="5"/>
      <c r="C19" s="5">
        <v>20</v>
      </c>
      <c r="D19" s="5"/>
      <c r="E19" s="5">
        <v>140</v>
      </c>
      <c r="F19" s="5">
        <v>160</v>
      </c>
    </row>
    <row r="20" spans="1:6" x14ac:dyDescent="0.2">
      <c r="A20" s="7" t="s">
        <v>8328</v>
      </c>
      <c r="B20" s="5"/>
      <c r="C20" s="5">
        <v>60</v>
      </c>
      <c r="D20" s="5"/>
      <c r="E20" s="5"/>
      <c r="F20" s="5">
        <v>60</v>
      </c>
    </row>
    <row r="21" spans="1:6" x14ac:dyDescent="0.2">
      <c r="A21" s="7" t="s">
        <v>8356</v>
      </c>
      <c r="B21" s="5"/>
      <c r="C21" s="5">
        <v>11</v>
      </c>
      <c r="D21" s="5"/>
      <c r="E21" s="5">
        <v>9</v>
      </c>
      <c r="F21" s="5">
        <v>20</v>
      </c>
    </row>
    <row r="22" spans="1:6" x14ac:dyDescent="0.2">
      <c r="A22" s="7" t="s">
        <v>8327</v>
      </c>
      <c r="B22" s="5"/>
      <c r="C22" s="5"/>
      <c r="D22" s="5"/>
      <c r="E22" s="5">
        <v>20</v>
      </c>
      <c r="F22" s="5">
        <v>20</v>
      </c>
    </row>
    <row r="23" spans="1:6" x14ac:dyDescent="0.2">
      <c r="A23" s="7" t="s">
        <v>8335</v>
      </c>
      <c r="B23" s="5"/>
      <c r="C23" s="5">
        <v>40</v>
      </c>
      <c r="D23" s="5"/>
      <c r="E23" s="5"/>
      <c r="F23" s="5">
        <v>40</v>
      </c>
    </row>
    <row r="24" spans="1:6" x14ac:dyDescent="0.2">
      <c r="A24" s="7" t="s">
        <v>8359</v>
      </c>
      <c r="B24" s="5">
        <v>20</v>
      </c>
      <c r="C24" s="5">
        <v>60</v>
      </c>
      <c r="D24" s="5"/>
      <c r="E24" s="5">
        <v>60</v>
      </c>
      <c r="F24" s="5">
        <v>140</v>
      </c>
    </row>
    <row r="25" spans="1:6" x14ac:dyDescent="0.2">
      <c r="A25" s="7" t="s">
        <v>8343</v>
      </c>
      <c r="B25" s="5"/>
      <c r="C25" s="5">
        <v>20</v>
      </c>
      <c r="D25" s="5"/>
      <c r="E25" s="5"/>
      <c r="F25" s="5">
        <v>20</v>
      </c>
    </row>
    <row r="26" spans="1:6" x14ac:dyDescent="0.2">
      <c r="A26" s="7" t="s">
        <v>8323</v>
      </c>
      <c r="B26" s="5"/>
      <c r="C26" s="5"/>
      <c r="D26" s="5"/>
      <c r="E26" s="5">
        <v>60</v>
      </c>
      <c r="F26" s="5">
        <v>60</v>
      </c>
    </row>
    <row r="27" spans="1:6" x14ac:dyDescent="0.2">
      <c r="A27" s="7" t="s">
        <v>8350</v>
      </c>
      <c r="B27" s="5"/>
      <c r="C27" s="5">
        <v>20</v>
      </c>
      <c r="D27" s="5"/>
      <c r="E27" s="5"/>
      <c r="F27" s="5">
        <v>20</v>
      </c>
    </row>
    <row r="28" spans="1:6" x14ac:dyDescent="0.2">
      <c r="A28" s="7" t="s">
        <v>8339</v>
      </c>
      <c r="B28" s="5"/>
      <c r="C28" s="5">
        <v>57</v>
      </c>
      <c r="D28" s="5"/>
      <c r="E28" s="5">
        <v>103</v>
      </c>
      <c r="F28" s="5">
        <v>160</v>
      </c>
    </row>
    <row r="29" spans="1:6" x14ac:dyDescent="0.2">
      <c r="A29" s="7" t="s">
        <v>8345</v>
      </c>
      <c r="B29" s="5"/>
      <c r="C29" s="5">
        <v>20</v>
      </c>
      <c r="D29" s="5"/>
      <c r="E29" s="5"/>
      <c r="F29" s="5">
        <v>20</v>
      </c>
    </row>
    <row r="30" spans="1:6" x14ac:dyDescent="0.2">
      <c r="A30" s="7" t="s">
        <v>8318</v>
      </c>
      <c r="B30" s="5"/>
      <c r="C30" s="5">
        <v>353</v>
      </c>
      <c r="D30" s="5">
        <v>19</v>
      </c>
      <c r="E30" s="5">
        <v>694</v>
      </c>
      <c r="F30" s="5">
        <v>1066</v>
      </c>
    </row>
    <row r="31" spans="1:6" x14ac:dyDescent="0.2">
      <c r="A31" s="7" t="s">
        <v>8346</v>
      </c>
      <c r="B31" s="5"/>
      <c r="C31" s="5"/>
      <c r="D31" s="5"/>
      <c r="E31" s="5">
        <v>40</v>
      </c>
      <c r="F31" s="5">
        <v>40</v>
      </c>
    </row>
    <row r="32" spans="1:6" x14ac:dyDescent="0.2">
      <c r="A32" s="7" t="s">
        <v>8342</v>
      </c>
      <c r="B32" s="5"/>
      <c r="C32" s="5"/>
      <c r="D32" s="5"/>
      <c r="E32" s="5">
        <v>20</v>
      </c>
      <c r="F32" s="5">
        <v>20</v>
      </c>
    </row>
    <row r="33" spans="1:6" x14ac:dyDescent="0.2">
      <c r="A33" s="7" t="s">
        <v>8353</v>
      </c>
      <c r="B33" s="5"/>
      <c r="C33" s="5">
        <v>20</v>
      </c>
      <c r="D33" s="5"/>
      <c r="E33" s="5"/>
      <c r="F33" s="5">
        <v>20</v>
      </c>
    </row>
    <row r="34" spans="1:6" x14ac:dyDescent="0.2">
      <c r="A34" s="7" t="s">
        <v>8326</v>
      </c>
      <c r="B34" s="5"/>
      <c r="C34" s="5"/>
      <c r="D34" s="5"/>
      <c r="E34" s="5">
        <v>260</v>
      </c>
      <c r="F34" s="5">
        <v>260</v>
      </c>
    </row>
    <row r="35" spans="1:6" x14ac:dyDescent="0.2">
      <c r="A35" s="7" t="s">
        <v>8313</v>
      </c>
      <c r="B35" s="5">
        <v>40</v>
      </c>
      <c r="C35" s="5"/>
      <c r="D35" s="5"/>
      <c r="E35" s="5"/>
      <c r="F35" s="5">
        <v>40</v>
      </c>
    </row>
    <row r="36" spans="1:6" x14ac:dyDescent="0.2">
      <c r="A36" s="7" t="s">
        <v>8312</v>
      </c>
      <c r="B36" s="5"/>
      <c r="C36" s="5"/>
      <c r="D36" s="5"/>
      <c r="E36" s="5">
        <v>60</v>
      </c>
      <c r="F36" s="5">
        <v>60</v>
      </c>
    </row>
    <row r="37" spans="1:6" x14ac:dyDescent="0.2">
      <c r="A37" s="7" t="s">
        <v>8352</v>
      </c>
      <c r="B37" s="5"/>
      <c r="C37" s="5"/>
      <c r="D37" s="5">
        <v>6</v>
      </c>
      <c r="E37" s="5">
        <v>34</v>
      </c>
      <c r="F37" s="5">
        <v>40</v>
      </c>
    </row>
    <row r="38" spans="1:6" x14ac:dyDescent="0.2">
      <c r="A38" s="7" t="s">
        <v>8355</v>
      </c>
      <c r="B38" s="5">
        <v>18</v>
      </c>
      <c r="C38" s="5">
        <v>2</v>
      </c>
      <c r="D38" s="5"/>
      <c r="E38" s="5">
        <v>40</v>
      </c>
      <c r="F38" s="5">
        <v>60</v>
      </c>
    </row>
    <row r="39" spans="1:6" x14ac:dyDescent="0.2">
      <c r="A39" s="7" t="s">
        <v>8357</v>
      </c>
      <c r="B39" s="5">
        <v>17</v>
      </c>
      <c r="C39" s="5">
        <v>80</v>
      </c>
      <c r="D39" s="5">
        <v>5</v>
      </c>
      <c r="E39" s="5">
        <v>85</v>
      </c>
      <c r="F39" s="5">
        <v>187</v>
      </c>
    </row>
    <row r="40" spans="1:6" x14ac:dyDescent="0.2">
      <c r="A40" s="7" t="s">
        <v>8351</v>
      </c>
      <c r="B40" s="5"/>
      <c r="C40" s="5"/>
      <c r="D40" s="5"/>
      <c r="E40" s="5">
        <v>80</v>
      </c>
      <c r="F40" s="5">
        <v>80</v>
      </c>
    </row>
    <row r="41" spans="1:6" x14ac:dyDescent="0.2">
      <c r="A41" s="7" t="s">
        <v>8311</v>
      </c>
      <c r="B41" s="5"/>
      <c r="C41" s="5"/>
      <c r="D41" s="5"/>
      <c r="E41" s="5">
        <v>60</v>
      </c>
      <c r="F41" s="5">
        <v>60</v>
      </c>
    </row>
    <row r="42" spans="1:6" x14ac:dyDescent="0.2">
      <c r="A42" s="7" t="s">
        <v>8341</v>
      </c>
      <c r="B42" s="5">
        <v>10</v>
      </c>
      <c r="C42" s="5">
        <v>47</v>
      </c>
      <c r="D42" s="5"/>
      <c r="E42" s="5"/>
      <c r="F42" s="5">
        <v>57</v>
      </c>
    </row>
    <row r="43" spans="1:6" x14ac:dyDescent="0.2">
      <c r="A43" s="7" t="s">
        <v>8334</v>
      </c>
      <c r="B43" s="5"/>
      <c r="C43" s="5">
        <v>100</v>
      </c>
      <c r="D43" s="5"/>
      <c r="E43" s="5"/>
      <c r="F43" s="5">
        <v>100</v>
      </c>
    </row>
    <row r="44" spans="1:6" x14ac:dyDescent="0.2">
      <c r="A44" s="7" t="s">
        <v>8321</v>
      </c>
      <c r="B44" s="5">
        <v>60</v>
      </c>
      <c r="C44" s="5">
        <v>120</v>
      </c>
      <c r="D44" s="5"/>
      <c r="E44" s="5">
        <v>20</v>
      </c>
      <c r="F44" s="5">
        <v>200</v>
      </c>
    </row>
    <row r="45" spans="1:6" x14ac:dyDescent="0.2">
      <c r="A45" s="7" t="s">
        <v>8320</v>
      </c>
      <c r="B45" s="5">
        <v>100</v>
      </c>
      <c r="C45" s="5">
        <v>60</v>
      </c>
      <c r="D45" s="5"/>
      <c r="E45" s="5"/>
      <c r="F45" s="5">
        <v>160</v>
      </c>
    </row>
    <row r="46" spans="1:6" x14ac:dyDescent="0.2">
      <c r="A46" s="7" t="s">
        <v>8340</v>
      </c>
      <c r="B46" s="5">
        <v>20</v>
      </c>
      <c r="C46" s="5"/>
      <c r="D46" s="5"/>
      <c r="E46" s="5"/>
      <c r="F46" s="5">
        <v>20</v>
      </c>
    </row>
    <row r="47" spans="1:6" x14ac:dyDescent="0.2">
      <c r="A47" s="7" t="s">
        <v>8363</v>
      </c>
      <c r="B47" s="5">
        <v>349</v>
      </c>
      <c r="C47" s="5">
        <v>1530</v>
      </c>
      <c r="D47" s="5">
        <v>50</v>
      </c>
      <c r="E47" s="5">
        <v>2185</v>
      </c>
      <c r="F47" s="5">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74A19-0D98-6A41-A51E-633E1A4236B5}">
  <sheetPr codeName="Sheet3"/>
  <dimension ref="A1:F18"/>
  <sheetViews>
    <sheetView zoomScale="82" zoomScaleNormal="82" workbookViewId="0">
      <selection activeCell="X15" sqref="X15"/>
    </sheetView>
  </sheetViews>
  <sheetFormatPr baseColWidth="10" defaultRowHeight="15" x14ac:dyDescent="0.2"/>
  <cols>
    <col min="1" max="1" width="13.1640625" bestFit="1" customWidth="1"/>
    <col min="2" max="2" width="15.6640625" bestFit="1" customWidth="1"/>
    <col min="3" max="3" width="5.6640625" bestFit="1" customWidth="1"/>
    <col min="4" max="4" width="4" bestFit="1" customWidth="1"/>
    <col min="5" max="5" width="9.5" bestFit="1" customWidth="1"/>
    <col min="6" max="6" width="10.1640625" bestFit="1" customWidth="1"/>
  </cols>
  <sheetData>
    <row r="1" spans="1:6" x14ac:dyDescent="0.2">
      <c r="A1" s="6" t="s">
        <v>8308</v>
      </c>
      <c r="B1" t="s">
        <v>8360</v>
      </c>
    </row>
    <row r="2" spans="1:6" x14ac:dyDescent="0.2">
      <c r="A2" s="6" t="s">
        <v>8379</v>
      </c>
      <c r="B2" t="s">
        <v>8360</v>
      </c>
    </row>
    <row r="4" spans="1:6" x14ac:dyDescent="0.2">
      <c r="A4" s="6" t="s">
        <v>8361</v>
      </c>
      <c r="B4" s="6" t="s">
        <v>8364</v>
      </c>
    </row>
    <row r="5" spans="1:6" x14ac:dyDescent="0.2">
      <c r="A5" s="6" t="s">
        <v>8362</v>
      </c>
      <c r="B5" t="s">
        <v>8220</v>
      </c>
      <c r="C5" t="s">
        <v>8221</v>
      </c>
      <c r="D5" t="s">
        <v>8222</v>
      </c>
      <c r="E5" t="s">
        <v>8219</v>
      </c>
      <c r="F5" t="s">
        <v>8363</v>
      </c>
    </row>
    <row r="6" spans="1:6" x14ac:dyDescent="0.2">
      <c r="A6" s="9" t="s">
        <v>8373</v>
      </c>
      <c r="B6" s="5">
        <v>34</v>
      </c>
      <c r="C6" s="5">
        <v>149</v>
      </c>
      <c r="D6" s="5">
        <v>2</v>
      </c>
      <c r="E6" s="5">
        <v>183</v>
      </c>
      <c r="F6" s="5">
        <v>368</v>
      </c>
    </row>
    <row r="7" spans="1:6" x14ac:dyDescent="0.2">
      <c r="A7" s="9" t="s">
        <v>8374</v>
      </c>
      <c r="B7" s="5">
        <v>27</v>
      </c>
      <c r="C7" s="5">
        <v>105</v>
      </c>
      <c r="D7" s="5">
        <v>18</v>
      </c>
      <c r="E7" s="5">
        <v>202</v>
      </c>
      <c r="F7" s="5">
        <v>352</v>
      </c>
    </row>
    <row r="8" spans="1:6" x14ac:dyDescent="0.2">
      <c r="A8" s="9" t="s">
        <v>8375</v>
      </c>
      <c r="B8" s="5">
        <v>28</v>
      </c>
      <c r="C8" s="5">
        <v>108</v>
      </c>
      <c r="D8" s="5">
        <v>30</v>
      </c>
      <c r="E8" s="5">
        <v>179</v>
      </c>
      <c r="F8" s="5">
        <v>345</v>
      </c>
    </row>
    <row r="9" spans="1:6" x14ac:dyDescent="0.2">
      <c r="A9" s="9" t="s">
        <v>8376</v>
      </c>
      <c r="B9" s="5">
        <v>27</v>
      </c>
      <c r="C9" s="5">
        <v>103</v>
      </c>
      <c r="D9" s="5"/>
      <c r="E9" s="5">
        <v>193</v>
      </c>
      <c r="F9" s="5">
        <v>323</v>
      </c>
    </row>
    <row r="10" spans="1:6" x14ac:dyDescent="0.2">
      <c r="A10" s="9" t="s">
        <v>8367</v>
      </c>
      <c r="B10" s="5">
        <v>26</v>
      </c>
      <c r="C10" s="5">
        <v>126</v>
      </c>
      <c r="D10" s="5"/>
      <c r="E10" s="5">
        <v>233</v>
      </c>
      <c r="F10" s="5">
        <v>385</v>
      </c>
    </row>
    <row r="11" spans="1:6" x14ac:dyDescent="0.2">
      <c r="A11" s="9" t="s">
        <v>8377</v>
      </c>
      <c r="B11" s="5">
        <v>27</v>
      </c>
      <c r="C11" s="5">
        <v>148</v>
      </c>
      <c r="D11" s="5"/>
      <c r="E11" s="5">
        <v>213</v>
      </c>
      <c r="F11" s="5">
        <v>388</v>
      </c>
    </row>
    <row r="12" spans="1:6" x14ac:dyDescent="0.2">
      <c r="A12" s="9" t="s">
        <v>8368</v>
      </c>
      <c r="B12" s="5">
        <v>44</v>
      </c>
      <c r="C12" s="5">
        <v>148</v>
      </c>
      <c r="D12" s="5"/>
      <c r="E12" s="5">
        <v>192</v>
      </c>
      <c r="F12" s="5">
        <v>384</v>
      </c>
    </row>
    <row r="13" spans="1:6" x14ac:dyDescent="0.2">
      <c r="A13" s="9" t="s">
        <v>8369</v>
      </c>
      <c r="B13" s="5">
        <v>32</v>
      </c>
      <c r="C13" s="5">
        <v>134</v>
      </c>
      <c r="D13" s="5"/>
      <c r="E13" s="5">
        <v>167</v>
      </c>
      <c r="F13" s="5">
        <v>333</v>
      </c>
    </row>
    <row r="14" spans="1:6" x14ac:dyDescent="0.2">
      <c r="A14" s="9" t="s">
        <v>8370</v>
      </c>
      <c r="B14" s="5">
        <v>24</v>
      </c>
      <c r="C14" s="5">
        <v>127</v>
      </c>
      <c r="D14" s="5"/>
      <c r="E14" s="5">
        <v>148</v>
      </c>
      <c r="F14" s="5">
        <v>299</v>
      </c>
    </row>
    <row r="15" spans="1:6" x14ac:dyDescent="0.2">
      <c r="A15" s="9" t="s">
        <v>8371</v>
      </c>
      <c r="B15" s="5">
        <v>20</v>
      </c>
      <c r="C15" s="5">
        <v>150</v>
      </c>
      <c r="D15" s="5"/>
      <c r="E15" s="5">
        <v>184</v>
      </c>
      <c r="F15" s="5">
        <v>354</v>
      </c>
    </row>
    <row r="16" spans="1:6" x14ac:dyDescent="0.2">
      <c r="A16" s="9" t="s">
        <v>8372</v>
      </c>
      <c r="B16" s="5">
        <v>37</v>
      </c>
      <c r="C16" s="5">
        <v>113</v>
      </c>
      <c r="D16" s="5"/>
      <c r="E16" s="5">
        <v>180</v>
      </c>
      <c r="F16" s="5">
        <v>330</v>
      </c>
    </row>
    <row r="17" spans="1:6" x14ac:dyDescent="0.2">
      <c r="A17" s="9" t="s">
        <v>8378</v>
      </c>
      <c r="B17" s="5">
        <v>23</v>
      </c>
      <c r="C17" s="5">
        <v>119</v>
      </c>
      <c r="D17" s="5"/>
      <c r="E17" s="5">
        <v>111</v>
      </c>
      <c r="F17" s="5">
        <v>253</v>
      </c>
    </row>
    <row r="18" spans="1:6" x14ac:dyDescent="0.2">
      <c r="A18" s="9" t="s">
        <v>8363</v>
      </c>
      <c r="B18" s="5">
        <v>349</v>
      </c>
      <c r="C18" s="5">
        <v>1530</v>
      </c>
      <c r="D18" s="5">
        <v>50</v>
      </c>
      <c r="E18" s="5">
        <v>2185</v>
      </c>
      <c r="F18" s="5">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dimension ref="A1:T4115"/>
  <sheetViews>
    <sheetView topLeftCell="B1" zoomScale="75" zoomScaleNormal="100" workbookViewId="0">
      <selection activeCell="H327" sqref="H327"/>
    </sheetView>
  </sheetViews>
  <sheetFormatPr baseColWidth="10" defaultColWidth="8.83203125" defaultRowHeight="15" x14ac:dyDescent="0.2"/>
  <cols>
    <col min="1" max="1" width="9" bestFit="1" customWidth="1"/>
    <col min="2" max="2" width="38.5" style="3" customWidth="1"/>
    <col min="3" max="3" width="40.33203125" style="3" customWidth="1"/>
    <col min="4" max="4" width="9.1640625" bestFit="1"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style="3" customWidth="1"/>
    <col min="15" max="15" width="16.6640625" customWidth="1"/>
    <col min="16" max="16" width="15.83203125" customWidth="1"/>
    <col min="17" max="17" width="16" customWidth="1"/>
    <col min="18" max="18" width="18.33203125" customWidth="1"/>
    <col min="19" max="19" width="20.83203125" bestFit="1" customWidth="1"/>
    <col min="20" max="20" width="20.3320312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2" t="s">
        <v>8264</v>
      </c>
      <c r="O1" s="1" t="s">
        <v>8306</v>
      </c>
      <c r="P1" s="1" t="s">
        <v>8307</v>
      </c>
      <c r="Q1" s="1" t="s">
        <v>8308</v>
      </c>
      <c r="R1" s="1" t="s">
        <v>8309</v>
      </c>
      <c r="S1" s="1" t="s">
        <v>8365</v>
      </c>
      <c r="T1" s="1" t="s">
        <v>8366</v>
      </c>
    </row>
    <row r="2" spans="1:20" ht="49" x14ac:dyDescent="0.25">
      <c r="A2">
        <v>0</v>
      </c>
      <c r="B2" s="3" t="s">
        <v>2</v>
      </c>
      <c r="C2" s="3" t="s">
        <v>4111</v>
      </c>
      <c r="D2">
        <v>8500</v>
      </c>
      <c r="E2">
        <v>11633</v>
      </c>
      <c r="F2" t="s">
        <v>8219</v>
      </c>
      <c r="G2" t="s">
        <v>8224</v>
      </c>
      <c r="H2" t="s">
        <v>8246</v>
      </c>
      <c r="I2">
        <v>1437620400</v>
      </c>
      <c r="J2">
        <v>1434931811</v>
      </c>
      <c r="K2" t="b">
        <v>0</v>
      </c>
      <c r="L2">
        <v>182</v>
      </c>
      <c r="M2" t="b">
        <v>1</v>
      </c>
      <c r="N2" s="3" t="s">
        <v>8265</v>
      </c>
      <c r="O2">
        <f t="shared" ref="O2:O65" si="0">ROUND(E2/D2*100,0)</f>
        <v>137</v>
      </c>
      <c r="P2" s="3">
        <f t="shared" ref="P2:P65" si="1">IF(E2=0,0,ROUND(E2/L2,2))</f>
        <v>63.92</v>
      </c>
      <c r="Q2" t="s">
        <v>8310</v>
      </c>
      <c r="R2" t="s">
        <v>8311</v>
      </c>
      <c r="S2" s="8">
        <f t="shared" ref="S2:S65" si="2">(((J2/60)/60)/24)+DATE(1970,1,1)+(-5/24)</f>
        <v>42176.798738425925</v>
      </c>
      <c r="T2" s="8">
        <f t="shared" ref="T2:T65" si="3">(I2/86400)+25569+(-5/24)</f>
        <v>42207.916666666664</v>
      </c>
    </row>
    <row r="3" spans="1:20" ht="33" x14ac:dyDescent="0.25">
      <c r="A3">
        <v>1</v>
      </c>
      <c r="B3" s="3" t="s">
        <v>3</v>
      </c>
      <c r="C3" s="3" t="s">
        <v>4112</v>
      </c>
      <c r="D3">
        <v>10275</v>
      </c>
      <c r="E3">
        <v>14653</v>
      </c>
      <c r="F3" t="s">
        <v>8219</v>
      </c>
      <c r="G3" t="s">
        <v>8224</v>
      </c>
      <c r="H3" t="s">
        <v>8246</v>
      </c>
      <c r="I3">
        <v>1488464683</v>
      </c>
      <c r="J3">
        <v>1485872683</v>
      </c>
      <c r="K3" t="b">
        <v>0</v>
      </c>
      <c r="L3">
        <v>79</v>
      </c>
      <c r="M3" t="b">
        <v>1</v>
      </c>
      <c r="N3" s="3" t="s">
        <v>8265</v>
      </c>
      <c r="O3">
        <f t="shared" si="0"/>
        <v>143</v>
      </c>
      <c r="P3" s="3">
        <f t="shared" si="1"/>
        <v>185.48</v>
      </c>
      <c r="Q3" t="s">
        <v>8310</v>
      </c>
      <c r="R3" t="s">
        <v>8311</v>
      </c>
      <c r="S3" s="8">
        <f t="shared" si="2"/>
        <v>42766.392164351848</v>
      </c>
      <c r="T3" s="8">
        <f t="shared" si="3"/>
        <v>42796.392164351848</v>
      </c>
    </row>
    <row r="4" spans="1:20" ht="49" x14ac:dyDescent="0.25">
      <c r="A4">
        <v>2</v>
      </c>
      <c r="B4" s="3" t="s">
        <v>4</v>
      </c>
      <c r="C4" s="3" t="s">
        <v>4113</v>
      </c>
      <c r="D4">
        <v>500</v>
      </c>
      <c r="E4">
        <v>525</v>
      </c>
      <c r="F4" t="s">
        <v>8219</v>
      </c>
      <c r="G4" t="s">
        <v>8225</v>
      </c>
      <c r="H4" t="s">
        <v>8247</v>
      </c>
      <c r="I4">
        <v>1455555083</v>
      </c>
      <c r="J4">
        <v>1454691083</v>
      </c>
      <c r="K4" t="b">
        <v>0</v>
      </c>
      <c r="L4">
        <v>35</v>
      </c>
      <c r="M4" t="b">
        <v>1</v>
      </c>
      <c r="N4" s="3" t="s">
        <v>8265</v>
      </c>
      <c r="O4">
        <f t="shared" si="0"/>
        <v>105</v>
      </c>
      <c r="P4" s="3">
        <f t="shared" si="1"/>
        <v>15</v>
      </c>
      <c r="Q4" t="s">
        <v>8310</v>
      </c>
      <c r="R4" t="s">
        <v>8311</v>
      </c>
      <c r="S4" s="8">
        <f t="shared" si="2"/>
        <v>42405.494016203702</v>
      </c>
      <c r="T4" s="8">
        <f t="shared" si="3"/>
        <v>42415.494016203702</v>
      </c>
    </row>
    <row r="5" spans="1:20" ht="33" x14ac:dyDescent="0.25">
      <c r="A5">
        <v>3</v>
      </c>
      <c r="B5" s="3" t="s">
        <v>5</v>
      </c>
      <c r="C5" s="3" t="s">
        <v>4114</v>
      </c>
      <c r="D5">
        <v>10000</v>
      </c>
      <c r="E5">
        <v>10390</v>
      </c>
      <c r="F5" t="s">
        <v>8219</v>
      </c>
      <c r="G5" t="s">
        <v>8224</v>
      </c>
      <c r="H5" t="s">
        <v>8246</v>
      </c>
      <c r="I5">
        <v>1407414107</v>
      </c>
      <c r="J5">
        <v>1404822107</v>
      </c>
      <c r="K5" t="b">
        <v>0</v>
      </c>
      <c r="L5">
        <v>150</v>
      </c>
      <c r="M5" t="b">
        <v>1</v>
      </c>
      <c r="N5" s="3" t="s">
        <v>8265</v>
      </c>
      <c r="O5">
        <f t="shared" si="0"/>
        <v>104</v>
      </c>
      <c r="P5" s="3">
        <f t="shared" si="1"/>
        <v>69.27</v>
      </c>
      <c r="Q5" t="s">
        <v>8310</v>
      </c>
      <c r="R5" t="s">
        <v>8311</v>
      </c>
      <c r="S5" s="8">
        <f t="shared" si="2"/>
        <v>41828.306793981479</v>
      </c>
      <c r="T5" s="8">
        <f t="shared" si="3"/>
        <v>41858.306793981479</v>
      </c>
    </row>
    <row r="6" spans="1:20" ht="65" x14ac:dyDescent="0.25">
      <c r="A6">
        <v>4</v>
      </c>
      <c r="B6" s="3" t="s">
        <v>6</v>
      </c>
      <c r="C6" s="3" t="s">
        <v>4115</v>
      </c>
      <c r="D6">
        <v>44000</v>
      </c>
      <c r="E6">
        <v>54116.28</v>
      </c>
      <c r="F6" t="s">
        <v>8219</v>
      </c>
      <c r="G6" t="s">
        <v>8224</v>
      </c>
      <c r="H6" t="s">
        <v>8246</v>
      </c>
      <c r="I6">
        <v>1450555279</v>
      </c>
      <c r="J6">
        <v>1447963279</v>
      </c>
      <c r="K6" t="b">
        <v>0</v>
      </c>
      <c r="L6">
        <v>284</v>
      </c>
      <c r="M6" t="b">
        <v>1</v>
      </c>
      <c r="N6" s="3" t="s">
        <v>8265</v>
      </c>
      <c r="O6">
        <f t="shared" si="0"/>
        <v>123</v>
      </c>
      <c r="P6" s="3">
        <f t="shared" si="1"/>
        <v>190.55</v>
      </c>
      <c r="Q6" t="s">
        <v>8310</v>
      </c>
      <c r="R6" t="s">
        <v>8311</v>
      </c>
      <c r="S6" s="8">
        <f t="shared" si="2"/>
        <v>42327.625914351847</v>
      </c>
      <c r="T6" s="8">
        <f t="shared" si="3"/>
        <v>42357.625914351847</v>
      </c>
    </row>
    <row r="7" spans="1:20" ht="49" x14ac:dyDescent="0.25">
      <c r="A7">
        <v>5</v>
      </c>
      <c r="B7" s="3" t="s">
        <v>7</v>
      </c>
      <c r="C7" s="3" t="s">
        <v>4116</v>
      </c>
      <c r="D7">
        <v>3999</v>
      </c>
      <c r="E7">
        <v>4390</v>
      </c>
      <c r="F7" t="s">
        <v>8219</v>
      </c>
      <c r="G7" t="s">
        <v>8224</v>
      </c>
      <c r="H7" t="s">
        <v>8246</v>
      </c>
      <c r="I7">
        <v>1469770500</v>
      </c>
      <c r="J7">
        <v>1468362207</v>
      </c>
      <c r="K7" t="b">
        <v>0</v>
      </c>
      <c r="L7">
        <v>47</v>
      </c>
      <c r="M7" t="b">
        <v>1</v>
      </c>
      <c r="N7" s="3" t="s">
        <v>8265</v>
      </c>
      <c r="O7">
        <f t="shared" si="0"/>
        <v>110</v>
      </c>
      <c r="P7" s="3">
        <f t="shared" si="1"/>
        <v>93.4</v>
      </c>
      <c r="Q7" t="s">
        <v>8310</v>
      </c>
      <c r="R7" t="s">
        <v>8311</v>
      </c>
      <c r="S7" s="8">
        <f t="shared" si="2"/>
        <v>42563.724618055552</v>
      </c>
      <c r="T7" s="8">
        <f t="shared" si="3"/>
        <v>42580.024305555555</v>
      </c>
    </row>
    <row r="8" spans="1:20" ht="49" x14ac:dyDescent="0.25">
      <c r="A8">
        <v>6</v>
      </c>
      <c r="B8" s="3" t="s">
        <v>8</v>
      </c>
      <c r="C8" s="3" t="s">
        <v>4117</v>
      </c>
      <c r="D8">
        <v>8000</v>
      </c>
      <c r="E8">
        <v>8519</v>
      </c>
      <c r="F8" t="s">
        <v>8219</v>
      </c>
      <c r="G8" t="s">
        <v>8224</v>
      </c>
      <c r="H8" t="s">
        <v>8246</v>
      </c>
      <c r="I8">
        <v>1402710250</v>
      </c>
      <c r="J8">
        <v>1401846250</v>
      </c>
      <c r="K8" t="b">
        <v>0</v>
      </c>
      <c r="L8">
        <v>58</v>
      </c>
      <c r="M8" t="b">
        <v>1</v>
      </c>
      <c r="N8" s="3" t="s">
        <v>8265</v>
      </c>
      <c r="O8">
        <f t="shared" si="0"/>
        <v>106</v>
      </c>
      <c r="P8" s="3">
        <f t="shared" si="1"/>
        <v>146.88</v>
      </c>
      <c r="Q8" t="s">
        <v>8310</v>
      </c>
      <c r="R8" t="s">
        <v>8311</v>
      </c>
      <c r="S8" s="8">
        <f t="shared" si="2"/>
        <v>41793.864004629628</v>
      </c>
      <c r="T8" s="8">
        <f t="shared" si="3"/>
        <v>41803.864004629628</v>
      </c>
    </row>
    <row r="9" spans="1:20" ht="49" x14ac:dyDescent="0.25">
      <c r="A9">
        <v>7</v>
      </c>
      <c r="B9" s="3" t="s">
        <v>9</v>
      </c>
      <c r="C9" s="3" t="s">
        <v>4118</v>
      </c>
      <c r="D9">
        <v>9000</v>
      </c>
      <c r="E9">
        <v>9110</v>
      </c>
      <c r="F9" t="s">
        <v>8219</v>
      </c>
      <c r="G9" t="s">
        <v>8224</v>
      </c>
      <c r="H9" t="s">
        <v>8246</v>
      </c>
      <c r="I9">
        <v>1467680867</v>
      </c>
      <c r="J9">
        <v>1464224867</v>
      </c>
      <c r="K9" t="b">
        <v>0</v>
      </c>
      <c r="L9">
        <v>57</v>
      </c>
      <c r="M9" t="b">
        <v>1</v>
      </c>
      <c r="N9" s="3" t="s">
        <v>8265</v>
      </c>
      <c r="O9">
        <f t="shared" si="0"/>
        <v>101</v>
      </c>
      <c r="P9" s="3">
        <f t="shared" si="1"/>
        <v>159.82</v>
      </c>
      <c r="Q9" t="s">
        <v>8310</v>
      </c>
      <c r="R9" t="s">
        <v>8311</v>
      </c>
      <c r="S9" s="8">
        <f t="shared" si="2"/>
        <v>42515.838738425926</v>
      </c>
      <c r="T9" s="8">
        <f t="shared" si="3"/>
        <v>42555.838738425919</v>
      </c>
    </row>
    <row r="10" spans="1:20" ht="18" x14ac:dyDescent="0.25">
      <c r="A10">
        <v>8</v>
      </c>
      <c r="B10" s="3" t="s">
        <v>10</v>
      </c>
      <c r="C10" s="3" t="s">
        <v>4119</v>
      </c>
      <c r="D10">
        <v>3500</v>
      </c>
      <c r="E10">
        <v>3501.52</v>
      </c>
      <c r="F10" t="s">
        <v>8219</v>
      </c>
      <c r="G10" t="s">
        <v>8224</v>
      </c>
      <c r="H10" t="s">
        <v>8246</v>
      </c>
      <c r="I10">
        <v>1460754000</v>
      </c>
      <c r="J10">
        <v>1460155212</v>
      </c>
      <c r="K10" t="b">
        <v>0</v>
      </c>
      <c r="L10">
        <v>12</v>
      </c>
      <c r="M10" t="b">
        <v>1</v>
      </c>
      <c r="N10" s="3" t="s">
        <v>8265</v>
      </c>
      <c r="O10">
        <f t="shared" si="0"/>
        <v>100</v>
      </c>
      <c r="P10" s="3">
        <f t="shared" si="1"/>
        <v>291.79000000000002</v>
      </c>
      <c r="Q10" t="s">
        <v>8310</v>
      </c>
      <c r="R10" t="s">
        <v>8311</v>
      </c>
      <c r="S10" s="8">
        <f t="shared" si="2"/>
        <v>42468.736249999994</v>
      </c>
      <c r="T10" s="8">
        <f t="shared" si="3"/>
        <v>42475.666666666664</v>
      </c>
    </row>
    <row r="11" spans="1:20" ht="49" x14ac:dyDescent="0.25">
      <c r="A11">
        <v>9</v>
      </c>
      <c r="B11" s="3" t="s">
        <v>11</v>
      </c>
      <c r="C11" s="3" t="s">
        <v>4120</v>
      </c>
      <c r="D11">
        <v>500</v>
      </c>
      <c r="E11">
        <v>629.99</v>
      </c>
      <c r="F11" t="s">
        <v>8219</v>
      </c>
      <c r="G11" t="s">
        <v>8224</v>
      </c>
      <c r="H11" t="s">
        <v>8246</v>
      </c>
      <c r="I11">
        <v>1460860144</v>
      </c>
      <c r="J11">
        <v>1458268144</v>
      </c>
      <c r="K11" t="b">
        <v>0</v>
      </c>
      <c r="L11">
        <v>20</v>
      </c>
      <c r="M11" t="b">
        <v>1</v>
      </c>
      <c r="N11" s="3" t="s">
        <v>8265</v>
      </c>
      <c r="O11">
        <f t="shared" si="0"/>
        <v>126</v>
      </c>
      <c r="P11" s="3">
        <f t="shared" si="1"/>
        <v>31.5</v>
      </c>
      <c r="Q11" t="s">
        <v>8310</v>
      </c>
      <c r="R11" t="s">
        <v>8311</v>
      </c>
      <c r="S11" s="8">
        <f t="shared" si="2"/>
        <v>42446.895185185182</v>
      </c>
      <c r="T11" s="8">
        <f t="shared" si="3"/>
        <v>42476.895185185182</v>
      </c>
    </row>
    <row r="12" spans="1:20" ht="49" x14ac:dyDescent="0.25">
      <c r="A12">
        <v>10</v>
      </c>
      <c r="B12" s="3" t="s">
        <v>12</v>
      </c>
      <c r="C12" s="3" t="s">
        <v>4121</v>
      </c>
      <c r="D12">
        <v>3000</v>
      </c>
      <c r="E12">
        <v>3015</v>
      </c>
      <c r="F12" t="s">
        <v>8219</v>
      </c>
      <c r="G12" t="s">
        <v>8224</v>
      </c>
      <c r="H12" t="s">
        <v>8246</v>
      </c>
      <c r="I12">
        <v>1403660279</v>
      </c>
      <c r="J12">
        <v>1400636279</v>
      </c>
      <c r="K12" t="b">
        <v>0</v>
      </c>
      <c r="L12">
        <v>19</v>
      </c>
      <c r="M12" t="b">
        <v>1</v>
      </c>
      <c r="N12" s="3" t="s">
        <v>8265</v>
      </c>
      <c r="O12">
        <f t="shared" si="0"/>
        <v>101</v>
      </c>
      <c r="P12" s="3">
        <f t="shared" si="1"/>
        <v>158.68</v>
      </c>
      <c r="Q12" t="s">
        <v>8310</v>
      </c>
      <c r="R12" t="s">
        <v>8311</v>
      </c>
      <c r="S12" s="8">
        <f t="shared" si="2"/>
        <v>41779.859710648147</v>
      </c>
      <c r="T12" s="8">
        <f t="shared" si="3"/>
        <v>41814.859710648147</v>
      </c>
    </row>
    <row r="13" spans="1:20" ht="49" x14ac:dyDescent="0.25">
      <c r="A13">
        <v>11</v>
      </c>
      <c r="B13" s="3" t="s">
        <v>13</v>
      </c>
      <c r="C13" s="3" t="s">
        <v>4122</v>
      </c>
      <c r="D13">
        <v>5000</v>
      </c>
      <c r="E13">
        <v>6025</v>
      </c>
      <c r="F13" t="s">
        <v>8219</v>
      </c>
      <c r="G13" t="s">
        <v>8224</v>
      </c>
      <c r="H13" t="s">
        <v>8246</v>
      </c>
      <c r="I13">
        <v>1471834800</v>
      </c>
      <c r="J13">
        <v>1469126462</v>
      </c>
      <c r="K13" t="b">
        <v>0</v>
      </c>
      <c r="L13">
        <v>75</v>
      </c>
      <c r="M13" t="b">
        <v>1</v>
      </c>
      <c r="N13" s="3" t="s">
        <v>8265</v>
      </c>
      <c r="O13">
        <f t="shared" si="0"/>
        <v>121</v>
      </c>
      <c r="P13" s="3">
        <f t="shared" si="1"/>
        <v>80.33</v>
      </c>
      <c r="Q13" t="s">
        <v>8310</v>
      </c>
      <c r="R13" t="s">
        <v>8311</v>
      </c>
      <c r="S13" s="8">
        <f t="shared" si="2"/>
        <v>42572.570162037031</v>
      </c>
      <c r="T13" s="8">
        <f t="shared" si="3"/>
        <v>42603.916666666664</v>
      </c>
    </row>
    <row r="14" spans="1:20" ht="49" x14ac:dyDescent="0.25">
      <c r="A14">
        <v>12</v>
      </c>
      <c r="B14" s="3" t="s">
        <v>14</v>
      </c>
      <c r="C14" s="3" t="s">
        <v>4123</v>
      </c>
      <c r="D14">
        <v>30000</v>
      </c>
      <c r="E14">
        <v>49588</v>
      </c>
      <c r="F14" t="s">
        <v>8219</v>
      </c>
      <c r="G14" t="s">
        <v>8224</v>
      </c>
      <c r="H14" t="s">
        <v>8246</v>
      </c>
      <c r="I14">
        <v>1405479600</v>
      </c>
      <c r="J14">
        <v>1401642425</v>
      </c>
      <c r="K14" t="b">
        <v>0</v>
      </c>
      <c r="L14">
        <v>827</v>
      </c>
      <c r="M14" t="b">
        <v>1</v>
      </c>
      <c r="N14" s="3" t="s">
        <v>8265</v>
      </c>
      <c r="O14">
        <f t="shared" si="0"/>
        <v>165</v>
      </c>
      <c r="P14" s="3">
        <f t="shared" si="1"/>
        <v>59.96</v>
      </c>
      <c r="Q14" t="s">
        <v>8310</v>
      </c>
      <c r="R14" t="s">
        <v>8311</v>
      </c>
      <c r="S14" s="8">
        <f t="shared" si="2"/>
        <v>41791.504918981482</v>
      </c>
      <c r="T14" s="8">
        <f t="shared" si="3"/>
        <v>41835.916666666664</v>
      </c>
    </row>
    <row r="15" spans="1:20" ht="33" x14ac:dyDescent="0.25">
      <c r="A15">
        <v>13</v>
      </c>
      <c r="B15" s="3" t="s">
        <v>15</v>
      </c>
      <c r="C15" s="3" t="s">
        <v>4124</v>
      </c>
      <c r="D15">
        <v>3500</v>
      </c>
      <c r="E15">
        <v>5599</v>
      </c>
      <c r="F15" t="s">
        <v>8219</v>
      </c>
      <c r="G15" t="s">
        <v>8224</v>
      </c>
      <c r="H15" t="s">
        <v>8246</v>
      </c>
      <c r="I15">
        <v>1466713620</v>
      </c>
      <c r="J15">
        <v>1463588109</v>
      </c>
      <c r="K15" t="b">
        <v>0</v>
      </c>
      <c r="L15">
        <v>51</v>
      </c>
      <c r="M15" t="b">
        <v>1</v>
      </c>
      <c r="N15" s="3" t="s">
        <v>8265</v>
      </c>
      <c r="O15">
        <f t="shared" si="0"/>
        <v>160</v>
      </c>
      <c r="P15" s="3">
        <f t="shared" si="1"/>
        <v>109.78</v>
      </c>
      <c r="Q15" t="s">
        <v>8310</v>
      </c>
      <c r="R15" t="s">
        <v>8311</v>
      </c>
      <c r="S15" s="8">
        <f t="shared" si="2"/>
        <v>42508.468854166662</v>
      </c>
      <c r="T15" s="8">
        <f t="shared" si="3"/>
        <v>42544.643749999996</v>
      </c>
    </row>
    <row r="16" spans="1:20" ht="33" x14ac:dyDescent="0.25">
      <c r="A16">
        <v>14</v>
      </c>
      <c r="B16" s="3" t="s">
        <v>16</v>
      </c>
      <c r="C16" s="3" t="s">
        <v>4125</v>
      </c>
      <c r="D16">
        <v>6000</v>
      </c>
      <c r="E16">
        <v>6056</v>
      </c>
      <c r="F16" t="s">
        <v>8219</v>
      </c>
      <c r="G16" t="s">
        <v>8226</v>
      </c>
      <c r="H16" t="s">
        <v>8248</v>
      </c>
      <c r="I16">
        <v>1405259940</v>
      </c>
      <c r="J16">
        <v>1403051888</v>
      </c>
      <c r="K16" t="b">
        <v>0</v>
      </c>
      <c r="L16">
        <v>41</v>
      </c>
      <c r="M16" t="b">
        <v>1</v>
      </c>
      <c r="N16" s="3" t="s">
        <v>8265</v>
      </c>
      <c r="O16">
        <f t="shared" si="0"/>
        <v>101</v>
      </c>
      <c r="P16" s="3">
        <f t="shared" si="1"/>
        <v>147.71</v>
      </c>
      <c r="Q16" t="s">
        <v>8310</v>
      </c>
      <c r="R16" t="s">
        <v>8311</v>
      </c>
      <c r="S16" s="8">
        <f t="shared" si="2"/>
        <v>41807.818148148144</v>
      </c>
      <c r="T16" s="8">
        <f t="shared" si="3"/>
        <v>41833.374305555553</v>
      </c>
    </row>
    <row r="17" spans="1:20" ht="49" x14ac:dyDescent="0.25">
      <c r="A17">
        <v>15</v>
      </c>
      <c r="B17" s="3" t="s">
        <v>17</v>
      </c>
      <c r="C17" s="3" t="s">
        <v>4126</v>
      </c>
      <c r="D17">
        <v>2000</v>
      </c>
      <c r="E17">
        <v>2132</v>
      </c>
      <c r="F17" t="s">
        <v>8219</v>
      </c>
      <c r="G17" t="s">
        <v>8227</v>
      </c>
      <c r="H17" t="s">
        <v>8249</v>
      </c>
      <c r="I17">
        <v>1443384840</v>
      </c>
      <c r="J17">
        <v>1441790658</v>
      </c>
      <c r="K17" t="b">
        <v>0</v>
      </c>
      <c r="L17">
        <v>98</v>
      </c>
      <c r="M17" t="b">
        <v>1</v>
      </c>
      <c r="N17" s="3" t="s">
        <v>8265</v>
      </c>
      <c r="O17">
        <f t="shared" si="0"/>
        <v>107</v>
      </c>
      <c r="P17" s="3">
        <f t="shared" si="1"/>
        <v>21.76</v>
      </c>
      <c r="Q17" t="s">
        <v>8310</v>
      </c>
      <c r="R17" t="s">
        <v>8311</v>
      </c>
      <c r="S17" s="8">
        <f t="shared" si="2"/>
        <v>42256.183541666665</v>
      </c>
      <c r="T17" s="8">
        <f t="shared" si="3"/>
        <v>42274.634722222218</v>
      </c>
    </row>
    <row r="18" spans="1:20" ht="49" x14ac:dyDescent="0.25">
      <c r="A18">
        <v>16</v>
      </c>
      <c r="B18" s="3" t="s">
        <v>18</v>
      </c>
      <c r="C18" s="3" t="s">
        <v>4127</v>
      </c>
      <c r="D18">
        <v>12000</v>
      </c>
      <c r="E18">
        <v>12029</v>
      </c>
      <c r="F18" t="s">
        <v>8219</v>
      </c>
      <c r="G18" t="s">
        <v>8224</v>
      </c>
      <c r="H18" t="s">
        <v>8246</v>
      </c>
      <c r="I18">
        <v>1402896600</v>
      </c>
      <c r="J18">
        <v>1398971211</v>
      </c>
      <c r="K18" t="b">
        <v>0</v>
      </c>
      <c r="L18">
        <v>70</v>
      </c>
      <c r="M18" t="b">
        <v>1</v>
      </c>
      <c r="N18" s="3" t="s">
        <v>8265</v>
      </c>
      <c r="O18">
        <f t="shared" si="0"/>
        <v>100</v>
      </c>
      <c r="P18" s="3">
        <f t="shared" si="1"/>
        <v>171.84</v>
      </c>
      <c r="Q18" t="s">
        <v>8310</v>
      </c>
      <c r="R18" t="s">
        <v>8311</v>
      </c>
      <c r="S18" s="8">
        <f t="shared" si="2"/>
        <v>41760.588090277779</v>
      </c>
      <c r="T18" s="8">
        <f t="shared" si="3"/>
        <v>41806.020833333328</v>
      </c>
    </row>
    <row r="19" spans="1:20" ht="49" x14ac:dyDescent="0.25">
      <c r="A19">
        <v>17</v>
      </c>
      <c r="B19" s="3" t="s">
        <v>19</v>
      </c>
      <c r="C19" s="3" t="s">
        <v>4128</v>
      </c>
      <c r="D19">
        <v>1500</v>
      </c>
      <c r="E19">
        <v>1510</v>
      </c>
      <c r="F19" t="s">
        <v>8219</v>
      </c>
      <c r="G19" t="s">
        <v>8225</v>
      </c>
      <c r="H19" t="s">
        <v>8247</v>
      </c>
      <c r="I19">
        <v>1415126022</v>
      </c>
      <c r="J19">
        <v>1412530422</v>
      </c>
      <c r="K19" t="b">
        <v>0</v>
      </c>
      <c r="L19">
        <v>36</v>
      </c>
      <c r="M19" t="b">
        <v>1</v>
      </c>
      <c r="N19" s="3" t="s">
        <v>8265</v>
      </c>
      <c r="O19">
        <f t="shared" si="0"/>
        <v>101</v>
      </c>
      <c r="P19" s="3">
        <f t="shared" si="1"/>
        <v>41.94</v>
      </c>
      <c r="Q19" t="s">
        <v>8310</v>
      </c>
      <c r="R19" t="s">
        <v>8311</v>
      </c>
      <c r="S19" s="8">
        <f t="shared" si="2"/>
        <v>41917.523402777777</v>
      </c>
      <c r="T19" s="8">
        <f t="shared" si="3"/>
        <v>41947.565069444441</v>
      </c>
    </row>
    <row r="20" spans="1:20" ht="49" x14ac:dyDescent="0.25">
      <c r="A20">
        <v>18</v>
      </c>
      <c r="B20" s="3" t="s">
        <v>20</v>
      </c>
      <c r="C20" s="3" t="s">
        <v>4129</v>
      </c>
      <c r="D20">
        <v>30000</v>
      </c>
      <c r="E20">
        <v>31896.33</v>
      </c>
      <c r="F20" t="s">
        <v>8219</v>
      </c>
      <c r="G20" t="s">
        <v>8224</v>
      </c>
      <c r="H20" t="s">
        <v>8246</v>
      </c>
      <c r="I20">
        <v>1410958856</v>
      </c>
      <c r="J20">
        <v>1408366856</v>
      </c>
      <c r="K20" t="b">
        <v>0</v>
      </c>
      <c r="L20">
        <v>342</v>
      </c>
      <c r="M20" t="b">
        <v>1</v>
      </c>
      <c r="N20" s="3" t="s">
        <v>8265</v>
      </c>
      <c r="O20">
        <f t="shared" si="0"/>
        <v>106</v>
      </c>
      <c r="P20" s="3">
        <f t="shared" si="1"/>
        <v>93.26</v>
      </c>
      <c r="Q20" t="s">
        <v>8310</v>
      </c>
      <c r="R20" t="s">
        <v>8311</v>
      </c>
      <c r="S20" s="8">
        <f t="shared" si="2"/>
        <v>41869.333981481483</v>
      </c>
      <c r="T20" s="8">
        <f t="shared" si="3"/>
        <v>41899.333981481475</v>
      </c>
    </row>
    <row r="21" spans="1:20" ht="49" x14ac:dyDescent="0.25">
      <c r="A21">
        <v>19</v>
      </c>
      <c r="B21" s="3" t="s">
        <v>21</v>
      </c>
      <c r="C21" s="3" t="s">
        <v>4130</v>
      </c>
      <c r="D21">
        <v>850</v>
      </c>
      <c r="E21">
        <v>1235</v>
      </c>
      <c r="F21" t="s">
        <v>8219</v>
      </c>
      <c r="G21" t="s">
        <v>8224</v>
      </c>
      <c r="H21" t="s">
        <v>8246</v>
      </c>
      <c r="I21">
        <v>1437420934</v>
      </c>
      <c r="J21">
        <v>1434828934</v>
      </c>
      <c r="K21" t="b">
        <v>0</v>
      </c>
      <c r="L21">
        <v>22</v>
      </c>
      <c r="M21" t="b">
        <v>1</v>
      </c>
      <c r="N21" s="3" t="s">
        <v>8265</v>
      </c>
      <c r="O21">
        <f t="shared" si="0"/>
        <v>145</v>
      </c>
      <c r="P21" s="3">
        <f t="shared" si="1"/>
        <v>56.14</v>
      </c>
      <c r="Q21" t="s">
        <v>8310</v>
      </c>
      <c r="R21" t="s">
        <v>8311</v>
      </c>
      <c r="S21" s="8">
        <f t="shared" si="2"/>
        <v>42175.608032407406</v>
      </c>
      <c r="T21" s="8">
        <f t="shared" si="3"/>
        <v>42205.608032407406</v>
      </c>
    </row>
    <row r="22" spans="1:20" ht="49" x14ac:dyDescent="0.25">
      <c r="A22">
        <v>20</v>
      </c>
      <c r="B22" s="3" t="s">
        <v>22</v>
      </c>
      <c r="C22" s="3" t="s">
        <v>4131</v>
      </c>
      <c r="D22">
        <v>2000</v>
      </c>
      <c r="E22">
        <v>2004</v>
      </c>
      <c r="F22" t="s">
        <v>8219</v>
      </c>
      <c r="G22" t="s">
        <v>8224</v>
      </c>
      <c r="H22" t="s">
        <v>8246</v>
      </c>
      <c r="I22">
        <v>1442167912</v>
      </c>
      <c r="J22">
        <v>1436983912</v>
      </c>
      <c r="K22" t="b">
        <v>0</v>
      </c>
      <c r="L22">
        <v>25</v>
      </c>
      <c r="M22" t="b">
        <v>1</v>
      </c>
      <c r="N22" s="3" t="s">
        <v>8265</v>
      </c>
      <c r="O22">
        <f t="shared" si="0"/>
        <v>100</v>
      </c>
      <c r="P22" s="3">
        <f t="shared" si="1"/>
        <v>80.16</v>
      </c>
      <c r="Q22" t="s">
        <v>8310</v>
      </c>
      <c r="R22" t="s">
        <v>8311</v>
      </c>
      <c r="S22" s="8">
        <f t="shared" si="2"/>
        <v>42200.549907407411</v>
      </c>
      <c r="T22" s="8">
        <f t="shared" si="3"/>
        <v>42260.549907407403</v>
      </c>
    </row>
    <row r="23" spans="1:20" ht="49" x14ac:dyDescent="0.25">
      <c r="A23">
        <v>21</v>
      </c>
      <c r="B23" s="3" t="s">
        <v>23</v>
      </c>
      <c r="C23" s="3" t="s">
        <v>4132</v>
      </c>
      <c r="D23">
        <v>18500</v>
      </c>
      <c r="E23">
        <v>20190</v>
      </c>
      <c r="F23" t="s">
        <v>8219</v>
      </c>
      <c r="G23" t="s">
        <v>8224</v>
      </c>
      <c r="H23" t="s">
        <v>8246</v>
      </c>
      <c r="I23">
        <v>1411743789</v>
      </c>
      <c r="J23">
        <v>1409151789</v>
      </c>
      <c r="K23" t="b">
        <v>0</v>
      </c>
      <c r="L23">
        <v>101</v>
      </c>
      <c r="M23" t="b">
        <v>1</v>
      </c>
      <c r="N23" s="3" t="s">
        <v>8265</v>
      </c>
      <c r="O23">
        <f t="shared" si="0"/>
        <v>109</v>
      </c>
      <c r="P23" s="3">
        <f t="shared" si="1"/>
        <v>199.9</v>
      </c>
      <c r="Q23" t="s">
        <v>8310</v>
      </c>
      <c r="R23" t="s">
        <v>8311</v>
      </c>
      <c r="S23" s="8">
        <f t="shared" si="2"/>
        <v>41878.418854166666</v>
      </c>
      <c r="T23" s="8">
        <f t="shared" si="3"/>
        <v>41908.418854166666</v>
      </c>
    </row>
    <row r="24" spans="1:20" ht="33" x14ac:dyDescent="0.25">
      <c r="A24">
        <v>22</v>
      </c>
      <c r="B24" s="3" t="s">
        <v>24</v>
      </c>
      <c r="C24" s="3" t="s">
        <v>4133</v>
      </c>
      <c r="D24">
        <v>350</v>
      </c>
      <c r="E24">
        <v>410</v>
      </c>
      <c r="F24" t="s">
        <v>8219</v>
      </c>
      <c r="G24" t="s">
        <v>8224</v>
      </c>
      <c r="H24" t="s">
        <v>8246</v>
      </c>
      <c r="I24">
        <v>1420099140</v>
      </c>
      <c r="J24">
        <v>1418766740</v>
      </c>
      <c r="K24" t="b">
        <v>0</v>
      </c>
      <c r="L24">
        <v>8</v>
      </c>
      <c r="M24" t="b">
        <v>1</v>
      </c>
      <c r="N24" s="3" t="s">
        <v>8265</v>
      </c>
      <c r="O24">
        <f t="shared" si="0"/>
        <v>117</v>
      </c>
      <c r="P24" s="3">
        <f t="shared" si="1"/>
        <v>51.25</v>
      </c>
      <c r="Q24" t="s">
        <v>8310</v>
      </c>
      <c r="R24" t="s">
        <v>8311</v>
      </c>
      <c r="S24" s="8">
        <f t="shared" si="2"/>
        <v>41989.703009259254</v>
      </c>
      <c r="T24" s="8">
        <f t="shared" si="3"/>
        <v>42005.124305555553</v>
      </c>
    </row>
    <row r="25" spans="1:20" ht="49" x14ac:dyDescent="0.25">
      <c r="A25">
        <v>23</v>
      </c>
      <c r="B25" s="3" t="s">
        <v>25</v>
      </c>
      <c r="C25" s="3" t="s">
        <v>4134</v>
      </c>
      <c r="D25">
        <v>2000</v>
      </c>
      <c r="E25">
        <v>2370</v>
      </c>
      <c r="F25" t="s">
        <v>8219</v>
      </c>
      <c r="G25" t="s">
        <v>8224</v>
      </c>
      <c r="H25" t="s">
        <v>8246</v>
      </c>
      <c r="I25">
        <v>1430407200</v>
      </c>
      <c r="J25">
        <v>1428086501</v>
      </c>
      <c r="K25" t="b">
        <v>0</v>
      </c>
      <c r="L25">
        <v>23</v>
      </c>
      <c r="M25" t="b">
        <v>1</v>
      </c>
      <c r="N25" s="3" t="s">
        <v>8265</v>
      </c>
      <c r="O25">
        <f t="shared" si="0"/>
        <v>119</v>
      </c>
      <c r="P25" s="3">
        <f t="shared" si="1"/>
        <v>103.04</v>
      </c>
      <c r="Q25" t="s">
        <v>8310</v>
      </c>
      <c r="R25" t="s">
        <v>8311</v>
      </c>
      <c r="S25" s="8">
        <f t="shared" si="2"/>
        <v>42097.570613425924</v>
      </c>
      <c r="T25" s="8">
        <f t="shared" si="3"/>
        <v>42124.430555555555</v>
      </c>
    </row>
    <row r="26" spans="1:20" ht="33" x14ac:dyDescent="0.25">
      <c r="A26">
        <v>24</v>
      </c>
      <c r="B26" s="3" t="s">
        <v>26</v>
      </c>
      <c r="C26" s="3" t="s">
        <v>4135</v>
      </c>
      <c r="D26">
        <v>35000</v>
      </c>
      <c r="E26">
        <v>38082.69</v>
      </c>
      <c r="F26" t="s">
        <v>8219</v>
      </c>
      <c r="G26" t="s">
        <v>8224</v>
      </c>
      <c r="H26" t="s">
        <v>8246</v>
      </c>
      <c r="I26">
        <v>1442345940</v>
      </c>
      <c r="J26">
        <v>1439494863</v>
      </c>
      <c r="K26" t="b">
        <v>0</v>
      </c>
      <c r="L26">
        <v>574</v>
      </c>
      <c r="M26" t="b">
        <v>1</v>
      </c>
      <c r="N26" s="3" t="s">
        <v>8265</v>
      </c>
      <c r="O26">
        <f t="shared" si="0"/>
        <v>109</v>
      </c>
      <c r="P26" s="3">
        <f t="shared" si="1"/>
        <v>66.349999999999994</v>
      </c>
      <c r="Q26" t="s">
        <v>8310</v>
      </c>
      <c r="R26" t="s">
        <v>8311</v>
      </c>
      <c r="S26" s="8">
        <f t="shared" si="2"/>
        <v>42229.611840277772</v>
      </c>
      <c r="T26" s="8">
        <f t="shared" si="3"/>
        <v>42262.610416666663</v>
      </c>
    </row>
    <row r="27" spans="1:20" ht="49" x14ac:dyDescent="0.25">
      <c r="A27">
        <v>25</v>
      </c>
      <c r="B27" s="3" t="s">
        <v>27</v>
      </c>
      <c r="C27" s="3" t="s">
        <v>4136</v>
      </c>
      <c r="D27">
        <v>600</v>
      </c>
      <c r="E27">
        <v>800</v>
      </c>
      <c r="F27" t="s">
        <v>8219</v>
      </c>
      <c r="G27" t="s">
        <v>8224</v>
      </c>
      <c r="H27" t="s">
        <v>8246</v>
      </c>
      <c r="I27">
        <v>1452299761</v>
      </c>
      <c r="J27">
        <v>1447115761</v>
      </c>
      <c r="K27" t="b">
        <v>0</v>
      </c>
      <c r="L27">
        <v>14</v>
      </c>
      <c r="M27" t="b">
        <v>1</v>
      </c>
      <c r="N27" s="3" t="s">
        <v>8265</v>
      </c>
      <c r="O27">
        <f t="shared" si="0"/>
        <v>133</v>
      </c>
      <c r="P27" s="3">
        <f t="shared" si="1"/>
        <v>57.14</v>
      </c>
      <c r="Q27" t="s">
        <v>8310</v>
      </c>
      <c r="R27" t="s">
        <v>8311</v>
      </c>
      <c r="S27" s="8">
        <f t="shared" si="2"/>
        <v>42317.816678240742</v>
      </c>
      <c r="T27" s="8">
        <f t="shared" si="3"/>
        <v>42377.816678240742</v>
      </c>
    </row>
    <row r="28" spans="1:20" ht="49" x14ac:dyDescent="0.25">
      <c r="A28">
        <v>26</v>
      </c>
      <c r="B28" s="3" t="s">
        <v>28</v>
      </c>
      <c r="C28" s="3" t="s">
        <v>4137</v>
      </c>
      <c r="D28">
        <v>1250</v>
      </c>
      <c r="E28">
        <v>1940</v>
      </c>
      <c r="F28" t="s">
        <v>8219</v>
      </c>
      <c r="G28" t="s">
        <v>8224</v>
      </c>
      <c r="H28" t="s">
        <v>8246</v>
      </c>
      <c r="I28">
        <v>1408278144</v>
      </c>
      <c r="J28">
        <v>1404822144</v>
      </c>
      <c r="K28" t="b">
        <v>0</v>
      </c>
      <c r="L28">
        <v>19</v>
      </c>
      <c r="M28" t="b">
        <v>1</v>
      </c>
      <c r="N28" s="3" t="s">
        <v>8265</v>
      </c>
      <c r="O28">
        <f t="shared" si="0"/>
        <v>155</v>
      </c>
      <c r="P28" s="3">
        <f t="shared" si="1"/>
        <v>102.11</v>
      </c>
      <c r="Q28" t="s">
        <v>8310</v>
      </c>
      <c r="R28" t="s">
        <v>8311</v>
      </c>
      <c r="S28" s="8">
        <f t="shared" si="2"/>
        <v>41828.307222222218</v>
      </c>
      <c r="T28" s="8">
        <f t="shared" si="3"/>
        <v>41868.307222222218</v>
      </c>
    </row>
    <row r="29" spans="1:20" ht="49" x14ac:dyDescent="0.25">
      <c r="A29">
        <v>27</v>
      </c>
      <c r="B29" s="3" t="s">
        <v>29</v>
      </c>
      <c r="C29" s="3" t="s">
        <v>4138</v>
      </c>
      <c r="D29">
        <v>20000</v>
      </c>
      <c r="E29">
        <v>22345</v>
      </c>
      <c r="F29" t="s">
        <v>8219</v>
      </c>
      <c r="G29" t="s">
        <v>8228</v>
      </c>
      <c r="H29" t="s">
        <v>8250</v>
      </c>
      <c r="I29">
        <v>1416113833</v>
      </c>
      <c r="J29">
        <v>1413518233</v>
      </c>
      <c r="K29" t="b">
        <v>0</v>
      </c>
      <c r="L29">
        <v>150</v>
      </c>
      <c r="M29" t="b">
        <v>1</v>
      </c>
      <c r="N29" s="3" t="s">
        <v>8265</v>
      </c>
      <c r="O29">
        <f t="shared" si="0"/>
        <v>112</v>
      </c>
      <c r="P29" s="3">
        <f t="shared" si="1"/>
        <v>148.97</v>
      </c>
      <c r="Q29" t="s">
        <v>8310</v>
      </c>
      <c r="R29" t="s">
        <v>8311</v>
      </c>
      <c r="S29" s="8">
        <f t="shared" si="2"/>
        <v>41928.956400462957</v>
      </c>
      <c r="T29" s="8">
        <f t="shared" si="3"/>
        <v>41958.998067129629</v>
      </c>
    </row>
    <row r="30" spans="1:20" ht="33" x14ac:dyDescent="0.25">
      <c r="A30">
        <v>28</v>
      </c>
      <c r="B30" s="3" t="s">
        <v>30</v>
      </c>
      <c r="C30" s="3" t="s">
        <v>4139</v>
      </c>
      <c r="D30">
        <v>12000</v>
      </c>
      <c r="E30">
        <v>12042</v>
      </c>
      <c r="F30" t="s">
        <v>8219</v>
      </c>
      <c r="G30" t="s">
        <v>8224</v>
      </c>
      <c r="H30" t="s">
        <v>8246</v>
      </c>
      <c r="I30">
        <v>1450307284</v>
      </c>
      <c r="J30">
        <v>1447715284</v>
      </c>
      <c r="K30" t="b">
        <v>0</v>
      </c>
      <c r="L30">
        <v>71</v>
      </c>
      <c r="M30" t="b">
        <v>1</v>
      </c>
      <c r="N30" s="3" t="s">
        <v>8265</v>
      </c>
      <c r="O30">
        <f t="shared" si="0"/>
        <v>100</v>
      </c>
      <c r="P30" s="3">
        <f t="shared" si="1"/>
        <v>169.61</v>
      </c>
      <c r="Q30" t="s">
        <v>8310</v>
      </c>
      <c r="R30" t="s">
        <v>8311</v>
      </c>
      <c r="S30" s="8">
        <f t="shared" si="2"/>
        <v>42324.755601851844</v>
      </c>
      <c r="T30" s="8">
        <f t="shared" si="3"/>
        <v>42354.755601851844</v>
      </c>
    </row>
    <row r="31" spans="1:20" ht="49" x14ac:dyDescent="0.25">
      <c r="A31">
        <v>29</v>
      </c>
      <c r="B31" s="3" t="s">
        <v>31</v>
      </c>
      <c r="C31" s="3" t="s">
        <v>4140</v>
      </c>
      <c r="D31">
        <v>3000</v>
      </c>
      <c r="E31">
        <v>3700</v>
      </c>
      <c r="F31" t="s">
        <v>8219</v>
      </c>
      <c r="G31" t="s">
        <v>8225</v>
      </c>
      <c r="H31" t="s">
        <v>8247</v>
      </c>
      <c r="I31">
        <v>1406045368</v>
      </c>
      <c r="J31">
        <v>1403453368</v>
      </c>
      <c r="K31" t="b">
        <v>0</v>
      </c>
      <c r="L31">
        <v>117</v>
      </c>
      <c r="M31" t="b">
        <v>1</v>
      </c>
      <c r="N31" s="3" t="s">
        <v>8265</v>
      </c>
      <c r="O31">
        <f t="shared" si="0"/>
        <v>123</v>
      </c>
      <c r="P31" s="3">
        <f t="shared" si="1"/>
        <v>31.62</v>
      </c>
      <c r="Q31" t="s">
        <v>8310</v>
      </c>
      <c r="R31" t="s">
        <v>8311</v>
      </c>
      <c r="S31" s="8">
        <f t="shared" si="2"/>
        <v>41812.464907407404</v>
      </c>
      <c r="T31" s="8">
        <f t="shared" si="3"/>
        <v>41842.464907407404</v>
      </c>
    </row>
    <row r="32" spans="1:20" ht="49" x14ac:dyDescent="0.25">
      <c r="A32">
        <v>30</v>
      </c>
      <c r="B32" s="3" t="s">
        <v>32</v>
      </c>
      <c r="C32" s="3" t="s">
        <v>4141</v>
      </c>
      <c r="D32">
        <v>4000</v>
      </c>
      <c r="E32">
        <v>4051.99</v>
      </c>
      <c r="F32" t="s">
        <v>8219</v>
      </c>
      <c r="G32" t="s">
        <v>8224</v>
      </c>
      <c r="H32" t="s">
        <v>8246</v>
      </c>
      <c r="I32">
        <v>1408604515</v>
      </c>
      <c r="J32">
        <v>1406012515</v>
      </c>
      <c r="K32" t="b">
        <v>0</v>
      </c>
      <c r="L32">
        <v>53</v>
      </c>
      <c r="M32" t="b">
        <v>1</v>
      </c>
      <c r="N32" s="3" t="s">
        <v>8265</v>
      </c>
      <c r="O32">
        <f t="shared" si="0"/>
        <v>101</v>
      </c>
      <c r="P32" s="3">
        <f t="shared" si="1"/>
        <v>76.45</v>
      </c>
      <c r="Q32" t="s">
        <v>8310</v>
      </c>
      <c r="R32" t="s">
        <v>8311</v>
      </c>
      <c r="S32" s="8">
        <f t="shared" si="2"/>
        <v>41842.084664351853</v>
      </c>
      <c r="T32" s="8">
        <f t="shared" si="3"/>
        <v>41872.084664351853</v>
      </c>
    </row>
    <row r="33" spans="1:20" ht="49" x14ac:dyDescent="0.25">
      <c r="A33">
        <v>31</v>
      </c>
      <c r="B33" s="3" t="s">
        <v>33</v>
      </c>
      <c r="C33" s="3" t="s">
        <v>4142</v>
      </c>
      <c r="D33">
        <v>13</v>
      </c>
      <c r="E33">
        <v>13</v>
      </c>
      <c r="F33" t="s">
        <v>8219</v>
      </c>
      <c r="G33" t="s">
        <v>8224</v>
      </c>
      <c r="H33" t="s">
        <v>8246</v>
      </c>
      <c r="I33">
        <v>1453748434</v>
      </c>
      <c r="J33">
        <v>1452193234</v>
      </c>
      <c r="K33" t="b">
        <v>0</v>
      </c>
      <c r="L33">
        <v>1</v>
      </c>
      <c r="M33" t="b">
        <v>1</v>
      </c>
      <c r="N33" s="3" t="s">
        <v>8265</v>
      </c>
      <c r="O33">
        <f t="shared" si="0"/>
        <v>100</v>
      </c>
      <c r="P33" s="3">
        <f t="shared" si="1"/>
        <v>13</v>
      </c>
      <c r="Q33" t="s">
        <v>8310</v>
      </c>
      <c r="R33" t="s">
        <v>8311</v>
      </c>
      <c r="S33" s="8">
        <f t="shared" si="2"/>
        <v>42376.583726851844</v>
      </c>
      <c r="T33" s="8">
        <f t="shared" si="3"/>
        <v>42394.583726851844</v>
      </c>
    </row>
    <row r="34" spans="1:20" ht="49" x14ac:dyDescent="0.25">
      <c r="A34">
        <v>32</v>
      </c>
      <c r="B34" s="3" t="s">
        <v>34</v>
      </c>
      <c r="C34" s="3" t="s">
        <v>4143</v>
      </c>
      <c r="D34">
        <v>28450</v>
      </c>
      <c r="E34">
        <v>28520</v>
      </c>
      <c r="F34" t="s">
        <v>8219</v>
      </c>
      <c r="G34" t="s">
        <v>8224</v>
      </c>
      <c r="H34" t="s">
        <v>8246</v>
      </c>
      <c r="I34">
        <v>1463111940</v>
      </c>
      <c r="J34">
        <v>1459523017</v>
      </c>
      <c r="K34" t="b">
        <v>0</v>
      </c>
      <c r="L34">
        <v>89</v>
      </c>
      <c r="M34" t="b">
        <v>1</v>
      </c>
      <c r="N34" s="3" t="s">
        <v>8265</v>
      </c>
      <c r="O34">
        <f t="shared" si="0"/>
        <v>100</v>
      </c>
      <c r="P34" s="3">
        <f t="shared" si="1"/>
        <v>320.45</v>
      </c>
      <c r="Q34" t="s">
        <v>8310</v>
      </c>
      <c r="R34" t="s">
        <v>8311</v>
      </c>
      <c r="S34" s="8">
        <f t="shared" si="2"/>
        <v>42461.419178240736</v>
      </c>
      <c r="T34" s="8">
        <f t="shared" si="3"/>
        <v>42502.957638888889</v>
      </c>
    </row>
    <row r="35" spans="1:20" ht="49" x14ac:dyDescent="0.25">
      <c r="A35">
        <v>33</v>
      </c>
      <c r="B35" s="3" t="s">
        <v>35</v>
      </c>
      <c r="C35" s="3" t="s">
        <v>4144</v>
      </c>
      <c r="D35">
        <v>5250</v>
      </c>
      <c r="E35">
        <v>5360</v>
      </c>
      <c r="F35" t="s">
        <v>8219</v>
      </c>
      <c r="G35" t="s">
        <v>8224</v>
      </c>
      <c r="H35" t="s">
        <v>8246</v>
      </c>
      <c r="I35">
        <v>1447001501</v>
      </c>
      <c r="J35">
        <v>1444405901</v>
      </c>
      <c r="K35" t="b">
        <v>0</v>
      </c>
      <c r="L35">
        <v>64</v>
      </c>
      <c r="M35" t="b">
        <v>1</v>
      </c>
      <c r="N35" s="3" t="s">
        <v>8265</v>
      </c>
      <c r="O35">
        <f t="shared" si="0"/>
        <v>102</v>
      </c>
      <c r="P35" s="3">
        <f t="shared" si="1"/>
        <v>83.75</v>
      </c>
      <c r="Q35" t="s">
        <v>8310</v>
      </c>
      <c r="R35" t="s">
        <v>8311</v>
      </c>
      <c r="S35" s="8">
        <f t="shared" si="2"/>
        <v>42286.452557870369</v>
      </c>
      <c r="T35" s="8">
        <f t="shared" si="3"/>
        <v>42316.494224537033</v>
      </c>
    </row>
    <row r="36" spans="1:20" ht="49" x14ac:dyDescent="0.25">
      <c r="A36">
        <v>34</v>
      </c>
      <c r="B36" s="3" t="s">
        <v>36</v>
      </c>
      <c r="C36" s="3" t="s">
        <v>4145</v>
      </c>
      <c r="D36">
        <v>2600</v>
      </c>
      <c r="E36">
        <v>3392</v>
      </c>
      <c r="F36" t="s">
        <v>8219</v>
      </c>
      <c r="G36" t="s">
        <v>8224</v>
      </c>
      <c r="H36" t="s">
        <v>8246</v>
      </c>
      <c r="I36">
        <v>1407224601</v>
      </c>
      <c r="J36">
        <v>1405928601</v>
      </c>
      <c r="K36" t="b">
        <v>0</v>
      </c>
      <c r="L36">
        <v>68</v>
      </c>
      <c r="M36" t="b">
        <v>1</v>
      </c>
      <c r="N36" s="3" t="s">
        <v>8265</v>
      </c>
      <c r="O36">
        <f t="shared" si="0"/>
        <v>130</v>
      </c>
      <c r="P36" s="3">
        <f t="shared" si="1"/>
        <v>49.88</v>
      </c>
      <c r="Q36" t="s">
        <v>8310</v>
      </c>
      <c r="R36" t="s">
        <v>8311</v>
      </c>
      <c r="S36" s="8">
        <f t="shared" si="2"/>
        <v>41841.113437499997</v>
      </c>
      <c r="T36" s="8">
        <f t="shared" si="3"/>
        <v>41856.113437499997</v>
      </c>
    </row>
    <row r="37" spans="1:20" ht="33" x14ac:dyDescent="0.25">
      <c r="A37">
        <v>35</v>
      </c>
      <c r="B37" s="3" t="s">
        <v>37</v>
      </c>
      <c r="C37" s="3" t="s">
        <v>4146</v>
      </c>
      <c r="D37">
        <v>1000</v>
      </c>
      <c r="E37">
        <v>1665</v>
      </c>
      <c r="F37" t="s">
        <v>8219</v>
      </c>
      <c r="G37" t="s">
        <v>8224</v>
      </c>
      <c r="H37" t="s">
        <v>8246</v>
      </c>
      <c r="I37">
        <v>1430179200</v>
      </c>
      <c r="J37">
        <v>1428130814</v>
      </c>
      <c r="K37" t="b">
        <v>0</v>
      </c>
      <c r="L37">
        <v>28</v>
      </c>
      <c r="M37" t="b">
        <v>1</v>
      </c>
      <c r="N37" s="3" t="s">
        <v>8265</v>
      </c>
      <c r="O37">
        <f t="shared" si="0"/>
        <v>167</v>
      </c>
      <c r="P37" s="3">
        <f t="shared" si="1"/>
        <v>59.46</v>
      </c>
      <c r="Q37" t="s">
        <v>8310</v>
      </c>
      <c r="R37" t="s">
        <v>8311</v>
      </c>
      <c r="S37" s="8">
        <f t="shared" si="2"/>
        <v>42098.083495370367</v>
      </c>
      <c r="T37" s="8">
        <f t="shared" si="3"/>
        <v>42121.791666666664</v>
      </c>
    </row>
    <row r="38" spans="1:20" ht="33" x14ac:dyDescent="0.25">
      <c r="A38">
        <v>36</v>
      </c>
      <c r="B38" s="3" t="s">
        <v>38</v>
      </c>
      <c r="C38" s="3" t="s">
        <v>4147</v>
      </c>
      <c r="D38">
        <v>6000</v>
      </c>
      <c r="E38">
        <v>8529</v>
      </c>
      <c r="F38" t="s">
        <v>8219</v>
      </c>
      <c r="G38" t="s">
        <v>8224</v>
      </c>
      <c r="H38" t="s">
        <v>8246</v>
      </c>
      <c r="I38">
        <v>1428128525</v>
      </c>
      <c r="J38">
        <v>1425540125</v>
      </c>
      <c r="K38" t="b">
        <v>0</v>
      </c>
      <c r="L38">
        <v>44</v>
      </c>
      <c r="M38" t="b">
        <v>1</v>
      </c>
      <c r="N38" s="3" t="s">
        <v>8265</v>
      </c>
      <c r="O38">
        <f t="shared" si="0"/>
        <v>142</v>
      </c>
      <c r="P38" s="3">
        <f t="shared" si="1"/>
        <v>193.84</v>
      </c>
      <c r="Q38" t="s">
        <v>8310</v>
      </c>
      <c r="R38" t="s">
        <v>8311</v>
      </c>
      <c r="S38" s="8">
        <f t="shared" si="2"/>
        <v>42068.098668981482</v>
      </c>
      <c r="T38" s="8">
        <f t="shared" si="3"/>
        <v>42098.05700231481</v>
      </c>
    </row>
    <row r="39" spans="1:20" ht="49" x14ac:dyDescent="0.25">
      <c r="A39">
        <v>37</v>
      </c>
      <c r="B39" s="3" t="s">
        <v>39</v>
      </c>
      <c r="C39" s="3" t="s">
        <v>4148</v>
      </c>
      <c r="D39">
        <v>22000</v>
      </c>
      <c r="E39">
        <v>40357</v>
      </c>
      <c r="F39" t="s">
        <v>8219</v>
      </c>
      <c r="G39" t="s">
        <v>8224</v>
      </c>
      <c r="H39" t="s">
        <v>8246</v>
      </c>
      <c r="I39">
        <v>1425055079</v>
      </c>
      <c r="J39">
        <v>1422463079</v>
      </c>
      <c r="K39" t="b">
        <v>0</v>
      </c>
      <c r="L39">
        <v>253</v>
      </c>
      <c r="M39" t="b">
        <v>1</v>
      </c>
      <c r="N39" s="3" t="s">
        <v>8265</v>
      </c>
      <c r="O39">
        <f t="shared" si="0"/>
        <v>183</v>
      </c>
      <c r="P39" s="3">
        <f t="shared" si="1"/>
        <v>159.51</v>
      </c>
      <c r="Q39" t="s">
        <v>8310</v>
      </c>
      <c r="R39" t="s">
        <v>8311</v>
      </c>
      <c r="S39" s="8">
        <f t="shared" si="2"/>
        <v>42032.484710648147</v>
      </c>
      <c r="T39" s="8">
        <f t="shared" si="3"/>
        <v>42062.484710648147</v>
      </c>
    </row>
    <row r="40" spans="1:20" ht="49" x14ac:dyDescent="0.25">
      <c r="A40">
        <v>38</v>
      </c>
      <c r="B40" s="3" t="s">
        <v>40</v>
      </c>
      <c r="C40" s="3" t="s">
        <v>4149</v>
      </c>
      <c r="D40">
        <v>2500</v>
      </c>
      <c r="E40">
        <v>2751</v>
      </c>
      <c r="F40" t="s">
        <v>8219</v>
      </c>
      <c r="G40" t="s">
        <v>8224</v>
      </c>
      <c r="H40" t="s">
        <v>8246</v>
      </c>
      <c r="I40">
        <v>1368235344</v>
      </c>
      <c r="J40">
        <v>1365643344</v>
      </c>
      <c r="K40" t="b">
        <v>0</v>
      </c>
      <c r="L40">
        <v>66</v>
      </c>
      <c r="M40" t="b">
        <v>1</v>
      </c>
      <c r="N40" s="3" t="s">
        <v>8265</v>
      </c>
      <c r="O40">
        <f t="shared" si="0"/>
        <v>110</v>
      </c>
      <c r="P40" s="3">
        <f t="shared" si="1"/>
        <v>41.68</v>
      </c>
      <c r="Q40" t="s">
        <v>8310</v>
      </c>
      <c r="R40" t="s">
        <v>8311</v>
      </c>
      <c r="S40" s="8">
        <f t="shared" si="2"/>
        <v>41374.848888888882</v>
      </c>
      <c r="T40" s="8">
        <f t="shared" si="3"/>
        <v>41404.84888888889</v>
      </c>
    </row>
    <row r="41" spans="1:20" ht="49" x14ac:dyDescent="0.25">
      <c r="A41">
        <v>39</v>
      </c>
      <c r="B41" s="3" t="s">
        <v>41</v>
      </c>
      <c r="C41" s="3" t="s">
        <v>4150</v>
      </c>
      <c r="D41">
        <v>25000</v>
      </c>
      <c r="E41">
        <v>32745</v>
      </c>
      <c r="F41" t="s">
        <v>8219</v>
      </c>
      <c r="G41" t="s">
        <v>8225</v>
      </c>
      <c r="H41" t="s">
        <v>8247</v>
      </c>
      <c r="I41">
        <v>1401058740</v>
      </c>
      <c r="J41">
        <v>1398388068</v>
      </c>
      <c r="K41" t="b">
        <v>0</v>
      </c>
      <c r="L41">
        <v>217</v>
      </c>
      <c r="M41" t="b">
        <v>1</v>
      </c>
      <c r="N41" s="3" t="s">
        <v>8265</v>
      </c>
      <c r="O41">
        <f t="shared" si="0"/>
        <v>131</v>
      </c>
      <c r="P41" s="3">
        <f t="shared" si="1"/>
        <v>150.9</v>
      </c>
      <c r="Q41" t="s">
        <v>8310</v>
      </c>
      <c r="R41" t="s">
        <v>8311</v>
      </c>
      <c r="S41" s="8">
        <f t="shared" si="2"/>
        <v>41753.838749999995</v>
      </c>
      <c r="T41" s="8">
        <f t="shared" si="3"/>
        <v>41784.749305555553</v>
      </c>
    </row>
    <row r="42" spans="1:20" ht="49" x14ac:dyDescent="0.25">
      <c r="A42">
        <v>40</v>
      </c>
      <c r="B42" s="3" t="s">
        <v>42</v>
      </c>
      <c r="C42" s="3" t="s">
        <v>4151</v>
      </c>
      <c r="D42">
        <v>2000</v>
      </c>
      <c r="E42">
        <v>2027</v>
      </c>
      <c r="F42" t="s">
        <v>8219</v>
      </c>
      <c r="G42" t="s">
        <v>8224</v>
      </c>
      <c r="H42" t="s">
        <v>8246</v>
      </c>
      <c r="I42">
        <v>1403150400</v>
      </c>
      <c r="J42">
        <v>1401426488</v>
      </c>
      <c r="K42" t="b">
        <v>0</v>
      </c>
      <c r="L42">
        <v>16</v>
      </c>
      <c r="M42" t="b">
        <v>1</v>
      </c>
      <c r="N42" s="3" t="s">
        <v>8265</v>
      </c>
      <c r="O42">
        <f t="shared" si="0"/>
        <v>101</v>
      </c>
      <c r="P42" s="3">
        <f t="shared" si="1"/>
        <v>126.69</v>
      </c>
      <c r="Q42" t="s">
        <v>8310</v>
      </c>
      <c r="R42" t="s">
        <v>8311</v>
      </c>
      <c r="S42" s="8">
        <f t="shared" si="2"/>
        <v>41789.005648148144</v>
      </c>
      <c r="T42" s="8">
        <f t="shared" si="3"/>
        <v>41808.958333333328</v>
      </c>
    </row>
    <row r="43" spans="1:20" ht="49" x14ac:dyDescent="0.25">
      <c r="A43">
        <v>41</v>
      </c>
      <c r="B43" s="3" t="s">
        <v>43</v>
      </c>
      <c r="C43" s="3" t="s">
        <v>4152</v>
      </c>
      <c r="D43">
        <v>2000</v>
      </c>
      <c r="E43">
        <v>2000</v>
      </c>
      <c r="F43" t="s">
        <v>8219</v>
      </c>
      <c r="G43" t="s">
        <v>8224</v>
      </c>
      <c r="H43" t="s">
        <v>8246</v>
      </c>
      <c r="I43">
        <v>1412516354</v>
      </c>
      <c r="J43">
        <v>1409924354</v>
      </c>
      <c r="K43" t="b">
        <v>0</v>
      </c>
      <c r="L43">
        <v>19</v>
      </c>
      <c r="M43" t="b">
        <v>1</v>
      </c>
      <c r="N43" s="3" t="s">
        <v>8265</v>
      </c>
      <c r="O43">
        <f t="shared" si="0"/>
        <v>100</v>
      </c>
      <c r="P43" s="3">
        <f t="shared" si="1"/>
        <v>105.26</v>
      </c>
      <c r="Q43" t="s">
        <v>8310</v>
      </c>
      <c r="R43" t="s">
        <v>8311</v>
      </c>
      <c r="S43" s="8">
        <f t="shared" si="2"/>
        <v>41887.360578703701</v>
      </c>
      <c r="T43" s="8">
        <f t="shared" si="3"/>
        <v>41917.360578703701</v>
      </c>
    </row>
    <row r="44" spans="1:20" ht="49" x14ac:dyDescent="0.25">
      <c r="A44">
        <v>42</v>
      </c>
      <c r="B44" s="3" t="s">
        <v>44</v>
      </c>
      <c r="C44" s="3" t="s">
        <v>4153</v>
      </c>
      <c r="D44">
        <v>14000</v>
      </c>
      <c r="E44">
        <v>19860</v>
      </c>
      <c r="F44" t="s">
        <v>8219</v>
      </c>
      <c r="G44" t="s">
        <v>8224</v>
      </c>
      <c r="H44" t="s">
        <v>8246</v>
      </c>
      <c r="I44">
        <v>1419780026</v>
      </c>
      <c r="J44">
        <v>1417188026</v>
      </c>
      <c r="K44" t="b">
        <v>0</v>
      </c>
      <c r="L44">
        <v>169</v>
      </c>
      <c r="M44" t="b">
        <v>1</v>
      </c>
      <c r="N44" s="3" t="s">
        <v>8265</v>
      </c>
      <c r="O44">
        <f t="shared" si="0"/>
        <v>142</v>
      </c>
      <c r="P44" s="3">
        <f t="shared" si="1"/>
        <v>117.51</v>
      </c>
      <c r="Q44" t="s">
        <v>8310</v>
      </c>
      <c r="R44" t="s">
        <v>8311</v>
      </c>
      <c r="S44" s="8">
        <f t="shared" si="2"/>
        <v>41971.430856481478</v>
      </c>
      <c r="T44" s="8">
        <f t="shared" si="3"/>
        <v>42001.430856481478</v>
      </c>
    </row>
    <row r="45" spans="1:20" ht="49" x14ac:dyDescent="0.25">
      <c r="A45">
        <v>43</v>
      </c>
      <c r="B45" s="3" t="s">
        <v>45</v>
      </c>
      <c r="C45" s="3" t="s">
        <v>4154</v>
      </c>
      <c r="D45">
        <v>10000</v>
      </c>
      <c r="E45">
        <v>30866</v>
      </c>
      <c r="F45" t="s">
        <v>8219</v>
      </c>
      <c r="G45" t="s">
        <v>8224</v>
      </c>
      <c r="H45" t="s">
        <v>8246</v>
      </c>
      <c r="I45">
        <v>1405209600</v>
      </c>
      <c r="J45">
        <v>1402599486</v>
      </c>
      <c r="K45" t="b">
        <v>0</v>
      </c>
      <c r="L45">
        <v>263</v>
      </c>
      <c r="M45" t="b">
        <v>1</v>
      </c>
      <c r="N45" s="3" t="s">
        <v>8265</v>
      </c>
      <c r="O45">
        <f t="shared" si="0"/>
        <v>309</v>
      </c>
      <c r="P45" s="3">
        <f t="shared" si="1"/>
        <v>117.36</v>
      </c>
      <c r="Q45" t="s">
        <v>8310</v>
      </c>
      <c r="R45" t="s">
        <v>8311</v>
      </c>
      <c r="S45" s="8">
        <f t="shared" si="2"/>
        <v>41802.582013888888</v>
      </c>
      <c r="T45" s="8">
        <f t="shared" si="3"/>
        <v>41832.791666666664</v>
      </c>
    </row>
    <row r="46" spans="1:20" ht="49" x14ac:dyDescent="0.25">
      <c r="A46">
        <v>44</v>
      </c>
      <c r="B46" s="3" t="s">
        <v>46</v>
      </c>
      <c r="C46" s="3" t="s">
        <v>4155</v>
      </c>
      <c r="D46">
        <v>2000</v>
      </c>
      <c r="E46">
        <v>2000</v>
      </c>
      <c r="F46" t="s">
        <v>8219</v>
      </c>
      <c r="G46" t="s">
        <v>8224</v>
      </c>
      <c r="H46" t="s">
        <v>8246</v>
      </c>
      <c r="I46">
        <v>1412648537</v>
      </c>
      <c r="J46">
        <v>1408760537</v>
      </c>
      <c r="K46" t="b">
        <v>0</v>
      </c>
      <c r="L46">
        <v>15</v>
      </c>
      <c r="M46" t="b">
        <v>1</v>
      </c>
      <c r="N46" s="3" t="s">
        <v>8265</v>
      </c>
      <c r="O46">
        <f t="shared" si="0"/>
        <v>100</v>
      </c>
      <c r="P46" s="3">
        <f t="shared" si="1"/>
        <v>133.33000000000001</v>
      </c>
      <c r="Q46" t="s">
        <v>8310</v>
      </c>
      <c r="R46" t="s">
        <v>8311</v>
      </c>
      <c r="S46" s="8">
        <f t="shared" si="2"/>
        <v>41873.890474537038</v>
      </c>
      <c r="T46" s="8">
        <f t="shared" si="3"/>
        <v>41918.890474537031</v>
      </c>
    </row>
    <row r="47" spans="1:20" ht="49" x14ac:dyDescent="0.25">
      <c r="A47">
        <v>45</v>
      </c>
      <c r="B47" s="3" t="s">
        <v>47</v>
      </c>
      <c r="C47" s="3" t="s">
        <v>4156</v>
      </c>
      <c r="D47">
        <v>5000</v>
      </c>
      <c r="E47">
        <v>6000</v>
      </c>
      <c r="F47" t="s">
        <v>8219</v>
      </c>
      <c r="G47" t="s">
        <v>8224</v>
      </c>
      <c r="H47" t="s">
        <v>8246</v>
      </c>
      <c r="I47">
        <v>1461769107</v>
      </c>
      <c r="J47">
        <v>1459177107</v>
      </c>
      <c r="K47" t="b">
        <v>0</v>
      </c>
      <c r="L47">
        <v>61</v>
      </c>
      <c r="M47" t="b">
        <v>1</v>
      </c>
      <c r="N47" s="3" t="s">
        <v>8265</v>
      </c>
      <c r="O47">
        <f t="shared" si="0"/>
        <v>120</v>
      </c>
      <c r="P47" s="3">
        <f t="shared" si="1"/>
        <v>98.36</v>
      </c>
      <c r="Q47" t="s">
        <v>8310</v>
      </c>
      <c r="R47" t="s">
        <v>8311</v>
      </c>
      <c r="S47" s="8">
        <f t="shared" si="2"/>
        <v>42457.415590277778</v>
      </c>
      <c r="T47" s="8">
        <f t="shared" si="3"/>
        <v>42487.415590277778</v>
      </c>
    </row>
    <row r="48" spans="1:20" ht="49" x14ac:dyDescent="0.25">
      <c r="A48">
        <v>46</v>
      </c>
      <c r="B48" s="3" t="s">
        <v>48</v>
      </c>
      <c r="C48" s="3" t="s">
        <v>4157</v>
      </c>
      <c r="D48">
        <v>8400</v>
      </c>
      <c r="E48">
        <v>8750</v>
      </c>
      <c r="F48" t="s">
        <v>8219</v>
      </c>
      <c r="G48" t="s">
        <v>8226</v>
      </c>
      <c r="H48" t="s">
        <v>8248</v>
      </c>
      <c r="I48">
        <v>1450220974</v>
      </c>
      <c r="J48">
        <v>1447628974</v>
      </c>
      <c r="K48" t="b">
        <v>0</v>
      </c>
      <c r="L48">
        <v>45</v>
      </c>
      <c r="M48" t="b">
        <v>1</v>
      </c>
      <c r="N48" s="3" t="s">
        <v>8265</v>
      </c>
      <c r="O48">
        <f t="shared" si="0"/>
        <v>104</v>
      </c>
      <c r="P48" s="3">
        <f t="shared" si="1"/>
        <v>194.44</v>
      </c>
      <c r="Q48" t="s">
        <v>8310</v>
      </c>
      <c r="R48" t="s">
        <v>8311</v>
      </c>
      <c r="S48" s="8">
        <f t="shared" si="2"/>
        <v>42323.756643518522</v>
      </c>
      <c r="T48" s="8">
        <f t="shared" si="3"/>
        <v>42353.756643518514</v>
      </c>
    </row>
    <row r="49" spans="1:20" ht="49" x14ac:dyDescent="0.25">
      <c r="A49">
        <v>47</v>
      </c>
      <c r="B49" s="3" t="s">
        <v>49</v>
      </c>
      <c r="C49" s="3" t="s">
        <v>4158</v>
      </c>
      <c r="D49">
        <v>5000</v>
      </c>
      <c r="E49">
        <v>5380.55</v>
      </c>
      <c r="F49" t="s">
        <v>8219</v>
      </c>
      <c r="G49" t="s">
        <v>8224</v>
      </c>
      <c r="H49" t="s">
        <v>8246</v>
      </c>
      <c r="I49">
        <v>1419021607</v>
      </c>
      <c r="J49">
        <v>1413834007</v>
      </c>
      <c r="K49" t="b">
        <v>0</v>
      </c>
      <c r="L49">
        <v>70</v>
      </c>
      <c r="M49" t="b">
        <v>1</v>
      </c>
      <c r="N49" s="3" t="s">
        <v>8265</v>
      </c>
      <c r="O49">
        <f t="shared" si="0"/>
        <v>108</v>
      </c>
      <c r="P49" s="3">
        <f t="shared" si="1"/>
        <v>76.87</v>
      </c>
      <c r="Q49" t="s">
        <v>8310</v>
      </c>
      <c r="R49" t="s">
        <v>8311</v>
      </c>
      <c r="S49" s="8">
        <f t="shared" si="2"/>
        <v>41932.611192129625</v>
      </c>
      <c r="T49" s="8">
        <f t="shared" si="3"/>
        <v>41992.652858796289</v>
      </c>
    </row>
    <row r="50" spans="1:20" ht="49" x14ac:dyDescent="0.25">
      <c r="A50">
        <v>48</v>
      </c>
      <c r="B50" s="3" t="s">
        <v>50</v>
      </c>
      <c r="C50" s="3" t="s">
        <v>4159</v>
      </c>
      <c r="D50">
        <v>2000</v>
      </c>
      <c r="E50">
        <v>2159</v>
      </c>
      <c r="F50" t="s">
        <v>8219</v>
      </c>
      <c r="G50" t="s">
        <v>8225</v>
      </c>
      <c r="H50" t="s">
        <v>8247</v>
      </c>
      <c r="I50">
        <v>1425211200</v>
      </c>
      <c r="J50">
        <v>1422534260</v>
      </c>
      <c r="K50" t="b">
        <v>0</v>
      </c>
      <c r="L50">
        <v>38</v>
      </c>
      <c r="M50" t="b">
        <v>1</v>
      </c>
      <c r="N50" s="3" t="s">
        <v>8265</v>
      </c>
      <c r="O50">
        <f t="shared" si="0"/>
        <v>108</v>
      </c>
      <c r="P50" s="3">
        <f t="shared" si="1"/>
        <v>56.82</v>
      </c>
      <c r="Q50" t="s">
        <v>8310</v>
      </c>
      <c r="R50" t="s">
        <v>8311</v>
      </c>
      <c r="S50" s="8">
        <f t="shared" si="2"/>
        <v>42033.308564814812</v>
      </c>
      <c r="T50" s="8">
        <f t="shared" si="3"/>
        <v>42064.291666666664</v>
      </c>
    </row>
    <row r="51" spans="1:20" ht="18" x14ac:dyDescent="0.25">
      <c r="A51">
        <v>49</v>
      </c>
      <c r="B51" s="3" t="s">
        <v>51</v>
      </c>
      <c r="C51" s="3" t="s">
        <v>4160</v>
      </c>
      <c r="D51">
        <v>12000</v>
      </c>
      <c r="E51">
        <v>12000</v>
      </c>
      <c r="F51" t="s">
        <v>8219</v>
      </c>
      <c r="G51" t="s">
        <v>8224</v>
      </c>
      <c r="H51" t="s">
        <v>8246</v>
      </c>
      <c r="I51">
        <v>1445660045</v>
      </c>
      <c r="J51">
        <v>1443068045</v>
      </c>
      <c r="K51" t="b">
        <v>0</v>
      </c>
      <c r="L51">
        <v>87</v>
      </c>
      <c r="M51" t="b">
        <v>1</v>
      </c>
      <c r="N51" s="3" t="s">
        <v>8265</v>
      </c>
      <c r="O51">
        <f t="shared" si="0"/>
        <v>100</v>
      </c>
      <c r="P51" s="3">
        <f t="shared" si="1"/>
        <v>137.93</v>
      </c>
      <c r="Q51" t="s">
        <v>8310</v>
      </c>
      <c r="R51" t="s">
        <v>8311</v>
      </c>
      <c r="S51" s="8">
        <f t="shared" si="2"/>
        <v>42270.968113425923</v>
      </c>
      <c r="T51" s="8">
        <f t="shared" si="3"/>
        <v>42300.968113425923</v>
      </c>
    </row>
    <row r="52" spans="1:20" ht="49" x14ac:dyDescent="0.25">
      <c r="A52">
        <v>50</v>
      </c>
      <c r="B52" s="3" t="s">
        <v>52</v>
      </c>
      <c r="C52" s="3" t="s">
        <v>4161</v>
      </c>
      <c r="D52">
        <v>600</v>
      </c>
      <c r="E52">
        <v>600</v>
      </c>
      <c r="F52" t="s">
        <v>8219</v>
      </c>
      <c r="G52" t="s">
        <v>8225</v>
      </c>
      <c r="H52" t="s">
        <v>8247</v>
      </c>
      <c r="I52">
        <v>1422637200</v>
      </c>
      <c r="J52">
        <v>1419271458</v>
      </c>
      <c r="K52" t="b">
        <v>0</v>
      </c>
      <c r="L52">
        <v>22</v>
      </c>
      <c r="M52" t="b">
        <v>1</v>
      </c>
      <c r="N52" s="3" t="s">
        <v>8265</v>
      </c>
      <c r="O52">
        <f t="shared" si="0"/>
        <v>100</v>
      </c>
      <c r="P52" s="3">
        <f t="shared" si="1"/>
        <v>27.27</v>
      </c>
      <c r="Q52" t="s">
        <v>8310</v>
      </c>
      <c r="R52" t="s">
        <v>8311</v>
      </c>
      <c r="S52" s="8">
        <f t="shared" si="2"/>
        <v>41995.544652777775</v>
      </c>
      <c r="T52" s="8">
        <f t="shared" si="3"/>
        <v>42034.499999999993</v>
      </c>
    </row>
    <row r="53" spans="1:20" ht="49" x14ac:dyDescent="0.25">
      <c r="A53">
        <v>51</v>
      </c>
      <c r="B53" s="3" t="s">
        <v>53</v>
      </c>
      <c r="C53" s="3" t="s">
        <v>4162</v>
      </c>
      <c r="D53">
        <v>11000</v>
      </c>
      <c r="E53">
        <v>14082</v>
      </c>
      <c r="F53" t="s">
        <v>8219</v>
      </c>
      <c r="G53" t="s">
        <v>8224</v>
      </c>
      <c r="H53" t="s">
        <v>8246</v>
      </c>
      <c r="I53">
        <v>1439245037</v>
      </c>
      <c r="J53">
        <v>1436653037</v>
      </c>
      <c r="K53" t="b">
        <v>0</v>
      </c>
      <c r="L53">
        <v>119</v>
      </c>
      <c r="M53" t="b">
        <v>1</v>
      </c>
      <c r="N53" s="3" t="s">
        <v>8265</v>
      </c>
      <c r="O53">
        <f t="shared" si="0"/>
        <v>128</v>
      </c>
      <c r="P53" s="3">
        <f t="shared" si="1"/>
        <v>118.34</v>
      </c>
      <c r="Q53" t="s">
        <v>8310</v>
      </c>
      <c r="R53" t="s">
        <v>8311</v>
      </c>
      <c r="S53" s="8">
        <f t="shared" si="2"/>
        <v>42196.720335648148</v>
      </c>
      <c r="T53" s="8">
        <f t="shared" si="3"/>
        <v>42226.72033564814</v>
      </c>
    </row>
    <row r="54" spans="1:20" ht="49" x14ac:dyDescent="0.25">
      <c r="A54">
        <v>52</v>
      </c>
      <c r="B54" s="3" t="s">
        <v>54</v>
      </c>
      <c r="C54" s="3" t="s">
        <v>4163</v>
      </c>
      <c r="D54">
        <v>10000</v>
      </c>
      <c r="E54">
        <v>11621</v>
      </c>
      <c r="F54" t="s">
        <v>8219</v>
      </c>
      <c r="G54" t="s">
        <v>8224</v>
      </c>
      <c r="H54" t="s">
        <v>8246</v>
      </c>
      <c r="I54">
        <v>1405615846</v>
      </c>
      <c r="J54">
        <v>1403023846</v>
      </c>
      <c r="K54" t="b">
        <v>0</v>
      </c>
      <c r="L54">
        <v>52</v>
      </c>
      <c r="M54" t="b">
        <v>1</v>
      </c>
      <c r="N54" s="3" t="s">
        <v>8265</v>
      </c>
      <c r="O54">
        <f t="shared" si="0"/>
        <v>116</v>
      </c>
      <c r="P54" s="3">
        <f t="shared" si="1"/>
        <v>223.48</v>
      </c>
      <c r="Q54" t="s">
        <v>8310</v>
      </c>
      <c r="R54" t="s">
        <v>8311</v>
      </c>
      <c r="S54" s="8">
        <f t="shared" si="2"/>
        <v>41807.493587962963</v>
      </c>
      <c r="T54" s="8">
        <f t="shared" si="3"/>
        <v>41837.493587962963</v>
      </c>
    </row>
    <row r="55" spans="1:20" ht="33" x14ac:dyDescent="0.25">
      <c r="A55">
        <v>53</v>
      </c>
      <c r="B55" s="3" t="s">
        <v>55</v>
      </c>
      <c r="C55" s="3" t="s">
        <v>4164</v>
      </c>
      <c r="D55">
        <v>3000</v>
      </c>
      <c r="E55">
        <v>3289</v>
      </c>
      <c r="F55" t="s">
        <v>8219</v>
      </c>
      <c r="G55" t="s">
        <v>8224</v>
      </c>
      <c r="H55" t="s">
        <v>8246</v>
      </c>
      <c r="I55">
        <v>1396648800</v>
      </c>
      <c r="J55">
        <v>1395407445</v>
      </c>
      <c r="K55" t="b">
        <v>0</v>
      </c>
      <c r="L55">
        <v>117</v>
      </c>
      <c r="M55" t="b">
        <v>1</v>
      </c>
      <c r="N55" s="3" t="s">
        <v>8265</v>
      </c>
      <c r="O55">
        <f t="shared" si="0"/>
        <v>110</v>
      </c>
      <c r="P55" s="3">
        <f t="shared" si="1"/>
        <v>28.11</v>
      </c>
      <c r="Q55" t="s">
        <v>8310</v>
      </c>
      <c r="R55" t="s">
        <v>8311</v>
      </c>
      <c r="S55" s="8">
        <f t="shared" si="2"/>
        <v>41719.340798611105</v>
      </c>
      <c r="T55" s="8">
        <f t="shared" si="3"/>
        <v>41733.708333333328</v>
      </c>
    </row>
    <row r="56" spans="1:20" ht="49" x14ac:dyDescent="0.25">
      <c r="A56">
        <v>54</v>
      </c>
      <c r="B56" s="3" t="s">
        <v>56</v>
      </c>
      <c r="C56" s="3" t="s">
        <v>4165</v>
      </c>
      <c r="D56">
        <v>10000</v>
      </c>
      <c r="E56">
        <v>10100</v>
      </c>
      <c r="F56" t="s">
        <v>8219</v>
      </c>
      <c r="G56" t="s">
        <v>8224</v>
      </c>
      <c r="H56" t="s">
        <v>8246</v>
      </c>
      <c r="I56">
        <v>1451063221</v>
      </c>
      <c r="J56">
        <v>1448471221</v>
      </c>
      <c r="K56" t="b">
        <v>0</v>
      </c>
      <c r="L56">
        <v>52</v>
      </c>
      <c r="M56" t="b">
        <v>1</v>
      </c>
      <c r="N56" s="3" t="s">
        <v>8265</v>
      </c>
      <c r="O56">
        <f t="shared" si="0"/>
        <v>101</v>
      </c>
      <c r="P56" s="3">
        <f t="shared" si="1"/>
        <v>194.23</v>
      </c>
      <c r="Q56" t="s">
        <v>8310</v>
      </c>
      <c r="R56" t="s">
        <v>8311</v>
      </c>
      <c r="S56" s="8">
        <f t="shared" si="2"/>
        <v>42333.504872685182</v>
      </c>
      <c r="T56" s="8">
        <f t="shared" si="3"/>
        <v>42363.504872685182</v>
      </c>
    </row>
    <row r="57" spans="1:20" ht="49" x14ac:dyDescent="0.25">
      <c r="A57">
        <v>55</v>
      </c>
      <c r="B57" s="3" t="s">
        <v>57</v>
      </c>
      <c r="C57" s="3" t="s">
        <v>4166</v>
      </c>
      <c r="D57">
        <v>8600</v>
      </c>
      <c r="E57">
        <v>11090</v>
      </c>
      <c r="F57" t="s">
        <v>8219</v>
      </c>
      <c r="G57" t="s">
        <v>8224</v>
      </c>
      <c r="H57" t="s">
        <v>8246</v>
      </c>
      <c r="I57">
        <v>1464390916</v>
      </c>
      <c r="J57">
        <v>1462576516</v>
      </c>
      <c r="K57" t="b">
        <v>0</v>
      </c>
      <c r="L57">
        <v>86</v>
      </c>
      <c r="M57" t="b">
        <v>1</v>
      </c>
      <c r="N57" s="3" t="s">
        <v>8265</v>
      </c>
      <c r="O57">
        <f t="shared" si="0"/>
        <v>129</v>
      </c>
      <c r="P57" s="3">
        <f t="shared" si="1"/>
        <v>128.94999999999999</v>
      </c>
      <c r="Q57" t="s">
        <v>8310</v>
      </c>
      <c r="R57" t="s">
        <v>8311</v>
      </c>
      <c r="S57" s="8">
        <f t="shared" si="2"/>
        <v>42496.760601851849</v>
      </c>
      <c r="T57" s="8">
        <f t="shared" si="3"/>
        <v>42517.760601851849</v>
      </c>
    </row>
    <row r="58" spans="1:20" ht="33" x14ac:dyDescent="0.25">
      <c r="A58">
        <v>56</v>
      </c>
      <c r="B58" s="3" t="s">
        <v>58</v>
      </c>
      <c r="C58" s="3" t="s">
        <v>4167</v>
      </c>
      <c r="D58">
        <v>8000</v>
      </c>
      <c r="E58">
        <v>8581</v>
      </c>
      <c r="F58" t="s">
        <v>8219</v>
      </c>
      <c r="G58" t="s">
        <v>8225</v>
      </c>
      <c r="H58" t="s">
        <v>8247</v>
      </c>
      <c r="I58">
        <v>1433779200</v>
      </c>
      <c r="J58">
        <v>1432559424</v>
      </c>
      <c r="K58" t="b">
        <v>0</v>
      </c>
      <c r="L58">
        <v>174</v>
      </c>
      <c r="M58" t="b">
        <v>1</v>
      </c>
      <c r="N58" s="3" t="s">
        <v>8265</v>
      </c>
      <c r="O58">
        <f t="shared" si="0"/>
        <v>107</v>
      </c>
      <c r="P58" s="3">
        <f t="shared" si="1"/>
        <v>49.32</v>
      </c>
      <c r="Q58" t="s">
        <v>8310</v>
      </c>
      <c r="R58" t="s">
        <v>8311</v>
      </c>
      <c r="S58" s="8">
        <f t="shared" si="2"/>
        <v>42149.340555555551</v>
      </c>
      <c r="T58" s="8">
        <f t="shared" si="3"/>
        <v>42163.458333333336</v>
      </c>
    </row>
    <row r="59" spans="1:20" ht="49" x14ac:dyDescent="0.25">
      <c r="A59">
        <v>57</v>
      </c>
      <c r="B59" s="3" t="s">
        <v>59</v>
      </c>
      <c r="C59" s="3" t="s">
        <v>4168</v>
      </c>
      <c r="D59">
        <v>15000</v>
      </c>
      <c r="E59">
        <v>15285</v>
      </c>
      <c r="F59" t="s">
        <v>8219</v>
      </c>
      <c r="G59" t="s">
        <v>8224</v>
      </c>
      <c r="H59" t="s">
        <v>8246</v>
      </c>
      <c r="I59">
        <v>1429991962</v>
      </c>
      <c r="J59">
        <v>1427399962</v>
      </c>
      <c r="K59" t="b">
        <v>0</v>
      </c>
      <c r="L59">
        <v>69</v>
      </c>
      <c r="M59" t="b">
        <v>1</v>
      </c>
      <c r="N59" s="3" t="s">
        <v>8265</v>
      </c>
      <c r="O59">
        <f t="shared" si="0"/>
        <v>102</v>
      </c>
      <c r="P59" s="3">
        <f t="shared" si="1"/>
        <v>221.52</v>
      </c>
      <c r="Q59" t="s">
        <v>8310</v>
      </c>
      <c r="R59" t="s">
        <v>8311</v>
      </c>
      <c r="S59" s="8">
        <f t="shared" si="2"/>
        <v>42089.624560185184</v>
      </c>
      <c r="T59" s="8">
        <f t="shared" si="3"/>
        <v>42119.624560185184</v>
      </c>
    </row>
    <row r="60" spans="1:20" ht="33" x14ac:dyDescent="0.25">
      <c r="A60">
        <v>58</v>
      </c>
      <c r="B60" s="3" t="s">
        <v>60</v>
      </c>
      <c r="C60" s="3" t="s">
        <v>4169</v>
      </c>
      <c r="D60">
        <v>10000</v>
      </c>
      <c r="E60">
        <v>10291</v>
      </c>
      <c r="F60" t="s">
        <v>8219</v>
      </c>
      <c r="G60" t="s">
        <v>8224</v>
      </c>
      <c r="H60" t="s">
        <v>8246</v>
      </c>
      <c r="I60">
        <v>1416423172</v>
      </c>
      <c r="J60">
        <v>1413827572</v>
      </c>
      <c r="K60" t="b">
        <v>0</v>
      </c>
      <c r="L60">
        <v>75</v>
      </c>
      <c r="M60" t="b">
        <v>1</v>
      </c>
      <c r="N60" s="3" t="s">
        <v>8265</v>
      </c>
      <c r="O60">
        <f t="shared" si="0"/>
        <v>103</v>
      </c>
      <c r="P60" s="3">
        <f t="shared" si="1"/>
        <v>137.21</v>
      </c>
      <c r="Q60" t="s">
        <v>8310</v>
      </c>
      <c r="R60" t="s">
        <v>8311</v>
      </c>
      <c r="S60" s="8">
        <f t="shared" si="2"/>
        <v>41932.536712962959</v>
      </c>
      <c r="T60" s="8">
        <f t="shared" si="3"/>
        <v>41962.578379629624</v>
      </c>
    </row>
    <row r="61" spans="1:20" ht="49" x14ac:dyDescent="0.25">
      <c r="A61">
        <v>59</v>
      </c>
      <c r="B61" s="3" t="s">
        <v>61</v>
      </c>
      <c r="C61" s="3" t="s">
        <v>4170</v>
      </c>
      <c r="D61">
        <v>20000</v>
      </c>
      <c r="E61">
        <v>20025.14</v>
      </c>
      <c r="F61" t="s">
        <v>8219</v>
      </c>
      <c r="G61" t="s">
        <v>8224</v>
      </c>
      <c r="H61" t="s">
        <v>8246</v>
      </c>
      <c r="I61">
        <v>1442264400</v>
      </c>
      <c r="J61">
        <v>1439530776</v>
      </c>
      <c r="K61" t="b">
        <v>0</v>
      </c>
      <c r="L61">
        <v>33</v>
      </c>
      <c r="M61" t="b">
        <v>1</v>
      </c>
      <c r="N61" s="3" t="s">
        <v>8265</v>
      </c>
      <c r="O61">
        <f t="shared" si="0"/>
        <v>100</v>
      </c>
      <c r="P61" s="3">
        <f t="shared" si="1"/>
        <v>606.82000000000005</v>
      </c>
      <c r="Q61" t="s">
        <v>8310</v>
      </c>
      <c r="R61" t="s">
        <v>8311</v>
      </c>
      <c r="S61" s="8">
        <f t="shared" si="2"/>
        <v>42230.027500000004</v>
      </c>
      <c r="T61" s="8">
        <f t="shared" si="3"/>
        <v>42261.666666666664</v>
      </c>
    </row>
    <row r="62" spans="1:20" ht="49" x14ac:dyDescent="0.25">
      <c r="A62">
        <v>60</v>
      </c>
      <c r="B62" s="3" t="s">
        <v>62</v>
      </c>
      <c r="C62" s="3" t="s">
        <v>4171</v>
      </c>
      <c r="D62">
        <v>4500</v>
      </c>
      <c r="E62">
        <v>4648.33</v>
      </c>
      <c r="F62" t="s">
        <v>8219</v>
      </c>
      <c r="G62" t="s">
        <v>8225</v>
      </c>
      <c r="H62" t="s">
        <v>8247</v>
      </c>
      <c r="I62">
        <v>1395532800</v>
      </c>
      <c r="J62">
        <v>1393882717</v>
      </c>
      <c r="K62" t="b">
        <v>0</v>
      </c>
      <c r="L62">
        <v>108</v>
      </c>
      <c r="M62" t="b">
        <v>1</v>
      </c>
      <c r="N62" s="3" t="s">
        <v>8266</v>
      </c>
      <c r="O62">
        <f t="shared" si="0"/>
        <v>103</v>
      </c>
      <c r="P62" s="3">
        <f t="shared" si="1"/>
        <v>43.04</v>
      </c>
      <c r="Q62" t="s">
        <v>8310</v>
      </c>
      <c r="R62" t="s">
        <v>8312</v>
      </c>
      <c r="S62" s="8">
        <f t="shared" si="2"/>
        <v>41701.693483796291</v>
      </c>
      <c r="T62" s="8">
        <f t="shared" si="3"/>
        <v>41720.791666666664</v>
      </c>
    </row>
    <row r="63" spans="1:20" ht="49" x14ac:dyDescent="0.25">
      <c r="A63">
        <v>61</v>
      </c>
      <c r="B63" s="3" t="s">
        <v>63</v>
      </c>
      <c r="C63" s="3" t="s">
        <v>4172</v>
      </c>
      <c r="D63">
        <v>5000</v>
      </c>
      <c r="E63">
        <v>7415</v>
      </c>
      <c r="F63" t="s">
        <v>8219</v>
      </c>
      <c r="G63" t="s">
        <v>8224</v>
      </c>
      <c r="H63" t="s">
        <v>8246</v>
      </c>
      <c r="I63">
        <v>1370547157</v>
      </c>
      <c r="J63">
        <v>1368646357</v>
      </c>
      <c r="K63" t="b">
        <v>0</v>
      </c>
      <c r="L63">
        <v>23</v>
      </c>
      <c r="M63" t="b">
        <v>1</v>
      </c>
      <c r="N63" s="3" t="s">
        <v>8266</v>
      </c>
      <c r="O63">
        <f t="shared" si="0"/>
        <v>148</v>
      </c>
      <c r="P63" s="3">
        <f t="shared" si="1"/>
        <v>322.39</v>
      </c>
      <c r="Q63" t="s">
        <v>8310</v>
      </c>
      <c r="R63" t="s">
        <v>8312</v>
      </c>
      <c r="S63" s="8">
        <f t="shared" si="2"/>
        <v>41409.605983796297</v>
      </c>
      <c r="T63" s="8">
        <f t="shared" si="3"/>
        <v>41431.605983796289</v>
      </c>
    </row>
    <row r="64" spans="1:20" ht="49" x14ac:dyDescent="0.25">
      <c r="A64">
        <v>62</v>
      </c>
      <c r="B64" s="3" t="s">
        <v>64</v>
      </c>
      <c r="C64" s="3" t="s">
        <v>4173</v>
      </c>
      <c r="D64">
        <v>3000</v>
      </c>
      <c r="E64">
        <v>4642</v>
      </c>
      <c r="F64" t="s">
        <v>8219</v>
      </c>
      <c r="G64" t="s">
        <v>8224</v>
      </c>
      <c r="H64" t="s">
        <v>8246</v>
      </c>
      <c r="I64">
        <v>1362337878</v>
      </c>
      <c r="J64">
        <v>1360177878</v>
      </c>
      <c r="K64" t="b">
        <v>0</v>
      </c>
      <c r="L64">
        <v>48</v>
      </c>
      <c r="M64" t="b">
        <v>1</v>
      </c>
      <c r="N64" s="3" t="s">
        <v>8266</v>
      </c>
      <c r="O64">
        <f t="shared" si="0"/>
        <v>155</v>
      </c>
      <c r="P64" s="3">
        <f t="shared" si="1"/>
        <v>96.71</v>
      </c>
      <c r="Q64" t="s">
        <v>8310</v>
      </c>
      <c r="R64" t="s">
        <v>8312</v>
      </c>
      <c r="S64" s="8">
        <f t="shared" si="2"/>
        <v>41311.591180555552</v>
      </c>
      <c r="T64" s="8">
        <f t="shared" si="3"/>
        <v>41336.591180555552</v>
      </c>
    </row>
    <row r="65" spans="1:20" ht="49" x14ac:dyDescent="0.25">
      <c r="A65">
        <v>63</v>
      </c>
      <c r="B65" s="3" t="s">
        <v>65</v>
      </c>
      <c r="C65" s="3" t="s">
        <v>4174</v>
      </c>
      <c r="D65">
        <v>2000</v>
      </c>
      <c r="E65">
        <v>2270.37</v>
      </c>
      <c r="F65" t="s">
        <v>8219</v>
      </c>
      <c r="G65" t="s">
        <v>8224</v>
      </c>
      <c r="H65" t="s">
        <v>8246</v>
      </c>
      <c r="I65">
        <v>1388206740</v>
      </c>
      <c r="J65">
        <v>1386194013</v>
      </c>
      <c r="K65" t="b">
        <v>0</v>
      </c>
      <c r="L65">
        <v>64</v>
      </c>
      <c r="M65" t="b">
        <v>1</v>
      </c>
      <c r="N65" s="3" t="s">
        <v>8266</v>
      </c>
      <c r="O65">
        <f t="shared" si="0"/>
        <v>114</v>
      </c>
      <c r="P65" s="3">
        <f t="shared" si="1"/>
        <v>35.47</v>
      </c>
      <c r="Q65" t="s">
        <v>8310</v>
      </c>
      <c r="R65" t="s">
        <v>8312</v>
      </c>
      <c r="S65" s="8">
        <f t="shared" si="2"/>
        <v>41612.703854166662</v>
      </c>
      <c r="T65" s="8">
        <f t="shared" si="3"/>
        <v>41635.999305555553</v>
      </c>
    </row>
    <row r="66" spans="1:20" ht="49" x14ac:dyDescent="0.25">
      <c r="A66">
        <v>64</v>
      </c>
      <c r="B66" s="3" t="s">
        <v>66</v>
      </c>
      <c r="C66" s="3" t="s">
        <v>4175</v>
      </c>
      <c r="D66">
        <v>1200</v>
      </c>
      <c r="E66">
        <v>2080</v>
      </c>
      <c r="F66" t="s">
        <v>8219</v>
      </c>
      <c r="G66" t="s">
        <v>8224</v>
      </c>
      <c r="H66" t="s">
        <v>8246</v>
      </c>
      <c r="I66">
        <v>1373243181</v>
      </c>
      <c r="J66">
        <v>1370651181</v>
      </c>
      <c r="K66" t="b">
        <v>0</v>
      </c>
      <c r="L66">
        <v>24</v>
      </c>
      <c r="M66" t="b">
        <v>1</v>
      </c>
      <c r="N66" s="3" t="s">
        <v>8266</v>
      </c>
      <c r="O66">
        <f t="shared" ref="O66:O129" si="4">ROUND(E66/D66*100,0)</f>
        <v>173</v>
      </c>
      <c r="P66" s="3">
        <f t="shared" ref="P66:P129" si="5">IF(E66=0,0,ROUND(E66/L66,2))</f>
        <v>86.67</v>
      </c>
      <c r="Q66" t="s">
        <v>8310</v>
      </c>
      <c r="R66" t="s">
        <v>8312</v>
      </c>
      <c r="S66" s="8">
        <f t="shared" ref="S66:S129" si="6">(((J66/60)/60)/24)+DATE(1970,1,1)+(-5/24)</f>
        <v>41432.809965277775</v>
      </c>
      <c r="T66" s="8">
        <f t="shared" ref="T66:T129" si="7">(I66/86400)+25569+(-5/24)</f>
        <v>41462.809965277775</v>
      </c>
    </row>
    <row r="67" spans="1:20" ht="33" x14ac:dyDescent="0.25">
      <c r="A67">
        <v>65</v>
      </c>
      <c r="B67" s="3" t="s">
        <v>67</v>
      </c>
      <c r="C67" s="3" t="s">
        <v>4176</v>
      </c>
      <c r="D67">
        <v>7000</v>
      </c>
      <c r="E67">
        <v>7527</v>
      </c>
      <c r="F67" t="s">
        <v>8219</v>
      </c>
      <c r="G67" t="s">
        <v>8229</v>
      </c>
      <c r="H67" t="s">
        <v>8251</v>
      </c>
      <c r="I67">
        <v>1407736740</v>
      </c>
      <c r="J67">
        <v>1405453354</v>
      </c>
      <c r="K67" t="b">
        <v>0</v>
      </c>
      <c r="L67">
        <v>57</v>
      </c>
      <c r="M67" t="b">
        <v>1</v>
      </c>
      <c r="N67" s="3" t="s">
        <v>8266</v>
      </c>
      <c r="O67">
        <f t="shared" si="4"/>
        <v>108</v>
      </c>
      <c r="P67" s="3">
        <f t="shared" si="5"/>
        <v>132.05000000000001</v>
      </c>
      <c r="Q67" t="s">
        <v>8310</v>
      </c>
      <c r="R67" t="s">
        <v>8312</v>
      </c>
      <c r="S67" s="8">
        <f t="shared" si="6"/>
        <v>41835.612893518519</v>
      </c>
      <c r="T67" s="8">
        <f t="shared" si="7"/>
        <v>41862.040972222218</v>
      </c>
    </row>
    <row r="68" spans="1:20" ht="33" x14ac:dyDescent="0.25">
      <c r="A68">
        <v>66</v>
      </c>
      <c r="B68" s="3" t="s">
        <v>68</v>
      </c>
      <c r="C68" s="3" t="s">
        <v>4177</v>
      </c>
      <c r="D68">
        <v>2000</v>
      </c>
      <c r="E68">
        <v>2372</v>
      </c>
      <c r="F68" t="s">
        <v>8219</v>
      </c>
      <c r="G68" t="s">
        <v>8224</v>
      </c>
      <c r="H68" t="s">
        <v>8246</v>
      </c>
      <c r="I68">
        <v>1468873420</v>
      </c>
      <c r="J68">
        <v>1466281420</v>
      </c>
      <c r="K68" t="b">
        <v>0</v>
      </c>
      <c r="L68">
        <v>26</v>
      </c>
      <c r="M68" t="b">
        <v>1</v>
      </c>
      <c r="N68" s="3" t="s">
        <v>8266</v>
      </c>
      <c r="O68">
        <f t="shared" si="4"/>
        <v>119</v>
      </c>
      <c r="P68" s="3">
        <f t="shared" si="5"/>
        <v>91.23</v>
      </c>
      <c r="Q68" t="s">
        <v>8310</v>
      </c>
      <c r="R68" t="s">
        <v>8312</v>
      </c>
      <c r="S68" s="8">
        <f t="shared" si="6"/>
        <v>42539.641435185178</v>
      </c>
      <c r="T68" s="8">
        <f t="shared" si="7"/>
        <v>42569.641435185178</v>
      </c>
    </row>
    <row r="69" spans="1:20" ht="49" x14ac:dyDescent="0.25">
      <c r="A69">
        <v>67</v>
      </c>
      <c r="B69" s="3" t="s">
        <v>69</v>
      </c>
      <c r="C69" s="3" t="s">
        <v>4178</v>
      </c>
      <c r="D69">
        <v>2000</v>
      </c>
      <c r="E69">
        <v>2325</v>
      </c>
      <c r="F69" t="s">
        <v>8219</v>
      </c>
      <c r="G69" t="s">
        <v>8224</v>
      </c>
      <c r="H69" t="s">
        <v>8246</v>
      </c>
      <c r="I69">
        <v>1342360804</v>
      </c>
      <c r="J69">
        <v>1339768804</v>
      </c>
      <c r="K69" t="b">
        <v>0</v>
      </c>
      <c r="L69">
        <v>20</v>
      </c>
      <c r="M69" t="b">
        <v>1</v>
      </c>
      <c r="N69" s="3" t="s">
        <v>8266</v>
      </c>
      <c r="O69">
        <f t="shared" si="4"/>
        <v>116</v>
      </c>
      <c r="P69" s="3">
        <f t="shared" si="5"/>
        <v>116.25</v>
      </c>
      <c r="Q69" t="s">
        <v>8310</v>
      </c>
      <c r="R69" t="s">
        <v>8312</v>
      </c>
      <c r="S69" s="8">
        <f t="shared" si="6"/>
        <v>41075.375046296293</v>
      </c>
      <c r="T69" s="8">
        <f t="shared" si="7"/>
        <v>41105.375046296293</v>
      </c>
    </row>
    <row r="70" spans="1:20" ht="65" x14ac:dyDescent="0.25">
      <c r="A70">
        <v>68</v>
      </c>
      <c r="B70" s="3" t="s">
        <v>70</v>
      </c>
      <c r="C70" s="3" t="s">
        <v>4179</v>
      </c>
      <c r="D70">
        <v>600</v>
      </c>
      <c r="E70">
        <v>763</v>
      </c>
      <c r="F70" t="s">
        <v>8219</v>
      </c>
      <c r="G70" t="s">
        <v>8225</v>
      </c>
      <c r="H70" t="s">
        <v>8247</v>
      </c>
      <c r="I70">
        <v>1393162791</v>
      </c>
      <c r="J70">
        <v>1390570791</v>
      </c>
      <c r="K70" t="b">
        <v>0</v>
      </c>
      <c r="L70">
        <v>36</v>
      </c>
      <c r="M70" t="b">
        <v>1</v>
      </c>
      <c r="N70" s="3" t="s">
        <v>8266</v>
      </c>
      <c r="O70">
        <f t="shared" si="4"/>
        <v>127</v>
      </c>
      <c r="P70" s="3">
        <f t="shared" si="5"/>
        <v>21.19</v>
      </c>
      <c r="Q70" t="s">
        <v>8310</v>
      </c>
      <c r="R70" t="s">
        <v>8312</v>
      </c>
      <c r="S70" s="8">
        <f t="shared" si="6"/>
        <v>41663.36100694444</v>
      </c>
      <c r="T70" s="8">
        <f t="shared" si="7"/>
        <v>41693.36100694444</v>
      </c>
    </row>
    <row r="71" spans="1:20" ht="49" x14ac:dyDescent="0.25">
      <c r="A71">
        <v>69</v>
      </c>
      <c r="B71" s="3" t="s">
        <v>71</v>
      </c>
      <c r="C71" s="3" t="s">
        <v>4180</v>
      </c>
      <c r="D71">
        <v>10000</v>
      </c>
      <c r="E71">
        <v>11094.23</v>
      </c>
      <c r="F71" t="s">
        <v>8219</v>
      </c>
      <c r="G71" t="s">
        <v>8224</v>
      </c>
      <c r="H71" t="s">
        <v>8246</v>
      </c>
      <c r="I71">
        <v>1317538740</v>
      </c>
      <c r="J71">
        <v>1314765025</v>
      </c>
      <c r="K71" t="b">
        <v>0</v>
      </c>
      <c r="L71">
        <v>178</v>
      </c>
      <c r="M71" t="b">
        <v>1</v>
      </c>
      <c r="N71" s="3" t="s">
        <v>8266</v>
      </c>
      <c r="O71">
        <f t="shared" si="4"/>
        <v>111</v>
      </c>
      <c r="P71" s="3">
        <f t="shared" si="5"/>
        <v>62.33</v>
      </c>
      <c r="Q71" t="s">
        <v>8310</v>
      </c>
      <c r="R71" t="s">
        <v>8312</v>
      </c>
      <c r="S71" s="8">
        <f t="shared" si="6"/>
        <v>40785.979456018518</v>
      </c>
      <c r="T71" s="8">
        <f t="shared" si="7"/>
        <v>40818.082638888889</v>
      </c>
    </row>
    <row r="72" spans="1:20" ht="49" x14ac:dyDescent="0.25">
      <c r="A72">
        <v>70</v>
      </c>
      <c r="B72" s="3" t="s">
        <v>72</v>
      </c>
      <c r="C72" s="3" t="s">
        <v>4181</v>
      </c>
      <c r="D72">
        <v>500</v>
      </c>
      <c r="E72">
        <v>636</v>
      </c>
      <c r="F72" t="s">
        <v>8219</v>
      </c>
      <c r="G72" t="s">
        <v>8224</v>
      </c>
      <c r="H72" t="s">
        <v>8246</v>
      </c>
      <c r="I72">
        <v>1315171845</v>
      </c>
      <c r="J72">
        <v>1309987845</v>
      </c>
      <c r="K72" t="b">
        <v>0</v>
      </c>
      <c r="L72">
        <v>17</v>
      </c>
      <c r="M72" t="b">
        <v>1</v>
      </c>
      <c r="N72" s="3" t="s">
        <v>8266</v>
      </c>
      <c r="O72">
        <f t="shared" si="4"/>
        <v>127</v>
      </c>
      <c r="P72" s="3">
        <f t="shared" si="5"/>
        <v>37.409999999999997</v>
      </c>
      <c r="Q72" t="s">
        <v>8310</v>
      </c>
      <c r="R72" t="s">
        <v>8312</v>
      </c>
      <c r="S72" s="8">
        <f t="shared" si="6"/>
        <v>40730.688020833331</v>
      </c>
      <c r="T72" s="8">
        <f t="shared" si="7"/>
        <v>40790.688020833331</v>
      </c>
    </row>
    <row r="73" spans="1:20" ht="49" x14ac:dyDescent="0.25">
      <c r="A73">
        <v>71</v>
      </c>
      <c r="B73" s="3" t="s">
        <v>73</v>
      </c>
      <c r="C73" s="3" t="s">
        <v>4182</v>
      </c>
      <c r="D73">
        <v>1800</v>
      </c>
      <c r="E73">
        <v>2231</v>
      </c>
      <c r="F73" t="s">
        <v>8219</v>
      </c>
      <c r="G73" t="s">
        <v>8224</v>
      </c>
      <c r="H73" t="s">
        <v>8246</v>
      </c>
      <c r="I73">
        <v>1338186657</v>
      </c>
      <c r="J73">
        <v>1333002657</v>
      </c>
      <c r="K73" t="b">
        <v>0</v>
      </c>
      <c r="L73">
        <v>32</v>
      </c>
      <c r="M73" t="b">
        <v>1</v>
      </c>
      <c r="N73" s="3" t="s">
        <v>8266</v>
      </c>
      <c r="O73">
        <f t="shared" si="4"/>
        <v>124</v>
      </c>
      <c r="P73" s="3">
        <f t="shared" si="5"/>
        <v>69.72</v>
      </c>
      <c r="Q73" t="s">
        <v>8310</v>
      </c>
      <c r="R73" t="s">
        <v>8312</v>
      </c>
      <c r="S73" s="8">
        <f t="shared" si="6"/>
        <v>40997.063159722216</v>
      </c>
      <c r="T73" s="8">
        <f t="shared" si="7"/>
        <v>41057.063159722216</v>
      </c>
    </row>
    <row r="74" spans="1:20" ht="49" x14ac:dyDescent="0.25">
      <c r="A74">
        <v>72</v>
      </c>
      <c r="B74" s="3" t="s">
        <v>74</v>
      </c>
      <c r="C74" s="3" t="s">
        <v>4183</v>
      </c>
      <c r="D74">
        <v>2200</v>
      </c>
      <c r="E74">
        <v>2385</v>
      </c>
      <c r="F74" t="s">
        <v>8219</v>
      </c>
      <c r="G74" t="s">
        <v>8224</v>
      </c>
      <c r="H74" t="s">
        <v>8246</v>
      </c>
      <c r="I74">
        <v>1352937600</v>
      </c>
      <c r="J74">
        <v>1351210481</v>
      </c>
      <c r="K74" t="b">
        <v>0</v>
      </c>
      <c r="L74">
        <v>41</v>
      </c>
      <c r="M74" t="b">
        <v>1</v>
      </c>
      <c r="N74" s="3" t="s">
        <v>8266</v>
      </c>
      <c r="O74">
        <f t="shared" si="4"/>
        <v>108</v>
      </c>
      <c r="P74" s="3">
        <f t="shared" si="5"/>
        <v>58.17</v>
      </c>
      <c r="Q74" t="s">
        <v>8310</v>
      </c>
      <c r="R74" t="s">
        <v>8312</v>
      </c>
      <c r="S74" s="8">
        <f t="shared" si="6"/>
        <v>41207.801863425921</v>
      </c>
      <c r="T74" s="8">
        <f t="shared" si="7"/>
        <v>41227.791666666664</v>
      </c>
    </row>
    <row r="75" spans="1:20" ht="49" x14ac:dyDescent="0.25">
      <c r="A75">
        <v>73</v>
      </c>
      <c r="B75" s="3" t="s">
        <v>75</v>
      </c>
      <c r="C75" s="3" t="s">
        <v>4184</v>
      </c>
      <c r="D75">
        <v>900</v>
      </c>
      <c r="E75">
        <v>900</v>
      </c>
      <c r="F75" t="s">
        <v>8219</v>
      </c>
      <c r="G75" t="s">
        <v>8224</v>
      </c>
      <c r="H75" t="s">
        <v>8246</v>
      </c>
      <c r="I75">
        <v>1304395140</v>
      </c>
      <c r="J75">
        <v>1297620584</v>
      </c>
      <c r="K75" t="b">
        <v>0</v>
      </c>
      <c r="L75">
        <v>18</v>
      </c>
      <c r="M75" t="b">
        <v>1</v>
      </c>
      <c r="N75" s="3" t="s">
        <v>8266</v>
      </c>
      <c r="O75">
        <f t="shared" si="4"/>
        <v>100</v>
      </c>
      <c r="P75" s="3">
        <f t="shared" si="5"/>
        <v>50</v>
      </c>
      <c r="Q75" t="s">
        <v>8310</v>
      </c>
      <c r="R75" t="s">
        <v>8312</v>
      </c>
      <c r="S75" s="8">
        <f t="shared" si="6"/>
        <v>40587.548425925925</v>
      </c>
      <c r="T75" s="8">
        <f t="shared" si="7"/>
        <v>40665.957638888889</v>
      </c>
    </row>
    <row r="76" spans="1:20" ht="49" x14ac:dyDescent="0.25">
      <c r="A76">
        <v>74</v>
      </c>
      <c r="B76" s="3" t="s">
        <v>76</v>
      </c>
      <c r="C76" s="3" t="s">
        <v>4185</v>
      </c>
      <c r="D76">
        <v>500</v>
      </c>
      <c r="E76">
        <v>564.66</v>
      </c>
      <c r="F76" t="s">
        <v>8219</v>
      </c>
      <c r="G76" t="s">
        <v>8230</v>
      </c>
      <c r="H76" t="s">
        <v>8249</v>
      </c>
      <c r="I76">
        <v>1453376495</v>
      </c>
      <c r="J76">
        <v>1450784495</v>
      </c>
      <c r="K76" t="b">
        <v>0</v>
      </c>
      <c r="L76">
        <v>29</v>
      </c>
      <c r="M76" t="b">
        <v>1</v>
      </c>
      <c r="N76" s="3" t="s">
        <v>8266</v>
      </c>
      <c r="O76">
        <f t="shared" si="4"/>
        <v>113</v>
      </c>
      <c r="P76" s="3">
        <f t="shared" si="5"/>
        <v>19.47</v>
      </c>
      <c r="Q76" t="s">
        <v>8310</v>
      </c>
      <c r="R76" t="s">
        <v>8312</v>
      </c>
      <c r="S76" s="8">
        <f t="shared" si="6"/>
        <v>42360.278877314813</v>
      </c>
      <c r="T76" s="8">
        <f t="shared" si="7"/>
        <v>42390.278877314813</v>
      </c>
    </row>
    <row r="77" spans="1:20" ht="49" x14ac:dyDescent="0.25">
      <c r="A77">
        <v>75</v>
      </c>
      <c r="B77" s="3" t="s">
        <v>77</v>
      </c>
      <c r="C77" s="3" t="s">
        <v>4186</v>
      </c>
      <c r="D77">
        <v>3500</v>
      </c>
      <c r="E77">
        <v>4040</v>
      </c>
      <c r="F77" t="s">
        <v>8219</v>
      </c>
      <c r="G77" t="s">
        <v>8224</v>
      </c>
      <c r="H77" t="s">
        <v>8246</v>
      </c>
      <c r="I77">
        <v>1366693272</v>
      </c>
      <c r="J77">
        <v>1364101272</v>
      </c>
      <c r="K77" t="b">
        <v>0</v>
      </c>
      <c r="L77">
        <v>47</v>
      </c>
      <c r="M77" t="b">
        <v>1</v>
      </c>
      <c r="N77" s="3" t="s">
        <v>8266</v>
      </c>
      <c r="O77">
        <f t="shared" si="4"/>
        <v>115</v>
      </c>
      <c r="P77" s="3">
        <f t="shared" si="5"/>
        <v>85.96</v>
      </c>
      <c r="Q77" t="s">
        <v>8310</v>
      </c>
      <c r="R77" t="s">
        <v>8312</v>
      </c>
      <c r="S77" s="8">
        <f t="shared" si="6"/>
        <v>41357.000833333332</v>
      </c>
      <c r="T77" s="8">
        <f t="shared" si="7"/>
        <v>41387.000833333332</v>
      </c>
    </row>
    <row r="78" spans="1:20" ht="49" x14ac:dyDescent="0.25">
      <c r="A78">
        <v>76</v>
      </c>
      <c r="B78" s="3" t="s">
        <v>78</v>
      </c>
      <c r="C78" s="3" t="s">
        <v>4187</v>
      </c>
      <c r="D78">
        <v>300</v>
      </c>
      <c r="E78">
        <v>460</v>
      </c>
      <c r="F78" t="s">
        <v>8219</v>
      </c>
      <c r="G78" t="s">
        <v>8224</v>
      </c>
      <c r="H78" t="s">
        <v>8246</v>
      </c>
      <c r="I78">
        <v>1325007358</v>
      </c>
      <c r="J78">
        <v>1319819758</v>
      </c>
      <c r="K78" t="b">
        <v>0</v>
      </c>
      <c r="L78">
        <v>15</v>
      </c>
      <c r="M78" t="b">
        <v>1</v>
      </c>
      <c r="N78" s="3" t="s">
        <v>8266</v>
      </c>
      <c r="O78">
        <f t="shared" si="4"/>
        <v>153</v>
      </c>
      <c r="P78" s="3">
        <f t="shared" si="5"/>
        <v>30.67</v>
      </c>
      <c r="Q78" t="s">
        <v>8310</v>
      </c>
      <c r="R78" t="s">
        <v>8312</v>
      </c>
      <c r="S78" s="8">
        <f t="shared" si="6"/>
        <v>40844.483310185184</v>
      </c>
      <c r="T78" s="8">
        <f t="shared" si="7"/>
        <v>40904.524976851848</v>
      </c>
    </row>
    <row r="79" spans="1:20" ht="49" x14ac:dyDescent="0.25">
      <c r="A79">
        <v>77</v>
      </c>
      <c r="B79" s="3" t="s">
        <v>79</v>
      </c>
      <c r="C79" s="3" t="s">
        <v>4188</v>
      </c>
      <c r="D79">
        <v>400</v>
      </c>
      <c r="E79">
        <v>1570</v>
      </c>
      <c r="F79" t="s">
        <v>8219</v>
      </c>
      <c r="G79" t="s">
        <v>8224</v>
      </c>
      <c r="H79" t="s">
        <v>8246</v>
      </c>
      <c r="I79">
        <v>1337569140</v>
      </c>
      <c r="J79">
        <v>1332991717</v>
      </c>
      <c r="K79" t="b">
        <v>0</v>
      </c>
      <c r="L79">
        <v>26</v>
      </c>
      <c r="M79" t="b">
        <v>1</v>
      </c>
      <c r="N79" s="3" t="s">
        <v>8266</v>
      </c>
      <c r="O79">
        <f t="shared" si="4"/>
        <v>393</v>
      </c>
      <c r="P79" s="3">
        <f t="shared" si="5"/>
        <v>60.38</v>
      </c>
      <c r="Q79" t="s">
        <v>8310</v>
      </c>
      <c r="R79" t="s">
        <v>8312</v>
      </c>
      <c r="S79" s="8">
        <f t="shared" si="6"/>
        <v>40996.936539351853</v>
      </c>
      <c r="T79" s="8">
        <f t="shared" si="7"/>
        <v>41049.915972222218</v>
      </c>
    </row>
    <row r="80" spans="1:20" ht="97" x14ac:dyDescent="0.25">
      <c r="A80">
        <v>78</v>
      </c>
      <c r="B80" s="3" t="s">
        <v>80</v>
      </c>
      <c r="C80" s="3" t="s">
        <v>4189</v>
      </c>
      <c r="D80">
        <v>50</v>
      </c>
      <c r="E80">
        <v>1351</v>
      </c>
      <c r="F80" t="s">
        <v>8219</v>
      </c>
      <c r="G80" t="s">
        <v>8230</v>
      </c>
      <c r="H80" t="s">
        <v>8249</v>
      </c>
      <c r="I80">
        <v>1472751121</v>
      </c>
      <c r="J80">
        <v>1471887121</v>
      </c>
      <c r="K80" t="b">
        <v>0</v>
      </c>
      <c r="L80">
        <v>35</v>
      </c>
      <c r="M80" t="b">
        <v>1</v>
      </c>
      <c r="N80" s="3" t="s">
        <v>8266</v>
      </c>
      <c r="O80">
        <f t="shared" si="4"/>
        <v>2702</v>
      </c>
      <c r="P80" s="3">
        <f t="shared" si="5"/>
        <v>38.6</v>
      </c>
      <c r="Q80" t="s">
        <v>8310</v>
      </c>
      <c r="R80" t="s">
        <v>8312</v>
      </c>
      <c r="S80" s="8">
        <f t="shared" si="6"/>
        <v>42604.522233796299</v>
      </c>
      <c r="T80" s="8">
        <f t="shared" si="7"/>
        <v>42614.522233796299</v>
      </c>
    </row>
    <row r="81" spans="1:20" ht="49" x14ac:dyDescent="0.25">
      <c r="A81">
        <v>79</v>
      </c>
      <c r="B81" s="3" t="s">
        <v>81</v>
      </c>
      <c r="C81" s="3" t="s">
        <v>4190</v>
      </c>
      <c r="D81">
        <v>1300</v>
      </c>
      <c r="E81">
        <v>1651</v>
      </c>
      <c r="F81" t="s">
        <v>8219</v>
      </c>
      <c r="G81" t="s">
        <v>8225</v>
      </c>
      <c r="H81" t="s">
        <v>8247</v>
      </c>
      <c r="I81">
        <v>1398451093</v>
      </c>
      <c r="J81">
        <v>1395859093</v>
      </c>
      <c r="K81" t="b">
        <v>0</v>
      </c>
      <c r="L81">
        <v>41</v>
      </c>
      <c r="M81" t="b">
        <v>1</v>
      </c>
      <c r="N81" s="3" t="s">
        <v>8266</v>
      </c>
      <c r="O81">
        <f t="shared" si="4"/>
        <v>127</v>
      </c>
      <c r="P81" s="3">
        <f t="shared" si="5"/>
        <v>40.270000000000003</v>
      </c>
      <c r="Q81" t="s">
        <v>8310</v>
      </c>
      <c r="R81" t="s">
        <v>8312</v>
      </c>
      <c r="S81" s="8">
        <f t="shared" si="6"/>
        <v>41724.568206018514</v>
      </c>
      <c r="T81" s="8">
        <f t="shared" si="7"/>
        <v>41754.568206018514</v>
      </c>
    </row>
    <row r="82" spans="1:20" ht="49" x14ac:dyDescent="0.25">
      <c r="A82">
        <v>80</v>
      </c>
      <c r="B82" s="3" t="s">
        <v>82</v>
      </c>
      <c r="C82" s="3" t="s">
        <v>4191</v>
      </c>
      <c r="D82">
        <v>12000</v>
      </c>
      <c r="E82">
        <v>12870</v>
      </c>
      <c r="F82" t="s">
        <v>8219</v>
      </c>
      <c r="G82" t="s">
        <v>8224</v>
      </c>
      <c r="H82" t="s">
        <v>8246</v>
      </c>
      <c r="I82">
        <v>1386640856</v>
      </c>
      <c r="J82">
        <v>1383616856</v>
      </c>
      <c r="K82" t="b">
        <v>0</v>
      </c>
      <c r="L82">
        <v>47</v>
      </c>
      <c r="M82" t="b">
        <v>1</v>
      </c>
      <c r="N82" s="3" t="s">
        <v>8266</v>
      </c>
      <c r="O82">
        <f t="shared" si="4"/>
        <v>107</v>
      </c>
      <c r="P82" s="3">
        <f t="shared" si="5"/>
        <v>273.83</v>
      </c>
      <c r="Q82" t="s">
        <v>8310</v>
      </c>
      <c r="R82" t="s">
        <v>8312</v>
      </c>
      <c r="S82" s="8">
        <f t="shared" si="6"/>
        <v>41582.875648148147</v>
      </c>
      <c r="T82" s="8">
        <f t="shared" si="7"/>
        <v>41617.875648148147</v>
      </c>
    </row>
    <row r="83" spans="1:20" ht="49" x14ac:dyDescent="0.25">
      <c r="A83">
        <v>81</v>
      </c>
      <c r="B83" s="3" t="s">
        <v>83</v>
      </c>
      <c r="C83" s="3" t="s">
        <v>4192</v>
      </c>
      <c r="D83">
        <v>750</v>
      </c>
      <c r="E83">
        <v>1485</v>
      </c>
      <c r="F83" t="s">
        <v>8219</v>
      </c>
      <c r="G83" t="s">
        <v>8224</v>
      </c>
      <c r="H83" t="s">
        <v>8246</v>
      </c>
      <c r="I83">
        <v>1342234920</v>
      </c>
      <c r="J83">
        <v>1341892127</v>
      </c>
      <c r="K83" t="b">
        <v>0</v>
      </c>
      <c r="L83">
        <v>28</v>
      </c>
      <c r="M83" t="b">
        <v>1</v>
      </c>
      <c r="N83" s="3" t="s">
        <v>8266</v>
      </c>
      <c r="O83">
        <f t="shared" si="4"/>
        <v>198</v>
      </c>
      <c r="P83" s="3">
        <f t="shared" si="5"/>
        <v>53.04</v>
      </c>
      <c r="Q83" t="s">
        <v>8310</v>
      </c>
      <c r="R83" t="s">
        <v>8312</v>
      </c>
      <c r="S83" s="8">
        <f t="shared" si="6"/>
        <v>41099.950543981482</v>
      </c>
      <c r="T83" s="8">
        <f t="shared" si="7"/>
        <v>41103.918055555558</v>
      </c>
    </row>
    <row r="84" spans="1:20" ht="49" x14ac:dyDescent="0.25">
      <c r="A84">
        <v>82</v>
      </c>
      <c r="B84" s="3" t="s">
        <v>84</v>
      </c>
      <c r="C84" s="3" t="s">
        <v>4193</v>
      </c>
      <c r="D84">
        <v>4000</v>
      </c>
      <c r="E84">
        <v>4000.5</v>
      </c>
      <c r="F84" t="s">
        <v>8219</v>
      </c>
      <c r="G84" t="s">
        <v>8224</v>
      </c>
      <c r="H84" t="s">
        <v>8246</v>
      </c>
      <c r="I84">
        <v>1318189261</v>
      </c>
      <c r="J84">
        <v>1315597261</v>
      </c>
      <c r="K84" t="b">
        <v>0</v>
      </c>
      <c r="L84">
        <v>100</v>
      </c>
      <c r="M84" t="b">
        <v>1</v>
      </c>
      <c r="N84" s="3" t="s">
        <v>8266</v>
      </c>
      <c r="O84">
        <f t="shared" si="4"/>
        <v>100</v>
      </c>
      <c r="P84" s="3">
        <f t="shared" si="5"/>
        <v>40.01</v>
      </c>
      <c r="Q84" t="s">
        <v>8310</v>
      </c>
      <c r="R84" t="s">
        <v>8312</v>
      </c>
      <c r="S84" s="8">
        <f t="shared" si="6"/>
        <v>40795.611817129626</v>
      </c>
      <c r="T84" s="8">
        <f t="shared" si="7"/>
        <v>40825.611817129626</v>
      </c>
    </row>
    <row r="85" spans="1:20" ht="49" x14ac:dyDescent="0.25">
      <c r="A85">
        <v>83</v>
      </c>
      <c r="B85" s="3" t="s">
        <v>85</v>
      </c>
      <c r="C85" s="3" t="s">
        <v>4194</v>
      </c>
      <c r="D85">
        <v>200</v>
      </c>
      <c r="E85">
        <v>205</v>
      </c>
      <c r="F85" t="s">
        <v>8219</v>
      </c>
      <c r="G85" t="s">
        <v>8225</v>
      </c>
      <c r="H85" t="s">
        <v>8247</v>
      </c>
      <c r="I85">
        <v>1424604600</v>
      </c>
      <c r="J85">
        <v>1423320389</v>
      </c>
      <c r="K85" t="b">
        <v>0</v>
      </c>
      <c r="L85">
        <v>13</v>
      </c>
      <c r="M85" t="b">
        <v>1</v>
      </c>
      <c r="N85" s="3" t="s">
        <v>8266</v>
      </c>
      <c r="O85">
        <f t="shared" si="4"/>
        <v>103</v>
      </c>
      <c r="P85" s="3">
        <f t="shared" si="5"/>
        <v>15.77</v>
      </c>
      <c r="Q85" t="s">
        <v>8310</v>
      </c>
      <c r="R85" t="s">
        <v>8312</v>
      </c>
      <c r="S85" s="8">
        <f t="shared" si="6"/>
        <v>42042.407280092586</v>
      </c>
      <c r="T85" s="8">
        <f t="shared" si="7"/>
        <v>42057.270833333336</v>
      </c>
    </row>
    <row r="86" spans="1:20" ht="49" x14ac:dyDescent="0.25">
      <c r="A86">
        <v>84</v>
      </c>
      <c r="B86" s="3" t="s">
        <v>86</v>
      </c>
      <c r="C86" s="3" t="s">
        <v>4195</v>
      </c>
      <c r="D86">
        <v>500</v>
      </c>
      <c r="E86">
        <v>500</v>
      </c>
      <c r="F86" t="s">
        <v>8219</v>
      </c>
      <c r="G86" t="s">
        <v>8224</v>
      </c>
      <c r="H86" t="s">
        <v>8246</v>
      </c>
      <c r="I86">
        <v>1305483086</v>
      </c>
      <c r="J86">
        <v>1302891086</v>
      </c>
      <c r="K86" t="b">
        <v>0</v>
      </c>
      <c r="L86">
        <v>7</v>
      </c>
      <c r="M86" t="b">
        <v>1</v>
      </c>
      <c r="N86" s="3" t="s">
        <v>8266</v>
      </c>
      <c r="O86">
        <f t="shared" si="4"/>
        <v>100</v>
      </c>
      <c r="P86" s="3">
        <f t="shared" si="5"/>
        <v>71.430000000000007</v>
      </c>
      <c r="Q86" t="s">
        <v>8310</v>
      </c>
      <c r="R86" t="s">
        <v>8312</v>
      </c>
      <c r="S86" s="8">
        <f t="shared" si="6"/>
        <v>40648.54960648148</v>
      </c>
      <c r="T86" s="8">
        <f t="shared" si="7"/>
        <v>40678.54960648148</v>
      </c>
    </row>
    <row r="87" spans="1:20" ht="49" x14ac:dyDescent="0.25">
      <c r="A87">
        <v>85</v>
      </c>
      <c r="B87" s="3" t="s">
        <v>87</v>
      </c>
      <c r="C87" s="3" t="s">
        <v>4196</v>
      </c>
      <c r="D87">
        <v>1200</v>
      </c>
      <c r="E87">
        <v>1506</v>
      </c>
      <c r="F87" t="s">
        <v>8219</v>
      </c>
      <c r="G87" t="s">
        <v>8224</v>
      </c>
      <c r="H87" t="s">
        <v>8246</v>
      </c>
      <c r="I87">
        <v>1316746837</v>
      </c>
      <c r="J87">
        <v>1314154837</v>
      </c>
      <c r="K87" t="b">
        <v>0</v>
      </c>
      <c r="L87">
        <v>21</v>
      </c>
      <c r="M87" t="b">
        <v>1</v>
      </c>
      <c r="N87" s="3" t="s">
        <v>8266</v>
      </c>
      <c r="O87">
        <f t="shared" si="4"/>
        <v>126</v>
      </c>
      <c r="P87" s="3">
        <f t="shared" si="5"/>
        <v>71.709999999999994</v>
      </c>
      <c r="Q87" t="s">
        <v>8310</v>
      </c>
      <c r="R87" t="s">
        <v>8312</v>
      </c>
      <c r="S87" s="8">
        <f t="shared" si="6"/>
        <v>40778.917094907403</v>
      </c>
      <c r="T87" s="8">
        <f t="shared" si="7"/>
        <v>40808.917094907403</v>
      </c>
    </row>
    <row r="88" spans="1:20" ht="49" x14ac:dyDescent="0.25">
      <c r="A88">
        <v>86</v>
      </c>
      <c r="B88" s="3" t="s">
        <v>88</v>
      </c>
      <c r="C88" s="3" t="s">
        <v>4197</v>
      </c>
      <c r="D88">
        <v>6000</v>
      </c>
      <c r="E88">
        <v>6388</v>
      </c>
      <c r="F88" t="s">
        <v>8219</v>
      </c>
      <c r="G88" t="s">
        <v>8230</v>
      </c>
      <c r="H88" t="s">
        <v>8249</v>
      </c>
      <c r="I88">
        <v>1451226045</v>
      </c>
      <c r="J88">
        <v>1444828845</v>
      </c>
      <c r="K88" t="b">
        <v>0</v>
      </c>
      <c r="L88">
        <v>17</v>
      </c>
      <c r="M88" t="b">
        <v>1</v>
      </c>
      <c r="N88" s="3" t="s">
        <v>8266</v>
      </c>
      <c r="O88">
        <f t="shared" si="4"/>
        <v>106</v>
      </c>
      <c r="P88" s="3">
        <f t="shared" si="5"/>
        <v>375.76</v>
      </c>
      <c r="Q88" t="s">
        <v>8310</v>
      </c>
      <c r="R88" t="s">
        <v>8312</v>
      </c>
      <c r="S88" s="8">
        <f t="shared" si="6"/>
        <v>42291.347743055558</v>
      </c>
      <c r="T88" s="8">
        <f t="shared" si="7"/>
        <v>42365.389409722215</v>
      </c>
    </row>
    <row r="89" spans="1:20" ht="49" x14ac:dyDescent="0.25">
      <c r="A89">
        <v>87</v>
      </c>
      <c r="B89" s="3" t="s">
        <v>89</v>
      </c>
      <c r="C89" s="3" t="s">
        <v>4198</v>
      </c>
      <c r="D89">
        <v>2500</v>
      </c>
      <c r="E89">
        <v>2615</v>
      </c>
      <c r="F89" t="s">
        <v>8219</v>
      </c>
      <c r="G89" t="s">
        <v>8224</v>
      </c>
      <c r="H89" t="s">
        <v>8246</v>
      </c>
      <c r="I89">
        <v>1275529260</v>
      </c>
      <c r="J89">
        <v>1274705803</v>
      </c>
      <c r="K89" t="b">
        <v>0</v>
      </c>
      <c r="L89">
        <v>25</v>
      </c>
      <c r="M89" t="b">
        <v>1</v>
      </c>
      <c r="N89" s="3" t="s">
        <v>8266</v>
      </c>
      <c r="O89">
        <f t="shared" si="4"/>
        <v>105</v>
      </c>
      <c r="P89" s="3">
        <f t="shared" si="5"/>
        <v>104.6</v>
      </c>
      <c r="Q89" t="s">
        <v>8310</v>
      </c>
      <c r="R89" t="s">
        <v>8312</v>
      </c>
      <c r="S89" s="8">
        <f t="shared" si="6"/>
        <v>40322.331053240734</v>
      </c>
      <c r="T89" s="8">
        <f t="shared" si="7"/>
        <v>40331.861805555549</v>
      </c>
    </row>
    <row r="90" spans="1:20" ht="49" x14ac:dyDescent="0.25">
      <c r="A90">
        <v>88</v>
      </c>
      <c r="B90" s="3" t="s">
        <v>90</v>
      </c>
      <c r="C90" s="3" t="s">
        <v>4199</v>
      </c>
      <c r="D90">
        <v>3500</v>
      </c>
      <c r="E90">
        <v>3600</v>
      </c>
      <c r="F90" t="s">
        <v>8219</v>
      </c>
      <c r="G90" t="s">
        <v>8224</v>
      </c>
      <c r="H90" t="s">
        <v>8246</v>
      </c>
      <c r="I90">
        <v>1403452131</v>
      </c>
      <c r="J90">
        <v>1401205731</v>
      </c>
      <c r="K90" t="b">
        <v>0</v>
      </c>
      <c r="L90">
        <v>60</v>
      </c>
      <c r="M90" t="b">
        <v>1</v>
      </c>
      <c r="N90" s="3" t="s">
        <v>8266</v>
      </c>
      <c r="O90">
        <f t="shared" si="4"/>
        <v>103</v>
      </c>
      <c r="P90" s="3">
        <f t="shared" si="5"/>
        <v>60</v>
      </c>
      <c r="Q90" t="s">
        <v>8310</v>
      </c>
      <c r="R90" t="s">
        <v>8312</v>
      </c>
      <c r="S90" s="8">
        <f t="shared" si="6"/>
        <v>41786.450590277775</v>
      </c>
      <c r="T90" s="8">
        <f t="shared" si="7"/>
        <v>41812.450590277775</v>
      </c>
    </row>
    <row r="91" spans="1:20" ht="49" x14ac:dyDescent="0.25">
      <c r="A91">
        <v>89</v>
      </c>
      <c r="B91" s="3" t="s">
        <v>91</v>
      </c>
      <c r="C91" s="3" t="s">
        <v>4200</v>
      </c>
      <c r="D91">
        <v>6000</v>
      </c>
      <c r="E91">
        <v>6904</v>
      </c>
      <c r="F91" t="s">
        <v>8219</v>
      </c>
      <c r="G91" t="s">
        <v>8224</v>
      </c>
      <c r="H91" t="s">
        <v>8246</v>
      </c>
      <c r="I91">
        <v>1370196192</v>
      </c>
      <c r="J91">
        <v>1368036192</v>
      </c>
      <c r="K91" t="b">
        <v>0</v>
      </c>
      <c r="L91">
        <v>56</v>
      </c>
      <c r="M91" t="b">
        <v>1</v>
      </c>
      <c r="N91" s="3" t="s">
        <v>8266</v>
      </c>
      <c r="O91">
        <f t="shared" si="4"/>
        <v>115</v>
      </c>
      <c r="P91" s="3">
        <f t="shared" si="5"/>
        <v>123.29</v>
      </c>
      <c r="Q91" t="s">
        <v>8310</v>
      </c>
      <c r="R91" t="s">
        <v>8312</v>
      </c>
      <c r="S91" s="8">
        <f t="shared" si="6"/>
        <v>41402.543888888889</v>
      </c>
      <c r="T91" s="8">
        <f t="shared" si="7"/>
        <v>41427.543888888882</v>
      </c>
    </row>
    <row r="92" spans="1:20" ht="33" x14ac:dyDescent="0.25">
      <c r="A92">
        <v>90</v>
      </c>
      <c r="B92" s="3" t="s">
        <v>92</v>
      </c>
      <c r="C92" s="3" t="s">
        <v>4201</v>
      </c>
      <c r="D92">
        <v>500</v>
      </c>
      <c r="E92">
        <v>502</v>
      </c>
      <c r="F92" t="s">
        <v>8219</v>
      </c>
      <c r="G92" t="s">
        <v>8224</v>
      </c>
      <c r="H92" t="s">
        <v>8246</v>
      </c>
      <c r="I92">
        <v>1310454499</v>
      </c>
      <c r="J92">
        <v>1307862499</v>
      </c>
      <c r="K92" t="b">
        <v>0</v>
      </c>
      <c r="L92">
        <v>16</v>
      </c>
      <c r="M92" t="b">
        <v>1</v>
      </c>
      <c r="N92" s="3" t="s">
        <v>8266</v>
      </c>
      <c r="O92">
        <f t="shared" si="4"/>
        <v>100</v>
      </c>
      <c r="P92" s="3">
        <f t="shared" si="5"/>
        <v>31.38</v>
      </c>
      <c r="Q92" t="s">
        <v>8310</v>
      </c>
      <c r="R92" t="s">
        <v>8312</v>
      </c>
      <c r="S92" s="8">
        <f t="shared" si="6"/>
        <v>40706.089108796295</v>
      </c>
      <c r="T92" s="8">
        <f t="shared" si="7"/>
        <v>40736.089108796295</v>
      </c>
    </row>
    <row r="93" spans="1:20" ht="49" x14ac:dyDescent="0.25">
      <c r="A93">
        <v>91</v>
      </c>
      <c r="B93" s="3" t="s">
        <v>93</v>
      </c>
      <c r="C93" s="3" t="s">
        <v>4202</v>
      </c>
      <c r="D93">
        <v>3000</v>
      </c>
      <c r="E93">
        <v>3600</v>
      </c>
      <c r="F93" t="s">
        <v>8219</v>
      </c>
      <c r="G93" t="s">
        <v>8224</v>
      </c>
      <c r="H93" t="s">
        <v>8246</v>
      </c>
      <c r="I93">
        <v>1305625164</v>
      </c>
      <c r="J93">
        <v>1300354764</v>
      </c>
      <c r="K93" t="b">
        <v>0</v>
      </c>
      <c r="L93">
        <v>46</v>
      </c>
      <c r="M93" t="b">
        <v>1</v>
      </c>
      <c r="N93" s="3" t="s">
        <v>8266</v>
      </c>
      <c r="O93">
        <f t="shared" si="4"/>
        <v>120</v>
      </c>
      <c r="P93" s="3">
        <f t="shared" si="5"/>
        <v>78.260000000000005</v>
      </c>
      <c r="Q93" t="s">
        <v>8310</v>
      </c>
      <c r="R93" t="s">
        <v>8312</v>
      </c>
      <c r="S93" s="8">
        <f t="shared" si="6"/>
        <v>40619.194027777776</v>
      </c>
      <c r="T93" s="8">
        <f t="shared" si="7"/>
        <v>40680.194027777776</v>
      </c>
    </row>
    <row r="94" spans="1:20" ht="49" x14ac:dyDescent="0.25">
      <c r="A94">
        <v>92</v>
      </c>
      <c r="B94" s="3" t="s">
        <v>94</v>
      </c>
      <c r="C94" s="3" t="s">
        <v>4203</v>
      </c>
      <c r="D94">
        <v>5000</v>
      </c>
      <c r="E94">
        <v>5260</v>
      </c>
      <c r="F94" t="s">
        <v>8219</v>
      </c>
      <c r="G94" t="s">
        <v>8229</v>
      </c>
      <c r="H94" t="s">
        <v>8251</v>
      </c>
      <c r="I94">
        <v>1485936000</v>
      </c>
      <c r="J94">
        <v>1481949983</v>
      </c>
      <c r="K94" t="b">
        <v>0</v>
      </c>
      <c r="L94">
        <v>43</v>
      </c>
      <c r="M94" t="b">
        <v>1</v>
      </c>
      <c r="N94" s="3" t="s">
        <v>8266</v>
      </c>
      <c r="O94">
        <f t="shared" si="4"/>
        <v>105</v>
      </c>
      <c r="P94" s="3">
        <f t="shared" si="5"/>
        <v>122.33</v>
      </c>
      <c r="Q94" t="s">
        <v>8310</v>
      </c>
      <c r="R94" t="s">
        <v>8312</v>
      </c>
      <c r="S94" s="8">
        <f t="shared" si="6"/>
        <v>42720.990543981483</v>
      </c>
      <c r="T94" s="8">
        <f t="shared" si="7"/>
        <v>42767.124999999993</v>
      </c>
    </row>
    <row r="95" spans="1:20" ht="49" x14ac:dyDescent="0.25">
      <c r="A95">
        <v>93</v>
      </c>
      <c r="B95" s="3" t="s">
        <v>95</v>
      </c>
      <c r="C95" s="3" t="s">
        <v>4204</v>
      </c>
      <c r="D95">
        <v>1000</v>
      </c>
      <c r="E95">
        <v>1106</v>
      </c>
      <c r="F95" t="s">
        <v>8219</v>
      </c>
      <c r="G95" t="s">
        <v>8224</v>
      </c>
      <c r="H95" t="s">
        <v>8246</v>
      </c>
      <c r="I95">
        <v>1341349200</v>
      </c>
      <c r="J95">
        <v>1338928537</v>
      </c>
      <c r="K95" t="b">
        <v>0</v>
      </c>
      <c r="L95">
        <v>15</v>
      </c>
      <c r="M95" t="b">
        <v>1</v>
      </c>
      <c r="N95" s="3" t="s">
        <v>8266</v>
      </c>
      <c r="O95">
        <f t="shared" si="4"/>
        <v>111</v>
      </c>
      <c r="P95" s="3">
        <f t="shared" si="5"/>
        <v>73.73</v>
      </c>
      <c r="Q95" t="s">
        <v>8310</v>
      </c>
      <c r="R95" t="s">
        <v>8312</v>
      </c>
      <c r="S95" s="8">
        <f t="shared" si="6"/>
        <v>41065.649733796294</v>
      </c>
      <c r="T95" s="8">
        <f t="shared" si="7"/>
        <v>41093.666666666664</v>
      </c>
    </row>
    <row r="96" spans="1:20" ht="49" x14ac:dyDescent="0.25">
      <c r="A96">
        <v>94</v>
      </c>
      <c r="B96" s="3" t="s">
        <v>96</v>
      </c>
      <c r="C96" s="3" t="s">
        <v>4205</v>
      </c>
      <c r="D96">
        <v>250</v>
      </c>
      <c r="E96">
        <v>260</v>
      </c>
      <c r="F96" t="s">
        <v>8219</v>
      </c>
      <c r="G96" t="s">
        <v>8225</v>
      </c>
      <c r="H96" t="s">
        <v>8247</v>
      </c>
      <c r="I96">
        <v>1396890822</v>
      </c>
      <c r="J96">
        <v>1395162822</v>
      </c>
      <c r="K96" t="b">
        <v>0</v>
      </c>
      <c r="L96">
        <v>12</v>
      </c>
      <c r="M96" t="b">
        <v>1</v>
      </c>
      <c r="N96" s="3" t="s">
        <v>8266</v>
      </c>
      <c r="O96">
        <f t="shared" si="4"/>
        <v>104</v>
      </c>
      <c r="P96" s="3">
        <f t="shared" si="5"/>
        <v>21.67</v>
      </c>
      <c r="Q96" t="s">
        <v>8310</v>
      </c>
      <c r="R96" t="s">
        <v>8312</v>
      </c>
      <c r="S96" s="8">
        <f t="shared" si="6"/>
        <v>41716.509513888886</v>
      </c>
      <c r="T96" s="8">
        <f t="shared" si="7"/>
        <v>41736.509513888886</v>
      </c>
    </row>
    <row r="97" spans="1:20" ht="49" x14ac:dyDescent="0.25">
      <c r="A97">
        <v>95</v>
      </c>
      <c r="B97" s="3" t="s">
        <v>97</v>
      </c>
      <c r="C97" s="3" t="s">
        <v>4206</v>
      </c>
      <c r="D97">
        <v>350</v>
      </c>
      <c r="E97">
        <v>460</v>
      </c>
      <c r="F97" t="s">
        <v>8219</v>
      </c>
      <c r="G97" t="s">
        <v>8224</v>
      </c>
      <c r="H97" t="s">
        <v>8246</v>
      </c>
      <c r="I97">
        <v>1330214841</v>
      </c>
      <c r="J97">
        <v>1327622841</v>
      </c>
      <c r="K97" t="b">
        <v>0</v>
      </c>
      <c r="L97">
        <v>21</v>
      </c>
      <c r="M97" t="b">
        <v>1</v>
      </c>
      <c r="N97" s="3" t="s">
        <v>8266</v>
      </c>
      <c r="O97">
        <f t="shared" si="4"/>
        <v>131</v>
      </c>
      <c r="P97" s="3">
        <f t="shared" si="5"/>
        <v>21.9</v>
      </c>
      <c r="Q97" t="s">
        <v>8310</v>
      </c>
      <c r="R97" t="s">
        <v>8312</v>
      </c>
      <c r="S97" s="8">
        <f t="shared" si="6"/>
        <v>40934.796770833331</v>
      </c>
      <c r="T97" s="8">
        <f t="shared" si="7"/>
        <v>40964.796770833331</v>
      </c>
    </row>
    <row r="98" spans="1:20" ht="49" x14ac:dyDescent="0.25">
      <c r="A98">
        <v>96</v>
      </c>
      <c r="B98" s="3" t="s">
        <v>98</v>
      </c>
      <c r="C98" s="3" t="s">
        <v>4207</v>
      </c>
      <c r="D98">
        <v>1500</v>
      </c>
      <c r="E98">
        <v>1720</v>
      </c>
      <c r="F98" t="s">
        <v>8219</v>
      </c>
      <c r="G98" t="s">
        <v>8224</v>
      </c>
      <c r="H98" t="s">
        <v>8246</v>
      </c>
      <c r="I98">
        <v>1280631600</v>
      </c>
      <c r="J98">
        <v>1274889241</v>
      </c>
      <c r="K98" t="b">
        <v>0</v>
      </c>
      <c r="L98">
        <v>34</v>
      </c>
      <c r="M98" t="b">
        <v>1</v>
      </c>
      <c r="N98" s="3" t="s">
        <v>8266</v>
      </c>
      <c r="O98">
        <f t="shared" si="4"/>
        <v>115</v>
      </c>
      <c r="P98" s="3">
        <f t="shared" si="5"/>
        <v>50.59</v>
      </c>
      <c r="Q98" t="s">
        <v>8310</v>
      </c>
      <c r="R98" t="s">
        <v>8312</v>
      </c>
      <c r="S98" s="8">
        <f t="shared" si="6"/>
        <v>40324.45417824074</v>
      </c>
      <c r="T98" s="8">
        <f t="shared" si="7"/>
        <v>40390.916666666664</v>
      </c>
    </row>
    <row r="99" spans="1:20" ht="49" x14ac:dyDescent="0.25">
      <c r="A99">
        <v>97</v>
      </c>
      <c r="B99" s="3" t="s">
        <v>99</v>
      </c>
      <c r="C99" s="3" t="s">
        <v>4208</v>
      </c>
      <c r="D99">
        <v>400</v>
      </c>
      <c r="E99">
        <v>425</v>
      </c>
      <c r="F99" t="s">
        <v>8219</v>
      </c>
      <c r="G99" t="s">
        <v>8224</v>
      </c>
      <c r="H99" t="s">
        <v>8246</v>
      </c>
      <c r="I99">
        <v>1310440482</v>
      </c>
      <c r="J99">
        <v>1307848482</v>
      </c>
      <c r="K99" t="b">
        <v>0</v>
      </c>
      <c r="L99">
        <v>8</v>
      </c>
      <c r="M99" t="b">
        <v>1</v>
      </c>
      <c r="N99" s="3" t="s">
        <v>8266</v>
      </c>
      <c r="O99">
        <f t="shared" si="4"/>
        <v>106</v>
      </c>
      <c r="P99" s="3">
        <f t="shared" si="5"/>
        <v>53.13</v>
      </c>
      <c r="Q99" t="s">
        <v>8310</v>
      </c>
      <c r="R99" t="s">
        <v>8312</v>
      </c>
      <c r="S99" s="8">
        <f t="shared" si="6"/>
        <v>40705.926874999997</v>
      </c>
      <c r="T99" s="8">
        <f t="shared" si="7"/>
        <v>40735.926874999997</v>
      </c>
    </row>
    <row r="100" spans="1:20" ht="49" x14ac:dyDescent="0.25">
      <c r="A100">
        <v>98</v>
      </c>
      <c r="B100" s="3" t="s">
        <v>100</v>
      </c>
      <c r="C100" s="3" t="s">
        <v>4209</v>
      </c>
      <c r="D100">
        <v>3200</v>
      </c>
      <c r="E100">
        <v>3400</v>
      </c>
      <c r="F100" t="s">
        <v>8219</v>
      </c>
      <c r="G100" t="s">
        <v>8224</v>
      </c>
      <c r="H100" t="s">
        <v>8246</v>
      </c>
      <c r="I100">
        <v>1354923000</v>
      </c>
      <c r="J100">
        <v>1351796674</v>
      </c>
      <c r="K100" t="b">
        <v>0</v>
      </c>
      <c r="L100">
        <v>60</v>
      </c>
      <c r="M100" t="b">
        <v>1</v>
      </c>
      <c r="N100" s="3" t="s">
        <v>8266</v>
      </c>
      <c r="O100">
        <f t="shared" si="4"/>
        <v>106</v>
      </c>
      <c r="P100" s="3">
        <f t="shared" si="5"/>
        <v>56.67</v>
      </c>
      <c r="Q100" t="s">
        <v>8310</v>
      </c>
      <c r="R100" t="s">
        <v>8312</v>
      </c>
      <c r="S100" s="8">
        <f t="shared" si="6"/>
        <v>41214.586504629624</v>
      </c>
      <c r="T100" s="8">
        <f t="shared" si="7"/>
        <v>41250.770833333328</v>
      </c>
    </row>
    <row r="101" spans="1:20" ht="33" x14ac:dyDescent="0.25">
      <c r="A101">
        <v>99</v>
      </c>
      <c r="B101" s="3" t="s">
        <v>101</v>
      </c>
      <c r="C101" s="3" t="s">
        <v>4210</v>
      </c>
      <c r="D101">
        <v>1500</v>
      </c>
      <c r="E101">
        <v>1590.29</v>
      </c>
      <c r="F101" t="s">
        <v>8219</v>
      </c>
      <c r="G101" t="s">
        <v>8224</v>
      </c>
      <c r="H101" t="s">
        <v>8246</v>
      </c>
      <c r="I101">
        <v>1390426799</v>
      </c>
      <c r="J101">
        <v>1387834799</v>
      </c>
      <c r="K101" t="b">
        <v>0</v>
      </c>
      <c r="L101">
        <v>39</v>
      </c>
      <c r="M101" t="b">
        <v>1</v>
      </c>
      <c r="N101" s="3" t="s">
        <v>8266</v>
      </c>
      <c r="O101">
        <f t="shared" si="4"/>
        <v>106</v>
      </c>
      <c r="P101" s="3">
        <f t="shared" si="5"/>
        <v>40.78</v>
      </c>
      <c r="Q101" t="s">
        <v>8310</v>
      </c>
      <c r="R101" t="s">
        <v>8312</v>
      </c>
      <c r="S101" s="8">
        <f t="shared" si="6"/>
        <v>41631.694432870368</v>
      </c>
      <c r="T101" s="8">
        <f t="shared" si="7"/>
        <v>41661.694432870368</v>
      </c>
    </row>
    <row r="102" spans="1:20" ht="49" x14ac:dyDescent="0.25">
      <c r="A102">
        <v>100</v>
      </c>
      <c r="B102" s="3" t="s">
        <v>102</v>
      </c>
      <c r="C102" s="3" t="s">
        <v>4211</v>
      </c>
      <c r="D102">
        <v>5000</v>
      </c>
      <c r="E102">
        <v>5000</v>
      </c>
      <c r="F102" t="s">
        <v>8219</v>
      </c>
      <c r="G102" t="s">
        <v>8224</v>
      </c>
      <c r="H102" t="s">
        <v>8246</v>
      </c>
      <c r="I102">
        <v>1352055886</v>
      </c>
      <c r="J102">
        <v>1350324286</v>
      </c>
      <c r="K102" t="b">
        <v>0</v>
      </c>
      <c r="L102">
        <v>26</v>
      </c>
      <c r="M102" t="b">
        <v>1</v>
      </c>
      <c r="N102" s="3" t="s">
        <v>8266</v>
      </c>
      <c r="O102">
        <f t="shared" si="4"/>
        <v>100</v>
      </c>
      <c r="P102" s="3">
        <f t="shared" si="5"/>
        <v>192.31</v>
      </c>
      <c r="Q102" t="s">
        <v>8310</v>
      </c>
      <c r="R102" t="s">
        <v>8312</v>
      </c>
      <c r="S102" s="8">
        <f t="shared" si="6"/>
        <v>41197.544976851852</v>
      </c>
      <c r="T102" s="8">
        <f t="shared" si="7"/>
        <v>41217.586643518516</v>
      </c>
    </row>
    <row r="103" spans="1:20" ht="49" x14ac:dyDescent="0.25">
      <c r="A103">
        <v>101</v>
      </c>
      <c r="B103" s="3" t="s">
        <v>103</v>
      </c>
      <c r="C103" s="3" t="s">
        <v>4212</v>
      </c>
      <c r="D103">
        <v>3500</v>
      </c>
      <c r="E103">
        <v>3500</v>
      </c>
      <c r="F103" t="s">
        <v>8219</v>
      </c>
      <c r="G103" t="s">
        <v>8224</v>
      </c>
      <c r="H103" t="s">
        <v>8246</v>
      </c>
      <c r="I103">
        <v>1359052710</v>
      </c>
      <c r="J103">
        <v>1356979110</v>
      </c>
      <c r="K103" t="b">
        <v>0</v>
      </c>
      <c r="L103">
        <v>35</v>
      </c>
      <c r="M103" t="b">
        <v>1</v>
      </c>
      <c r="N103" s="3" t="s">
        <v>8266</v>
      </c>
      <c r="O103">
        <f t="shared" si="4"/>
        <v>100</v>
      </c>
      <c r="P103" s="3">
        <f t="shared" si="5"/>
        <v>100</v>
      </c>
      <c r="Q103" t="s">
        <v>8310</v>
      </c>
      <c r="R103" t="s">
        <v>8312</v>
      </c>
      <c r="S103" s="8">
        <f t="shared" si="6"/>
        <v>41274.568402777775</v>
      </c>
      <c r="T103" s="8">
        <f t="shared" si="7"/>
        <v>41298.568402777775</v>
      </c>
    </row>
    <row r="104" spans="1:20" ht="49" x14ac:dyDescent="0.25">
      <c r="A104">
        <v>102</v>
      </c>
      <c r="B104" s="3" t="s">
        <v>104</v>
      </c>
      <c r="C104" s="3" t="s">
        <v>4213</v>
      </c>
      <c r="D104">
        <v>6000</v>
      </c>
      <c r="E104">
        <v>7665</v>
      </c>
      <c r="F104" t="s">
        <v>8219</v>
      </c>
      <c r="G104" t="s">
        <v>8224</v>
      </c>
      <c r="H104" t="s">
        <v>8246</v>
      </c>
      <c r="I104">
        <v>1293073733</v>
      </c>
      <c r="J104">
        <v>1290481733</v>
      </c>
      <c r="K104" t="b">
        <v>0</v>
      </c>
      <c r="L104">
        <v>65</v>
      </c>
      <c r="M104" t="b">
        <v>1</v>
      </c>
      <c r="N104" s="3" t="s">
        <v>8266</v>
      </c>
      <c r="O104">
        <f t="shared" si="4"/>
        <v>128</v>
      </c>
      <c r="P104" s="3">
        <f t="shared" si="5"/>
        <v>117.92</v>
      </c>
      <c r="Q104" t="s">
        <v>8310</v>
      </c>
      <c r="R104" t="s">
        <v>8312</v>
      </c>
      <c r="S104" s="8">
        <f t="shared" si="6"/>
        <v>40504.922835648147</v>
      </c>
      <c r="T104" s="8">
        <f t="shared" si="7"/>
        <v>40534.922835648147</v>
      </c>
    </row>
    <row r="105" spans="1:20" ht="33" x14ac:dyDescent="0.25">
      <c r="A105">
        <v>103</v>
      </c>
      <c r="B105" s="3" t="s">
        <v>105</v>
      </c>
      <c r="C105" s="3" t="s">
        <v>4214</v>
      </c>
      <c r="D105">
        <v>1300</v>
      </c>
      <c r="E105">
        <v>1367</v>
      </c>
      <c r="F105" t="s">
        <v>8219</v>
      </c>
      <c r="G105" t="s">
        <v>8225</v>
      </c>
      <c r="H105" t="s">
        <v>8247</v>
      </c>
      <c r="I105">
        <v>1394220030</v>
      </c>
      <c r="J105">
        <v>1392232830</v>
      </c>
      <c r="K105" t="b">
        <v>0</v>
      </c>
      <c r="L105">
        <v>49</v>
      </c>
      <c r="M105" t="b">
        <v>1</v>
      </c>
      <c r="N105" s="3" t="s">
        <v>8266</v>
      </c>
      <c r="O105">
        <f t="shared" si="4"/>
        <v>105</v>
      </c>
      <c r="P105" s="3">
        <f t="shared" si="5"/>
        <v>27.9</v>
      </c>
      <c r="Q105" t="s">
        <v>8310</v>
      </c>
      <c r="R105" t="s">
        <v>8312</v>
      </c>
      <c r="S105" s="8">
        <f t="shared" si="6"/>
        <v>41682.597569444442</v>
      </c>
      <c r="T105" s="8">
        <f t="shared" si="7"/>
        <v>41705.597569444442</v>
      </c>
    </row>
    <row r="106" spans="1:20" ht="33" x14ac:dyDescent="0.25">
      <c r="A106">
        <v>104</v>
      </c>
      <c r="B106" s="3" t="s">
        <v>106</v>
      </c>
      <c r="C106" s="3" t="s">
        <v>4215</v>
      </c>
      <c r="D106">
        <v>500</v>
      </c>
      <c r="E106">
        <v>600</v>
      </c>
      <c r="F106" t="s">
        <v>8219</v>
      </c>
      <c r="G106" t="s">
        <v>8224</v>
      </c>
      <c r="H106" t="s">
        <v>8246</v>
      </c>
      <c r="I106">
        <v>1301792400</v>
      </c>
      <c r="J106">
        <v>1299775266</v>
      </c>
      <c r="K106" t="b">
        <v>0</v>
      </c>
      <c r="L106">
        <v>10</v>
      </c>
      <c r="M106" t="b">
        <v>1</v>
      </c>
      <c r="N106" s="3" t="s">
        <v>8266</v>
      </c>
      <c r="O106">
        <f t="shared" si="4"/>
        <v>120</v>
      </c>
      <c r="P106" s="3">
        <f t="shared" si="5"/>
        <v>60</v>
      </c>
      <c r="Q106" t="s">
        <v>8310</v>
      </c>
      <c r="R106" t="s">
        <v>8312</v>
      </c>
      <c r="S106" s="8">
        <f t="shared" si="6"/>
        <v>40612.486874999995</v>
      </c>
      <c r="T106" s="8">
        <f t="shared" si="7"/>
        <v>40635.833333333328</v>
      </c>
    </row>
    <row r="107" spans="1:20" ht="49" x14ac:dyDescent="0.25">
      <c r="A107">
        <v>105</v>
      </c>
      <c r="B107" s="3" t="s">
        <v>107</v>
      </c>
      <c r="C107" s="3" t="s">
        <v>4216</v>
      </c>
      <c r="D107">
        <v>2200</v>
      </c>
      <c r="E107">
        <v>2363</v>
      </c>
      <c r="F107" t="s">
        <v>8219</v>
      </c>
      <c r="G107" t="s">
        <v>8224</v>
      </c>
      <c r="H107" t="s">
        <v>8246</v>
      </c>
      <c r="I107">
        <v>1463184000</v>
      </c>
      <c r="J107">
        <v>1461605020</v>
      </c>
      <c r="K107" t="b">
        <v>0</v>
      </c>
      <c r="L107">
        <v>60</v>
      </c>
      <c r="M107" t="b">
        <v>1</v>
      </c>
      <c r="N107" s="3" t="s">
        <v>8266</v>
      </c>
      <c r="O107">
        <f t="shared" si="4"/>
        <v>107</v>
      </c>
      <c r="P107" s="3">
        <f t="shared" si="5"/>
        <v>39.380000000000003</v>
      </c>
      <c r="Q107" t="s">
        <v>8310</v>
      </c>
      <c r="R107" t="s">
        <v>8312</v>
      </c>
      <c r="S107" s="8">
        <f t="shared" si="6"/>
        <v>42485.516435185178</v>
      </c>
      <c r="T107" s="8">
        <f t="shared" si="7"/>
        <v>42503.791666666664</v>
      </c>
    </row>
    <row r="108" spans="1:20" ht="18" x14ac:dyDescent="0.25">
      <c r="A108">
        <v>106</v>
      </c>
      <c r="B108" s="3" t="s">
        <v>108</v>
      </c>
      <c r="C108" s="3" t="s">
        <v>4217</v>
      </c>
      <c r="D108">
        <v>5000</v>
      </c>
      <c r="E108">
        <v>5025</v>
      </c>
      <c r="F108" t="s">
        <v>8219</v>
      </c>
      <c r="G108" t="s">
        <v>8224</v>
      </c>
      <c r="H108" t="s">
        <v>8246</v>
      </c>
      <c r="I108">
        <v>1333391901</v>
      </c>
      <c r="J108">
        <v>1332182301</v>
      </c>
      <c r="K108" t="b">
        <v>0</v>
      </c>
      <c r="L108">
        <v>27</v>
      </c>
      <c r="M108" t="b">
        <v>1</v>
      </c>
      <c r="N108" s="3" t="s">
        <v>8266</v>
      </c>
      <c r="O108">
        <f t="shared" si="4"/>
        <v>101</v>
      </c>
      <c r="P108" s="3">
        <f t="shared" si="5"/>
        <v>186.11</v>
      </c>
      <c r="Q108" t="s">
        <v>8310</v>
      </c>
      <c r="R108" t="s">
        <v>8312</v>
      </c>
      <c r="S108" s="8">
        <f t="shared" si="6"/>
        <v>40987.568298611113</v>
      </c>
      <c r="T108" s="8">
        <f t="shared" si="7"/>
        <v>41001.568298611106</v>
      </c>
    </row>
    <row r="109" spans="1:20" ht="49" x14ac:dyDescent="0.25">
      <c r="A109">
        <v>107</v>
      </c>
      <c r="B109" s="3" t="s">
        <v>109</v>
      </c>
      <c r="C109" s="3" t="s">
        <v>4218</v>
      </c>
      <c r="D109">
        <v>7500</v>
      </c>
      <c r="E109">
        <v>7685</v>
      </c>
      <c r="F109" t="s">
        <v>8219</v>
      </c>
      <c r="G109" t="s">
        <v>8224</v>
      </c>
      <c r="H109" t="s">
        <v>8246</v>
      </c>
      <c r="I109">
        <v>1303688087</v>
      </c>
      <c r="J109">
        <v>1301787287</v>
      </c>
      <c r="K109" t="b">
        <v>0</v>
      </c>
      <c r="L109">
        <v>69</v>
      </c>
      <c r="M109" t="b">
        <v>1</v>
      </c>
      <c r="N109" s="3" t="s">
        <v>8266</v>
      </c>
      <c r="O109">
        <f t="shared" si="4"/>
        <v>102</v>
      </c>
      <c r="P109" s="3">
        <f t="shared" si="5"/>
        <v>111.38</v>
      </c>
      <c r="Q109" t="s">
        <v>8310</v>
      </c>
      <c r="R109" t="s">
        <v>8312</v>
      </c>
      <c r="S109" s="8">
        <f t="shared" si="6"/>
        <v>40635.774155092593</v>
      </c>
      <c r="T109" s="8">
        <f t="shared" si="7"/>
        <v>40657.774155092593</v>
      </c>
    </row>
    <row r="110" spans="1:20" ht="49" x14ac:dyDescent="0.25">
      <c r="A110">
        <v>108</v>
      </c>
      <c r="B110" s="3" t="s">
        <v>110</v>
      </c>
      <c r="C110" s="3" t="s">
        <v>4219</v>
      </c>
      <c r="D110">
        <v>1500</v>
      </c>
      <c r="E110">
        <v>3700</v>
      </c>
      <c r="F110" t="s">
        <v>8219</v>
      </c>
      <c r="G110" t="s">
        <v>8224</v>
      </c>
      <c r="H110" t="s">
        <v>8246</v>
      </c>
      <c r="I110">
        <v>1370011370</v>
      </c>
      <c r="J110">
        <v>1364827370</v>
      </c>
      <c r="K110" t="b">
        <v>0</v>
      </c>
      <c r="L110">
        <v>47</v>
      </c>
      <c r="M110" t="b">
        <v>1</v>
      </c>
      <c r="N110" s="3" t="s">
        <v>8266</v>
      </c>
      <c r="O110">
        <f t="shared" si="4"/>
        <v>247</v>
      </c>
      <c r="P110" s="3">
        <f t="shared" si="5"/>
        <v>78.72</v>
      </c>
      <c r="Q110" t="s">
        <v>8310</v>
      </c>
      <c r="R110" t="s">
        <v>8312</v>
      </c>
      <c r="S110" s="8">
        <f t="shared" si="6"/>
        <v>41365.404745370368</v>
      </c>
      <c r="T110" s="8">
        <f t="shared" si="7"/>
        <v>41425.404745370368</v>
      </c>
    </row>
    <row r="111" spans="1:20" ht="49" x14ac:dyDescent="0.25">
      <c r="A111">
        <v>109</v>
      </c>
      <c r="B111" s="3" t="s">
        <v>111</v>
      </c>
      <c r="C111" s="3" t="s">
        <v>4220</v>
      </c>
      <c r="D111">
        <v>1000</v>
      </c>
      <c r="E111">
        <v>2195</v>
      </c>
      <c r="F111" t="s">
        <v>8219</v>
      </c>
      <c r="G111" t="s">
        <v>8224</v>
      </c>
      <c r="H111" t="s">
        <v>8246</v>
      </c>
      <c r="I111">
        <v>1298680630</v>
      </c>
      <c r="J111">
        <v>1296088630</v>
      </c>
      <c r="K111" t="b">
        <v>0</v>
      </c>
      <c r="L111">
        <v>47</v>
      </c>
      <c r="M111" t="b">
        <v>1</v>
      </c>
      <c r="N111" s="3" t="s">
        <v>8266</v>
      </c>
      <c r="O111">
        <f t="shared" si="4"/>
        <v>220</v>
      </c>
      <c r="P111" s="3">
        <f t="shared" si="5"/>
        <v>46.7</v>
      </c>
      <c r="Q111" t="s">
        <v>8310</v>
      </c>
      <c r="R111" t="s">
        <v>8312</v>
      </c>
      <c r="S111" s="8">
        <f t="shared" si="6"/>
        <v>40569.817476851851</v>
      </c>
      <c r="T111" s="8">
        <f t="shared" si="7"/>
        <v>40599.817476851851</v>
      </c>
    </row>
    <row r="112" spans="1:20" ht="49" x14ac:dyDescent="0.25">
      <c r="A112">
        <v>110</v>
      </c>
      <c r="B112" s="3" t="s">
        <v>112</v>
      </c>
      <c r="C112" s="3" t="s">
        <v>4221</v>
      </c>
      <c r="D112">
        <v>1300</v>
      </c>
      <c r="E112">
        <v>1700</v>
      </c>
      <c r="F112" t="s">
        <v>8219</v>
      </c>
      <c r="G112" t="s">
        <v>8224</v>
      </c>
      <c r="H112" t="s">
        <v>8246</v>
      </c>
      <c r="I112">
        <v>1384408740</v>
      </c>
      <c r="J112">
        <v>1381445253</v>
      </c>
      <c r="K112" t="b">
        <v>0</v>
      </c>
      <c r="L112">
        <v>26</v>
      </c>
      <c r="M112" t="b">
        <v>1</v>
      </c>
      <c r="N112" s="3" t="s">
        <v>8266</v>
      </c>
      <c r="O112">
        <f t="shared" si="4"/>
        <v>131</v>
      </c>
      <c r="P112" s="3">
        <f t="shared" si="5"/>
        <v>65.38</v>
      </c>
      <c r="Q112" t="s">
        <v>8310</v>
      </c>
      <c r="R112" t="s">
        <v>8312</v>
      </c>
      <c r="S112" s="8">
        <f t="shared" si="6"/>
        <v>41557.741354166668</v>
      </c>
      <c r="T112" s="8">
        <f t="shared" si="7"/>
        <v>41592.040972222218</v>
      </c>
    </row>
    <row r="113" spans="1:20" ht="49" x14ac:dyDescent="0.25">
      <c r="A113">
        <v>111</v>
      </c>
      <c r="B113" s="3" t="s">
        <v>113</v>
      </c>
      <c r="C113" s="3" t="s">
        <v>4222</v>
      </c>
      <c r="D113">
        <v>3500</v>
      </c>
      <c r="E113">
        <v>5410</v>
      </c>
      <c r="F113" t="s">
        <v>8219</v>
      </c>
      <c r="G113" t="s">
        <v>8226</v>
      </c>
      <c r="H113" t="s">
        <v>8248</v>
      </c>
      <c r="I113">
        <v>1433059187</v>
      </c>
      <c r="J113">
        <v>1430467187</v>
      </c>
      <c r="K113" t="b">
        <v>0</v>
      </c>
      <c r="L113">
        <v>53</v>
      </c>
      <c r="M113" t="b">
        <v>1</v>
      </c>
      <c r="N113" s="3" t="s">
        <v>8266</v>
      </c>
      <c r="O113">
        <f t="shared" si="4"/>
        <v>155</v>
      </c>
      <c r="P113" s="3">
        <f t="shared" si="5"/>
        <v>102.08</v>
      </c>
      <c r="Q113" t="s">
        <v>8310</v>
      </c>
      <c r="R113" t="s">
        <v>8312</v>
      </c>
      <c r="S113" s="8">
        <f t="shared" si="6"/>
        <v>42125.124849537031</v>
      </c>
      <c r="T113" s="8">
        <f t="shared" si="7"/>
        <v>42155.124849537031</v>
      </c>
    </row>
    <row r="114" spans="1:20" ht="49" x14ac:dyDescent="0.25">
      <c r="A114">
        <v>112</v>
      </c>
      <c r="B114" s="3" t="s">
        <v>114</v>
      </c>
      <c r="C114" s="3" t="s">
        <v>4223</v>
      </c>
      <c r="D114">
        <v>5000</v>
      </c>
      <c r="E114">
        <v>5200</v>
      </c>
      <c r="F114" t="s">
        <v>8219</v>
      </c>
      <c r="G114" t="s">
        <v>8224</v>
      </c>
      <c r="H114" t="s">
        <v>8246</v>
      </c>
      <c r="I114">
        <v>1397354400</v>
      </c>
      <c r="J114">
        <v>1395277318</v>
      </c>
      <c r="K114" t="b">
        <v>0</v>
      </c>
      <c r="L114">
        <v>81</v>
      </c>
      <c r="M114" t="b">
        <v>1</v>
      </c>
      <c r="N114" s="3" t="s">
        <v>8266</v>
      </c>
      <c r="O114">
        <f t="shared" si="4"/>
        <v>104</v>
      </c>
      <c r="P114" s="3">
        <f t="shared" si="5"/>
        <v>64.2</v>
      </c>
      <c r="Q114" t="s">
        <v>8310</v>
      </c>
      <c r="R114" t="s">
        <v>8312</v>
      </c>
      <c r="S114" s="8">
        <f t="shared" si="6"/>
        <v>41717.834699074068</v>
      </c>
      <c r="T114" s="8">
        <f t="shared" si="7"/>
        <v>41741.875</v>
      </c>
    </row>
    <row r="115" spans="1:20" ht="33" x14ac:dyDescent="0.25">
      <c r="A115">
        <v>113</v>
      </c>
      <c r="B115" s="3" t="s">
        <v>115</v>
      </c>
      <c r="C115" s="3" t="s">
        <v>4224</v>
      </c>
      <c r="D115">
        <v>5000</v>
      </c>
      <c r="E115">
        <v>7050</v>
      </c>
      <c r="F115" t="s">
        <v>8219</v>
      </c>
      <c r="G115" t="s">
        <v>8224</v>
      </c>
      <c r="H115" t="s">
        <v>8246</v>
      </c>
      <c r="I115">
        <v>1312642800</v>
      </c>
      <c r="J115">
        <v>1311963128</v>
      </c>
      <c r="K115" t="b">
        <v>0</v>
      </c>
      <c r="L115">
        <v>78</v>
      </c>
      <c r="M115" t="b">
        <v>1</v>
      </c>
      <c r="N115" s="3" t="s">
        <v>8266</v>
      </c>
      <c r="O115">
        <f t="shared" si="4"/>
        <v>141</v>
      </c>
      <c r="P115" s="3">
        <f t="shared" si="5"/>
        <v>90.38</v>
      </c>
      <c r="Q115" t="s">
        <v>8310</v>
      </c>
      <c r="R115" t="s">
        <v>8312</v>
      </c>
      <c r="S115" s="8">
        <f t="shared" si="6"/>
        <v>40753.550092592588</v>
      </c>
      <c r="T115" s="8">
        <f t="shared" si="7"/>
        <v>40761.416666666664</v>
      </c>
    </row>
    <row r="116" spans="1:20" ht="49" x14ac:dyDescent="0.25">
      <c r="A116">
        <v>114</v>
      </c>
      <c r="B116" s="3" t="s">
        <v>116</v>
      </c>
      <c r="C116" s="3" t="s">
        <v>4225</v>
      </c>
      <c r="D116">
        <v>3000</v>
      </c>
      <c r="E116">
        <v>3100</v>
      </c>
      <c r="F116" t="s">
        <v>8219</v>
      </c>
      <c r="G116" t="s">
        <v>8224</v>
      </c>
      <c r="H116" t="s">
        <v>8246</v>
      </c>
      <c r="I116">
        <v>1326436488</v>
      </c>
      <c r="J116">
        <v>1321252488</v>
      </c>
      <c r="K116" t="b">
        <v>0</v>
      </c>
      <c r="L116">
        <v>35</v>
      </c>
      <c r="M116" t="b">
        <v>1</v>
      </c>
      <c r="N116" s="3" t="s">
        <v>8266</v>
      </c>
      <c r="O116">
        <f t="shared" si="4"/>
        <v>103</v>
      </c>
      <c r="P116" s="3">
        <f t="shared" si="5"/>
        <v>88.57</v>
      </c>
      <c r="Q116" t="s">
        <v>8310</v>
      </c>
      <c r="R116" t="s">
        <v>8312</v>
      </c>
      <c r="S116" s="8">
        <f t="shared" si="6"/>
        <v>40861.065833333334</v>
      </c>
      <c r="T116" s="8">
        <f t="shared" si="7"/>
        <v>40921.065833333334</v>
      </c>
    </row>
    <row r="117" spans="1:20" ht="18" x14ac:dyDescent="0.25">
      <c r="A117">
        <v>115</v>
      </c>
      <c r="B117" s="3" t="s">
        <v>117</v>
      </c>
      <c r="C117" s="3" t="s">
        <v>4226</v>
      </c>
      <c r="D117">
        <v>450</v>
      </c>
      <c r="E117">
        <v>632</v>
      </c>
      <c r="F117" t="s">
        <v>8219</v>
      </c>
      <c r="G117" t="s">
        <v>8224</v>
      </c>
      <c r="H117" t="s">
        <v>8246</v>
      </c>
      <c r="I117">
        <v>1328377444</v>
      </c>
      <c r="J117">
        <v>1326217444</v>
      </c>
      <c r="K117" t="b">
        <v>0</v>
      </c>
      <c r="L117">
        <v>22</v>
      </c>
      <c r="M117" t="b">
        <v>1</v>
      </c>
      <c r="N117" s="3" t="s">
        <v>8266</v>
      </c>
      <c r="O117">
        <f t="shared" si="4"/>
        <v>140</v>
      </c>
      <c r="P117" s="3">
        <f t="shared" si="5"/>
        <v>28.73</v>
      </c>
      <c r="Q117" t="s">
        <v>8310</v>
      </c>
      <c r="R117" t="s">
        <v>8312</v>
      </c>
      <c r="S117" s="8">
        <f t="shared" si="6"/>
        <v>40918.530601851846</v>
      </c>
      <c r="T117" s="8">
        <f t="shared" si="7"/>
        <v>40943.530601851853</v>
      </c>
    </row>
    <row r="118" spans="1:20" ht="49" x14ac:dyDescent="0.25">
      <c r="A118">
        <v>116</v>
      </c>
      <c r="B118" s="3" t="s">
        <v>118</v>
      </c>
      <c r="C118" s="3" t="s">
        <v>4227</v>
      </c>
      <c r="D118">
        <v>3500</v>
      </c>
      <c r="E118">
        <v>3978</v>
      </c>
      <c r="F118" t="s">
        <v>8219</v>
      </c>
      <c r="G118" t="s">
        <v>8224</v>
      </c>
      <c r="H118" t="s">
        <v>8246</v>
      </c>
      <c r="I118">
        <v>1302260155</v>
      </c>
      <c r="J118">
        <v>1298289355</v>
      </c>
      <c r="K118" t="b">
        <v>0</v>
      </c>
      <c r="L118">
        <v>57</v>
      </c>
      <c r="M118" t="b">
        <v>1</v>
      </c>
      <c r="N118" s="3" t="s">
        <v>8266</v>
      </c>
      <c r="O118">
        <f t="shared" si="4"/>
        <v>114</v>
      </c>
      <c r="P118" s="3">
        <f t="shared" si="5"/>
        <v>69.790000000000006</v>
      </c>
      <c r="Q118" t="s">
        <v>8310</v>
      </c>
      <c r="R118" t="s">
        <v>8312</v>
      </c>
      <c r="S118" s="8">
        <f t="shared" si="6"/>
        <v>40595.288831018515</v>
      </c>
      <c r="T118" s="8">
        <f t="shared" si="7"/>
        <v>40641.247164351851</v>
      </c>
    </row>
    <row r="119" spans="1:20" ht="49" x14ac:dyDescent="0.25">
      <c r="A119">
        <v>117</v>
      </c>
      <c r="B119" s="3" t="s">
        <v>119</v>
      </c>
      <c r="C119" s="3" t="s">
        <v>4228</v>
      </c>
      <c r="D119">
        <v>4500</v>
      </c>
      <c r="E119">
        <v>4522.22</v>
      </c>
      <c r="F119" t="s">
        <v>8219</v>
      </c>
      <c r="G119" t="s">
        <v>8224</v>
      </c>
      <c r="H119" t="s">
        <v>8246</v>
      </c>
      <c r="I119">
        <v>1276110000</v>
      </c>
      <c r="J119">
        <v>1268337744</v>
      </c>
      <c r="K119" t="b">
        <v>0</v>
      </c>
      <c r="L119">
        <v>27</v>
      </c>
      <c r="M119" t="b">
        <v>1</v>
      </c>
      <c r="N119" s="3" t="s">
        <v>8266</v>
      </c>
      <c r="O119">
        <f t="shared" si="4"/>
        <v>100</v>
      </c>
      <c r="P119" s="3">
        <f t="shared" si="5"/>
        <v>167.49</v>
      </c>
      <c r="Q119" t="s">
        <v>8310</v>
      </c>
      <c r="R119" t="s">
        <v>8312</v>
      </c>
      <c r="S119" s="8">
        <f t="shared" si="6"/>
        <v>40248.626666666663</v>
      </c>
      <c r="T119" s="8">
        <f t="shared" si="7"/>
        <v>40338.583333333328</v>
      </c>
    </row>
    <row r="120" spans="1:20" ht="33" x14ac:dyDescent="0.25">
      <c r="A120">
        <v>118</v>
      </c>
      <c r="B120" s="3" t="s">
        <v>120</v>
      </c>
      <c r="C120" s="3" t="s">
        <v>4229</v>
      </c>
      <c r="D120">
        <v>5000</v>
      </c>
      <c r="E120">
        <v>5651.58</v>
      </c>
      <c r="F120" t="s">
        <v>8219</v>
      </c>
      <c r="G120" t="s">
        <v>8224</v>
      </c>
      <c r="H120" t="s">
        <v>8246</v>
      </c>
      <c r="I120">
        <v>1311902236</v>
      </c>
      <c r="J120">
        <v>1309310236</v>
      </c>
      <c r="K120" t="b">
        <v>0</v>
      </c>
      <c r="L120">
        <v>39</v>
      </c>
      <c r="M120" t="b">
        <v>1</v>
      </c>
      <c r="N120" s="3" t="s">
        <v>8266</v>
      </c>
      <c r="O120">
        <f t="shared" si="4"/>
        <v>113</v>
      </c>
      <c r="P120" s="3">
        <f t="shared" si="5"/>
        <v>144.91</v>
      </c>
      <c r="Q120" t="s">
        <v>8310</v>
      </c>
      <c r="R120" t="s">
        <v>8312</v>
      </c>
      <c r="S120" s="8">
        <f t="shared" si="6"/>
        <v>40722.845324074071</v>
      </c>
      <c r="T120" s="8">
        <f t="shared" si="7"/>
        <v>40752.845324074071</v>
      </c>
    </row>
    <row r="121" spans="1:20" ht="49" x14ac:dyDescent="0.25">
      <c r="A121">
        <v>119</v>
      </c>
      <c r="B121" s="3" t="s">
        <v>121</v>
      </c>
      <c r="C121" s="3" t="s">
        <v>4230</v>
      </c>
      <c r="D121">
        <v>3250</v>
      </c>
      <c r="E121">
        <v>3398.1</v>
      </c>
      <c r="F121" t="s">
        <v>8219</v>
      </c>
      <c r="G121" t="s">
        <v>8224</v>
      </c>
      <c r="H121" t="s">
        <v>8246</v>
      </c>
      <c r="I121">
        <v>1313276400</v>
      </c>
      <c r="J121">
        <v>1310693986</v>
      </c>
      <c r="K121" t="b">
        <v>0</v>
      </c>
      <c r="L121">
        <v>37</v>
      </c>
      <c r="M121" t="b">
        <v>1</v>
      </c>
      <c r="N121" s="3" t="s">
        <v>8266</v>
      </c>
      <c r="O121">
        <f t="shared" si="4"/>
        <v>105</v>
      </c>
      <c r="P121" s="3">
        <f t="shared" si="5"/>
        <v>91.84</v>
      </c>
      <c r="Q121" t="s">
        <v>8310</v>
      </c>
      <c r="R121" t="s">
        <v>8312</v>
      </c>
      <c r="S121" s="8">
        <f t="shared" si="6"/>
        <v>40738.860949074071</v>
      </c>
      <c r="T121" s="8">
        <f t="shared" si="7"/>
        <v>40768.75</v>
      </c>
    </row>
    <row r="122" spans="1:20" ht="49" x14ac:dyDescent="0.25">
      <c r="A122">
        <v>120</v>
      </c>
      <c r="B122" s="3" t="s">
        <v>122</v>
      </c>
      <c r="C122" s="3" t="s">
        <v>4231</v>
      </c>
      <c r="D122">
        <v>70000</v>
      </c>
      <c r="E122">
        <v>10</v>
      </c>
      <c r="F122" t="s">
        <v>8220</v>
      </c>
      <c r="G122" t="s">
        <v>8231</v>
      </c>
      <c r="H122" t="s">
        <v>8252</v>
      </c>
      <c r="I122">
        <v>1475457107</v>
      </c>
      <c r="J122">
        <v>1472865107</v>
      </c>
      <c r="K122" t="b">
        <v>0</v>
      </c>
      <c r="L122">
        <v>1</v>
      </c>
      <c r="M122" t="b">
        <v>0</v>
      </c>
      <c r="N122" s="3" t="s">
        <v>8267</v>
      </c>
      <c r="O122">
        <f t="shared" si="4"/>
        <v>0</v>
      </c>
      <c r="P122" s="3">
        <f t="shared" si="5"/>
        <v>10</v>
      </c>
      <c r="Q122" t="s">
        <v>8310</v>
      </c>
      <c r="R122" t="s">
        <v>8313</v>
      </c>
      <c r="S122" s="8">
        <f t="shared" si="6"/>
        <v>42615.841516203705</v>
      </c>
      <c r="T122" s="8">
        <f t="shared" si="7"/>
        <v>42645.841516203705</v>
      </c>
    </row>
    <row r="123" spans="1:20" ht="49" x14ac:dyDescent="0.25">
      <c r="A123">
        <v>121</v>
      </c>
      <c r="B123" s="3" t="s">
        <v>123</v>
      </c>
      <c r="C123" s="3" t="s">
        <v>4232</v>
      </c>
      <c r="D123">
        <v>3000</v>
      </c>
      <c r="E123">
        <v>1</v>
      </c>
      <c r="F123" t="s">
        <v>8220</v>
      </c>
      <c r="G123" t="s">
        <v>8224</v>
      </c>
      <c r="H123" t="s">
        <v>8246</v>
      </c>
      <c r="I123">
        <v>1429352160</v>
      </c>
      <c r="J123">
        <v>1427993710</v>
      </c>
      <c r="K123" t="b">
        <v>0</v>
      </c>
      <c r="L123">
        <v>1</v>
      </c>
      <c r="M123" t="b">
        <v>0</v>
      </c>
      <c r="N123" s="3" t="s">
        <v>8267</v>
      </c>
      <c r="O123">
        <f t="shared" si="4"/>
        <v>0</v>
      </c>
      <c r="P123" s="3">
        <f t="shared" si="5"/>
        <v>1</v>
      </c>
      <c r="Q123" t="s">
        <v>8310</v>
      </c>
      <c r="R123" t="s">
        <v>8313</v>
      </c>
      <c r="S123" s="8">
        <f t="shared" si="6"/>
        <v>42096.496643518512</v>
      </c>
      <c r="T123" s="8">
        <f t="shared" si="7"/>
        <v>42112.219444444439</v>
      </c>
    </row>
    <row r="124" spans="1:20" ht="33" x14ac:dyDescent="0.25">
      <c r="A124">
        <v>122</v>
      </c>
      <c r="B124" s="3" t="s">
        <v>124</v>
      </c>
      <c r="C124" s="3" t="s">
        <v>4233</v>
      </c>
      <c r="D124">
        <v>100000000</v>
      </c>
      <c r="E124">
        <v>0</v>
      </c>
      <c r="F124" t="s">
        <v>8220</v>
      </c>
      <c r="G124" t="s">
        <v>8224</v>
      </c>
      <c r="H124" t="s">
        <v>8246</v>
      </c>
      <c r="I124">
        <v>1476094907</v>
      </c>
      <c r="J124">
        <v>1470910907</v>
      </c>
      <c r="K124" t="b">
        <v>0</v>
      </c>
      <c r="L124">
        <v>0</v>
      </c>
      <c r="M124" t="b">
        <v>0</v>
      </c>
      <c r="N124" s="3" t="s">
        <v>8267</v>
      </c>
      <c r="O124">
        <f t="shared" si="4"/>
        <v>0</v>
      </c>
      <c r="P124" s="3">
        <f t="shared" si="5"/>
        <v>0</v>
      </c>
      <c r="Q124" t="s">
        <v>8310</v>
      </c>
      <c r="R124" t="s">
        <v>8313</v>
      </c>
      <c r="S124" s="8">
        <f t="shared" si="6"/>
        <v>42593.223460648143</v>
      </c>
      <c r="T124" s="8">
        <f t="shared" si="7"/>
        <v>42653.223460648143</v>
      </c>
    </row>
    <row r="125" spans="1:20" ht="49" x14ac:dyDescent="0.25">
      <c r="A125">
        <v>123</v>
      </c>
      <c r="B125" s="3" t="s">
        <v>125</v>
      </c>
      <c r="C125" s="3" t="s">
        <v>4234</v>
      </c>
      <c r="D125">
        <v>55000</v>
      </c>
      <c r="E125">
        <v>151</v>
      </c>
      <c r="F125" t="s">
        <v>8220</v>
      </c>
      <c r="G125" t="s">
        <v>8224</v>
      </c>
      <c r="H125" t="s">
        <v>8246</v>
      </c>
      <c r="I125">
        <v>1414533600</v>
      </c>
      <c r="J125">
        <v>1411411564</v>
      </c>
      <c r="K125" t="b">
        <v>0</v>
      </c>
      <c r="L125">
        <v>6</v>
      </c>
      <c r="M125" t="b">
        <v>0</v>
      </c>
      <c r="N125" s="3" t="s">
        <v>8267</v>
      </c>
      <c r="O125">
        <f t="shared" si="4"/>
        <v>0</v>
      </c>
      <c r="P125" s="3">
        <f t="shared" si="5"/>
        <v>25.17</v>
      </c>
      <c r="Q125" t="s">
        <v>8310</v>
      </c>
      <c r="R125" t="s">
        <v>8313</v>
      </c>
      <c r="S125" s="8">
        <f t="shared" si="6"/>
        <v>41904.573657407404</v>
      </c>
      <c r="T125" s="8">
        <f t="shared" si="7"/>
        <v>41940.708333333328</v>
      </c>
    </row>
    <row r="126" spans="1:20" ht="49" x14ac:dyDescent="0.25">
      <c r="A126">
        <v>124</v>
      </c>
      <c r="B126" s="3" t="s">
        <v>126</v>
      </c>
      <c r="C126" s="3" t="s">
        <v>4235</v>
      </c>
      <c r="D126">
        <v>4000</v>
      </c>
      <c r="E126">
        <v>0</v>
      </c>
      <c r="F126" t="s">
        <v>8220</v>
      </c>
      <c r="G126" t="s">
        <v>8224</v>
      </c>
      <c r="H126" t="s">
        <v>8246</v>
      </c>
      <c r="I126">
        <v>1431728242</v>
      </c>
      <c r="J126">
        <v>1429568242</v>
      </c>
      <c r="K126" t="b">
        <v>0</v>
      </c>
      <c r="L126">
        <v>0</v>
      </c>
      <c r="M126" t="b">
        <v>0</v>
      </c>
      <c r="N126" s="3" t="s">
        <v>8267</v>
      </c>
      <c r="O126">
        <f t="shared" si="4"/>
        <v>0</v>
      </c>
      <c r="P126" s="3">
        <f t="shared" si="5"/>
        <v>0</v>
      </c>
      <c r="Q126" t="s">
        <v>8310</v>
      </c>
      <c r="R126" t="s">
        <v>8313</v>
      </c>
      <c r="S126" s="8">
        <f t="shared" si="6"/>
        <v>42114.720393518517</v>
      </c>
      <c r="T126" s="8">
        <f t="shared" si="7"/>
        <v>42139.720393518517</v>
      </c>
    </row>
    <row r="127" spans="1:20" ht="49" x14ac:dyDescent="0.25">
      <c r="A127">
        <v>125</v>
      </c>
      <c r="B127" s="3" t="s">
        <v>127</v>
      </c>
      <c r="C127" s="3" t="s">
        <v>4236</v>
      </c>
      <c r="D127">
        <v>500</v>
      </c>
      <c r="E127">
        <v>70</v>
      </c>
      <c r="F127" t="s">
        <v>8220</v>
      </c>
      <c r="G127" t="s">
        <v>8229</v>
      </c>
      <c r="H127" t="s">
        <v>8251</v>
      </c>
      <c r="I127">
        <v>1486165880</v>
      </c>
      <c r="J127">
        <v>1480981880</v>
      </c>
      <c r="K127" t="b">
        <v>0</v>
      </c>
      <c r="L127">
        <v>6</v>
      </c>
      <c r="M127" t="b">
        <v>0</v>
      </c>
      <c r="N127" s="3" t="s">
        <v>8267</v>
      </c>
      <c r="O127">
        <f t="shared" si="4"/>
        <v>14</v>
      </c>
      <c r="P127" s="3">
        <f t="shared" si="5"/>
        <v>11.67</v>
      </c>
      <c r="Q127" t="s">
        <v>8310</v>
      </c>
      <c r="R127" t="s">
        <v>8313</v>
      </c>
      <c r="S127" s="8">
        <f t="shared" si="6"/>
        <v>42709.78564814815</v>
      </c>
      <c r="T127" s="8">
        <f t="shared" si="7"/>
        <v>42769.78564814815</v>
      </c>
    </row>
    <row r="128" spans="1:20" ht="49" x14ac:dyDescent="0.25">
      <c r="A128">
        <v>126</v>
      </c>
      <c r="B128" s="3" t="s">
        <v>128</v>
      </c>
      <c r="C128" s="3" t="s">
        <v>4237</v>
      </c>
      <c r="D128">
        <v>25000</v>
      </c>
      <c r="E128">
        <v>1387</v>
      </c>
      <c r="F128" t="s">
        <v>8220</v>
      </c>
      <c r="G128" t="s">
        <v>8224</v>
      </c>
      <c r="H128" t="s">
        <v>8246</v>
      </c>
      <c r="I128">
        <v>1433988000</v>
      </c>
      <c r="J128">
        <v>1431353337</v>
      </c>
      <c r="K128" t="b">
        <v>0</v>
      </c>
      <c r="L128">
        <v>13</v>
      </c>
      <c r="M128" t="b">
        <v>0</v>
      </c>
      <c r="N128" s="3" t="s">
        <v>8267</v>
      </c>
      <c r="O128">
        <f t="shared" si="4"/>
        <v>6</v>
      </c>
      <c r="P128" s="3">
        <f t="shared" si="5"/>
        <v>106.69</v>
      </c>
      <c r="Q128" t="s">
        <v>8310</v>
      </c>
      <c r="R128" t="s">
        <v>8313</v>
      </c>
      <c r="S128" s="8">
        <f t="shared" si="6"/>
        <v>42135.381215277775</v>
      </c>
      <c r="T128" s="8">
        <f t="shared" si="7"/>
        <v>42165.874999999993</v>
      </c>
    </row>
    <row r="129" spans="1:20" ht="49" x14ac:dyDescent="0.25">
      <c r="A129">
        <v>127</v>
      </c>
      <c r="B129" s="3" t="s">
        <v>129</v>
      </c>
      <c r="C129" s="3" t="s">
        <v>4238</v>
      </c>
      <c r="D129">
        <v>8000</v>
      </c>
      <c r="E129">
        <v>190</v>
      </c>
      <c r="F129" t="s">
        <v>8220</v>
      </c>
      <c r="G129" t="s">
        <v>8224</v>
      </c>
      <c r="H129" t="s">
        <v>8246</v>
      </c>
      <c r="I129">
        <v>1428069541</v>
      </c>
      <c r="J129">
        <v>1425481141</v>
      </c>
      <c r="K129" t="b">
        <v>0</v>
      </c>
      <c r="L129">
        <v>4</v>
      </c>
      <c r="M129" t="b">
        <v>0</v>
      </c>
      <c r="N129" s="3" t="s">
        <v>8267</v>
      </c>
      <c r="O129">
        <f t="shared" si="4"/>
        <v>2</v>
      </c>
      <c r="P129" s="3">
        <f t="shared" si="5"/>
        <v>47.5</v>
      </c>
      <c r="Q129" t="s">
        <v>8310</v>
      </c>
      <c r="R129" t="s">
        <v>8313</v>
      </c>
      <c r="S129" s="8">
        <f t="shared" si="6"/>
        <v>42067.415983796294</v>
      </c>
      <c r="T129" s="8">
        <f t="shared" si="7"/>
        <v>42097.37431712963</v>
      </c>
    </row>
    <row r="130" spans="1:20" ht="33" x14ac:dyDescent="0.25">
      <c r="A130">
        <v>128</v>
      </c>
      <c r="B130" s="3" t="s">
        <v>130</v>
      </c>
      <c r="C130" s="3" t="s">
        <v>4239</v>
      </c>
      <c r="D130">
        <v>100000</v>
      </c>
      <c r="E130">
        <v>1867</v>
      </c>
      <c r="F130" t="s">
        <v>8220</v>
      </c>
      <c r="G130" t="s">
        <v>8224</v>
      </c>
      <c r="H130" t="s">
        <v>8246</v>
      </c>
      <c r="I130">
        <v>1476941293</v>
      </c>
      <c r="J130">
        <v>1473917293</v>
      </c>
      <c r="K130" t="b">
        <v>0</v>
      </c>
      <c r="L130">
        <v>6</v>
      </c>
      <c r="M130" t="b">
        <v>0</v>
      </c>
      <c r="N130" s="3" t="s">
        <v>8267</v>
      </c>
      <c r="O130">
        <f t="shared" ref="O130:O193" si="8">ROUND(E130/D130*100,0)</f>
        <v>2</v>
      </c>
      <c r="P130" s="3">
        <f t="shared" ref="P130:P193" si="9">IF(E130=0,0,ROUND(E130/L130,2))</f>
        <v>311.17</v>
      </c>
      <c r="Q130" t="s">
        <v>8310</v>
      </c>
      <c r="R130" t="s">
        <v>8313</v>
      </c>
      <c r="S130" s="8">
        <f t="shared" ref="S130:S193" si="10">(((J130/60)/60)/24)+DATE(1970,1,1)+(-5/24)</f>
        <v>42628.019594907404</v>
      </c>
      <c r="T130" s="8">
        <f t="shared" ref="T130:T193" si="11">(I130/86400)+25569+(-5/24)</f>
        <v>42663.019594907404</v>
      </c>
    </row>
    <row r="131" spans="1:20" ht="49" x14ac:dyDescent="0.25">
      <c r="A131">
        <v>129</v>
      </c>
      <c r="B131" s="3" t="s">
        <v>131</v>
      </c>
      <c r="C131" s="3" t="s">
        <v>4240</v>
      </c>
      <c r="D131">
        <v>20000</v>
      </c>
      <c r="E131">
        <v>0</v>
      </c>
      <c r="F131" t="s">
        <v>8220</v>
      </c>
      <c r="G131" t="s">
        <v>8224</v>
      </c>
      <c r="H131" t="s">
        <v>8246</v>
      </c>
      <c r="I131">
        <v>1414708183</v>
      </c>
      <c r="J131">
        <v>1409524183</v>
      </c>
      <c r="K131" t="b">
        <v>0</v>
      </c>
      <c r="L131">
        <v>0</v>
      </c>
      <c r="M131" t="b">
        <v>0</v>
      </c>
      <c r="N131" s="3" t="s">
        <v>8267</v>
      </c>
      <c r="O131">
        <f t="shared" si="8"/>
        <v>0</v>
      </c>
      <c r="P131" s="3">
        <f t="shared" si="9"/>
        <v>0</v>
      </c>
      <c r="Q131" t="s">
        <v>8310</v>
      </c>
      <c r="R131" t="s">
        <v>8313</v>
      </c>
      <c r="S131" s="8">
        <f t="shared" si="10"/>
        <v>41882.728969907403</v>
      </c>
      <c r="T131" s="8">
        <f t="shared" si="11"/>
        <v>41942.728969907403</v>
      </c>
    </row>
    <row r="132" spans="1:20" ht="49" x14ac:dyDescent="0.25">
      <c r="A132">
        <v>130</v>
      </c>
      <c r="B132" s="3" t="s">
        <v>132</v>
      </c>
      <c r="C132" s="3" t="s">
        <v>4241</v>
      </c>
      <c r="D132">
        <v>600</v>
      </c>
      <c r="E132">
        <v>0</v>
      </c>
      <c r="F132" t="s">
        <v>8220</v>
      </c>
      <c r="G132" t="s">
        <v>8225</v>
      </c>
      <c r="H132" t="s">
        <v>8247</v>
      </c>
      <c r="I132">
        <v>1402949760</v>
      </c>
      <c r="J132">
        <v>1400536692</v>
      </c>
      <c r="K132" t="b">
        <v>0</v>
      </c>
      <c r="L132">
        <v>0</v>
      </c>
      <c r="M132" t="b">
        <v>0</v>
      </c>
      <c r="N132" s="3" t="s">
        <v>8267</v>
      </c>
      <c r="O132">
        <f t="shared" si="8"/>
        <v>0</v>
      </c>
      <c r="P132" s="3">
        <f t="shared" si="9"/>
        <v>0</v>
      </c>
      <c r="Q132" t="s">
        <v>8310</v>
      </c>
      <c r="R132" t="s">
        <v>8313</v>
      </c>
      <c r="S132" s="8">
        <f t="shared" si="10"/>
        <v>41778.707083333327</v>
      </c>
      <c r="T132" s="8">
        <f t="shared" si="11"/>
        <v>41806.636111111111</v>
      </c>
    </row>
    <row r="133" spans="1:20" ht="18" x14ac:dyDescent="0.25">
      <c r="A133">
        <v>131</v>
      </c>
      <c r="B133" s="3" t="s">
        <v>133</v>
      </c>
      <c r="C133" s="3" t="s">
        <v>4242</v>
      </c>
      <c r="D133">
        <v>1200</v>
      </c>
      <c r="E133">
        <v>0</v>
      </c>
      <c r="F133" t="s">
        <v>8220</v>
      </c>
      <c r="G133" t="s">
        <v>8224</v>
      </c>
      <c r="H133" t="s">
        <v>8246</v>
      </c>
      <c r="I133">
        <v>1467763200</v>
      </c>
      <c r="J133">
        <v>1466453161</v>
      </c>
      <c r="K133" t="b">
        <v>0</v>
      </c>
      <c r="L133">
        <v>0</v>
      </c>
      <c r="M133" t="b">
        <v>0</v>
      </c>
      <c r="N133" s="3" t="s">
        <v>8267</v>
      </c>
      <c r="O133">
        <f t="shared" si="8"/>
        <v>0</v>
      </c>
      <c r="P133" s="3">
        <f t="shared" si="9"/>
        <v>0</v>
      </c>
      <c r="Q133" t="s">
        <v>8310</v>
      </c>
      <c r="R133" t="s">
        <v>8313</v>
      </c>
      <c r="S133" s="8">
        <f t="shared" si="10"/>
        <v>42541.629178240742</v>
      </c>
      <c r="T133" s="8">
        <f t="shared" si="11"/>
        <v>42556.791666666664</v>
      </c>
    </row>
    <row r="134" spans="1:20" ht="49" x14ac:dyDescent="0.25">
      <c r="A134">
        <v>132</v>
      </c>
      <c r="B134" s="3" t="s">
        <v>134</v>
      </c>
      <c r="C134" s="3" t="s">
        <v>4243</v>
      </c>
      <c r="D134">
        <v>80000</v>
      </c>
      <c r="E134">
        <v>7655</v>
      </c>
      <c r="F134" t="s">
        <v>8220</v>
      </c>
      <c r="G134" t="s">
        <v>8224</v>
      </c>
      <c r="H134" t="s">
        <v>8246</v>
      </c>
      <c r="I134">
        <v>1415392207</v>
      </c>
      <c r="J134">
        <v>1411500607</v>
      </c>
      <c r="K134" t="b">
        <v>0</v>
      </c>
      <c r="L134">
        <v>81</v>
      </c>
      <c r="M134" t="b">
        <v>0</v>
      </c>
      <c r="N134" s="3" t="s">
        <v>8267</v>
      </c>
      <c r="O134">
        <f t="shared" si="8"/>
        <v>10</v>
      </c>
      <c r="P134" s="3">
        <f t="shared" si="9"/>
        <v>94.51</v>
      </c>
      <c r="Q134" t="s">
        <v>8310</v>
      </c>
      <c r="R134" t="s">
        <v>8313</v>
      </c>
      <c r="S134" s="8">
        <f t="shared" si="10"/>
        <v>41905.60424768518</v>
      </c>
      <c r="T134" s="8">
        <f t="shared" si="11"/>
        <v>41950.645914351851</v>
      </c>
    </row>
    <row r="135" spans="1:20" ht="33" x14ac:dyDescent="0.25">
      <c r="A135">
        <v>133</v>
      </c>
      <c r="B135" s="3" t="s">
        <v>135</v>
      </c>
      <c r="C135" s="3" t="s">
        <v>4244</v>
      </c>
      <c r="D135">
        <v>71764</v>
      </c>
      <c r="E135">
        <v>0</v>
      </c>
      <c r="F135" t="s">
        <v>8220</v>
      </c>
      <c r="G135" t="s">
        <v>8224</v>
      </c>
      <c r="H135" t="s">
        <v>8246</v>
      </c>
      <c r="I135">
        <v>1464715860</v>
      </c>
      <c r="J135">
        <v>1462130584</v>
      </c>
      <c r="K135" t="b">
        <v>0</v>
      </c>
      <c r="L135">
        <v>0</v>
      </c>
      <c r="M135" t="b">
        <v>0</v>
      </c>
      <c r="N135" s="3" t="s">
        <v>8267</v>
      </c>
      <c r="O135">
        <f t="shared" si="8"/>
        <v>0</v>
      </c>
      <c r="P135" s="3">
        <f t="shared" si="9"/>
        <v>0</v>
      </c>
      <c r="Q135" t="s">
        <v>8310</v>
      </c>
      <c r="R135" t="s">
        <v>8313</v>
      </c>
      <c r="S135" s="8">
        <f t="shared" si="10"/>
        <v>42491.599351851844</v>
      </c>
      <c r="T135" s="8">
        <f t="shared" si="11"/>
        <v>42521.521527777775</v>
      </c>
    </row>
    <row r="136" spans="1:20" ht="33" x14ac:dyDescent="0.25">
      <c r="A136">
        <v>134</v>
      </c>
      <c r="B136" s="3" t="s">
        <v>136</v>
      </c>
      <c r="C136" s="3" t="s">
        <v>4245</v>
      </c>
      <c r="D136">
        <v>5000</v>
      </c>
      <c r="E136">
        <v>0</v>
      </c>
      <c r="F136" t="s">
        <v>8220</v>
      </c>
      <c r="G136" t="s">
        <v>8224</v>
      </c>
      <c r="H136" t="s">
        <v>8246</v>
      </c>
      <c r="I136">
        <v>1441386000</v>
      </c>
      <c r="J136">
        <v>1438811418</v>
      </c>
      <c r="K136" t="b">
        <v>0</v>
      </c>
      <c r="L136">
        <v>0</v>
      </c>
      <c r="M136" t="b">
        <v>0</v>
      </c>
      <c r="N136" s="3" t="s">
        <v>8267</v>
      </c>
      <c r="O136">
        <f t="shared" si="8"/>
        <v>0</v>
      </c>
      <c r="P136" s="3">
        <f t="shared" si="9"/>
        <v>0</v>
      </c>
      <c r="Q136" t="s">
        <v>8310</v>
      </c>
      <c r="R136" t="s">
        <v>8313</v>
      </c>
      <c r="S136" s="8">
        <f t="shared" si="10"/>
        <v>42221.701597222222</v>
      </c>
      <c r="T136" s="8">
        <f t="shared" si="11"/>
        <v>42251.499999999993</v>
      </c>
    </row>
    <row r="137" spans="1:20" ht="49" x14ac:dyDescent="0.25">
      <c r="A137">
        <v>135</v>
      </c>
      <c r="B137" s="3" t="s">
        <v>137</v>
      </c>
      <c r="C137" s="3" t="s">
        <v>4246</v>
      </c>
      <c r="D137">
        <v>3000</v>
      </c>
      <c r="E137">
        <v>403</v>
      </c>
      <c r="F137" t="s">
        <v>8220</v>
      </c>
      <c r="G137" t="s">
        <v>8224</v>
      </c>
      <c r="H137" t="s">
        <v>8246</v>
      </c>
      <c r="I137">
        <v>1404241200</v>
      </c>
      <c r="J137">
        <v>1401354597</v>
      </c>
      <c r="K137" t="b">
        <v>0</v>
      </c>
      <c r="L137">
        <v>5</v>
      </c>
      <c r="M137" t="b">
        <v>0</v>
      </c>
      <c r="N137" s="3" t="s">
        <v>8267</v>
      </c>
      <c r="O137">
        <f t="shared" si="8"/>
        <v>13</v>
      </c>
      <c r="P137" s="3">
        <f t="shared" si="9"/>
        <v>80.599999999999994</v>
      </c>
      <c r="Q137" t="s">
        <v>8310</v>
      </c>
      <c r="R137" t="s">
        <v>8313</v>
      </c>
      <c r="S137" s="8">
        <f t="shared" si="10"/>
        <v>41788.173576388886</v>
      </c>
      <c r="T137" s="8">
        <f t="shared" si="11"/>
        <v>41821.583333333328</v>
      </c>
    </row>
    <row r="138" spans="1:20" ht="49" x14ac:dyDescent="0.25">
      <c r="A138">
        <v>136</v>
      </c>
      <c r="B138" s="3" t="s">
        <v>138</v>
      </c>
      <c r="C138" s="3" t="s">
        <v>4232</v>
      </c>
      <c r="D138">
        <v>3000</v>
      </c>
      <c r="E138">
        <v>0</v>
      </c>
      <c r="F138" t="s">
        <v>8220</v>
      </c>
      <c r="G138" t="s">
        <v>8224</v>
      </c>
      <c r="H138" t="s">
        <v>8246</v>
      </c>
      <c r="I138">
        <v>1431771360</v>
      </c>
      <c r="J138">
        <v>1427968234</v>
      </c>
      <c r="K138" t="b">
        <v>0</v>
      </c>
      <c r="L138">
        <v>0</v>
      </c>
      <c r="M138" t="b">
        <v>0</v>
      </c>
      <c r="N138" s="3" t="s">
        <v>8267</v>
      </c>
      <c r="O138">
        <f t="shared" si="8"/>
        <v>0</v>
      </c>
      <c r="P138" s="3">
        <f t="shared" si="9"/>
        <v>0</v>
      </c>
      <c r="Q138" t="s">
        <v>8310</v>
      </c>
      <c r="R138" t="s">
        <v>8313</v>
      </c>
      <c r="S138" s="8">
        <f t="shared" si="10"/>
        <v>42096.201782407406</v>
      </c>
      <c r="T138" s="8">
        <f t="shared" si="11"/>
        <v>42140.219444444439</v>
      </c>
    </row>
    <row r="139" spans="1:20" ht="49" x14ac:dyDescent="0.25">
      <c r="A139">
        <v>137</v>
      </c>
      <c r="B139" s="3" t="s">
        <v>139</v>
      </c>
      <c r="C139" s="3" t="s">
        <v>4247</v>
      </c>
      <c r="D139">
        <v>55000</v>
      </c>
      <c r="E139">
        <v>0</v>
      </c>
      <c r="F139" t="s">
        <v>8220</v>
      </c>
      <c r="G139" t="s">
        <v>8232</v>
      </c>
      <c r="H139" t="s">
        <v>8253</v>
      </c>
      <c r="I139">
        <v>1444657593</v>
      </c>
      <c r="J139">
        <v>1440337593</v>
      </c>
      <c r="K139" t="b">
        <v>0</v>
      </c>
      <c r="L139">
        <v>0</v>
      </c>
      <c r="M139" t="b">
        <v>0</v>
      </c>
      <c r="N139" s="3" t="s">
        <v>8267</v>
      </c>
      <c r="O139">
        <f t="shared" si="8"/>
        <v>0</v>
      </c>
      <c r="P139" s="3">
        <f t="shared" si="9"/>
        <v>0</v>
      </c>
      <c r="Q139" t="s">
        <v>8310</v>
      </c>
      <c r="R139" t="s">
        <v>8313</v>
      </c>
      <c r="S139" s="8">
        <f t="shared" si="10"/>
        <v>42239.365659722222</v>
      </c>
      <c r="T139" s="8">
        <f t="shared" si="11"/>
        <v>42289.365659722222</v>
      </c>
    </row>
    <row r="140" spans="1:20" ht="49" x14ac:dyDescent="0.25">
      <c r="A140">
        <v>138</v>
      </c>
      <c r="B140" s="3" t="s">
        <v>140</v>
      </c>
      <c r="C140" s="3" t="s">
        <v>4248</v>
      </c>
      <c r="D140">
        <v>150000</v>
      </c>
      <c r="E140">
        <v>4712</v>
      </c>
      <c r="F140" t="s">
        <v>8220</v>
      </c>
      <c r="G140" t="s">
        <v>8224</v>
      </c>
      <c r="H140" t="s">
        <v>8246</v>
      </c>
      <c r="I140">
        <v>1438405140</v>
      </c>
      <c r="J140">
        <v>1435731041</v>
      </c>
      <c r="K140" t="b">
        <v>0</v>
      </c>
      <c r="L140">
        <v>58</v>
      </c>
      <c r="M140" t="b">
        <v>0</v>
      </c>
      <c r="N140" s="3" t="s">
        <v>8267</v>
      </c>
      <c r="O140">
        <f t="shared" si="8"/>
        <v>3</v>
      </c>
      <c r="P140" s="3">
        <f t="shared" si="9"/>
        <v>81.239999999999995</v>
      </c>
      <c r="Q140" t="s">
        <v>8310</v>
      </c>
      <c r="R140" t="s">
        <v>8313</v>
      </c>
      <c r="S140" s="8">
        <f t="shared" si="10"/>
        <v>42186.049085648141</v>
      </c>
      <c r="T140" s="8">
        <f t="shared" si="11"/>
        <v>42216.999305555553</v>
      </c>
    </row>
    <row r="141" spans="1:20" ht="33" x14ac:dyDescent="0.25">
      <c r="A141">
        <v>139</v>
      </c>
      <c r="B141" s="3" t="s">
        <v>141</v>
      </c>
      <c r="C141" s="3" t="s">
        <v>4249</v>
      </c>
      <c r="D141">
        <v>500</v>
      </c>
      <c r="E141">
        <v>500</v>
      </c>
      <c r="F141" t="s">
        <v>8220</v>
      </c>
      <c r="G141" t="s">
        <v>8224</v>
      </c>
      <c r="H141" t="s">
        <v>8246</v>
      </c>
      <c r="I141">
        <v>1436738772</v>
      </c>
      <c r="J141">
        <v>1435874772</v>
      </c>
      <c r="K141" t="b">
        <v>0</v>
      </c>
      <c r="L141">
        <v>1</v>
      </c>
      <c r="M141" t="b">
        <v>0</v>
      </c>
      <c r="N141" s="3" t="s">
        <v>8267</v>
      </c>
      <c r="O141">
        <f t="shared" si="8"/>
        <v>100</v>
      </c>
      <c r="P141" s="3">
        <f t="shared" si="9"/>
        <v>500</v>
      </c>
      <c r="Q141" t="s">
        <v>8310</v>
      </c>
      <c r="R141" t="s">
        <v>8313</v>
      </c>
      <c r="S141" s="8">
        <f t="shared" si="10"/>
        <v>42187.712638888886</v>
      </c>
      <c r="T141" s="8">
        <f t="shared" si="11"/>
        <v>42197.712638888886</v>
      </c>
    </row>
    <row r="142" spans="1:20" ht="49" x14ac:dyDescent="0.25">
      <c r="A142">
        <v>140</v>
      </c>
      <c r="B142" s="3" t="s">
        <v>142</v>
      </c>
      <c r="C142" s="3" t="s">
        <v>4250</v>
      </c>
      <c r="D142">
        <v>200000</v>
      </c>
      <c r="E142">
        <v>0</v>
      </c>
      <c r="F142" t="s">
        <v>8220</v>
      </c>
      <c r="G142" t="s">
        <v>8224</v>
      </c>
      <c r="H142" t="s">
        <v>8246</v>
      </c>
      <c r="I142">
        <v>1426823132</v>
      </c>
      <c r="J142">
        <v>1424234732</v>
      </c>
      <c r="K142" t="b">
        <v>0</v>
      </c>
      <c r="L142">
        <v>0</v>
      </c>
      <c r="M142" t="b">
        <v>0</v>
      </c>
      <c r="N142" s="3" t="s">
        <v>8267</v>
      </c>
      <c r="O142">
        <f t="shared" si="8"/>
        <v>0</v>
      </c>
      <c r="P142" s="3">
        <f t="shared" si="9"/>
        <v>0</v>
      </c>
      <c r="Q142" t="s">
        <v>8310</v>
      </c>
      <c r="R142" t="s">
        <v>8313</v>
      </c>
      <c r="S142" s="8">
        <f t="shared" si="10"/>
        <v>42052.989953703705</v>
      </c>
      <c r="T142" s="8">
        <f t="shared" si="11"/>
        <v>42082.948287037034</v>
      </c>
    </row>
    <row r="143" spans="1:20" ht="49" x14ac:dyDescent="0.25">
      <c r="A143">
        <v>141</v>
      </c>
      <c r="B143" s="3" t="s">
        <v>143</v>
      </c>
      <c r="C143" s="3" t="s">
        <v>4251</v>
      </c>
      <c r="D143">
        <v>12000</v>
      </c>
      <c r="E143">
        <v>1293</v>
      </c>
      <c r="F143" t="s">
        <v>8220</v>
      </c>
      <c r="G143" t="s">
        <v>8224</v>
      </c>
      <c r="H143" t="s">
        <v>8246</v>
      </c>
      <c r="I143">
        <v>1433043623</v>
      </c>
      <c r="J143">
        <v>1429155623</v>
      </c>
      <c r="K143" t="b">
        <v>0</v>
      </c>
      <c r="L143">
        <v>28</v>
      </c>
      <c r="M143" t="b">
        <v>0</v>
      </c>
      <c r="N143" s="3" t="s">
        <v>8267</v>
      </c>
      <c r="O143">
        <f t="shared" si="8"/>
        <v>11</v>
      </c>
      <c r="P143" s="3">
        <f t="shared" si="9"/>
        <v>46.18</v>
      </c>
      <c r="Q143" t="s">
        <v>8310</v>
      </c>
      <c r="R143" t="s">
        <v>8313</v>
      </c>
      <c r="S143" s="8">
        <f t="shared" si="10"/>
        <v>42109.944710648146</v>
      </c>
      <c r="T143" s="8">
        <f t="shared" si="11"/>
        <v>42154.944710648146</v>
      </c>
    </row>
    <row r="144" spans="1:20" ht="49" x14ac:dyDescent="0.25">
      <c r="A144">
        <v>142</v>
      </c>
      <c r="B144" s="3" t="s">
        <v>144</v>
      </c>
      <c r="C144" s="3" t="s">
        <v>4252</v>
      </c>
      <c r="D144">
        <v>3000</v>
      </c>
      <c r="E144">
        <v>10</v>
      </c>
      <c r="F144" t="s">
        <v>8220</v>
      </c>
      <c r="G144" t="s">
        <v>8224</v>
      </c>
      <c r="H144" t="s">
        <v>8246</v>
      </c>
      <c r="I144">
        <v>1416176778</v>
      </c>
      <c r="J144">
        <v>1414358778</v>
      </c>
      <c r="K144" t="b">
        <v>0</v>
      </c>
      <c r="L144">
        <v>1</v>
      </c>
      <c r="M144" t="b">
        <v>0</v>
      </c>
      <c r="N144" s="3" t="s">
        <v>8267</v>
      </c>
      <c r="O144">
        <f t="shared" si="8"/>
        <v>0</v>
      </c>
      <c r="P144" s="3">
        <f t="shared" si="9"/>
        <v>10</v>
      </c>
      <c r="Q144" t="s">
        <v>8310</v>
      </c>
      <c r="R144" t="s">
        <v>8313</v>
      </c>
      <c r="S144" s="8">
        <f t="shared" si="10"/>
        <v>41938.684930555552</v>
      </c>
      <c r="T144" s="8">
        <f t="shared" si="11"/>
        <v>41959.726597222216</v>
      </c>
    </row>
    <row r="145" spans="1:20" ht="49" x14ac:dyDescent="0.25">
      <c r="A145">
        <v>143</v>
      </c>
      <c r="B145" s="3" t="s">
        <v>145</v>
      </c>
      <c r="C145" s="3" t="s">
        <v>4253</v>
      </c>
      <c r="D145">
        <v>5500</v>
      </c>
      <c r="E145">
        <v>0</v>
      </c>
      <c r="F145" t="s">
        <v>8220</v>
      </c>
      <c r="G145" t="s">
        <v>8226</v>
      </c>
      <c r="H145" t="s">
        <v>8248</v>
      </c>
      <c r="I145">
        <v>1472882100</v>
      </c>
      <c r="J145">
        <v>1467941542</v>
      </c>
      <c r="K145" t="b">
        <v>0</v>
      </c>
      <c r="L145">
        <v>0</v>
      </c>
      <c r="M145" t="b">
        <v>0</v>
      </c>
      <c r="N145" s="3" t="s">
        <v>8267</v>
      </c>
      <c r="O145">
        <f t="shared" si="8"/>
        <v>0</v>
      </c>
      <c r="P145" s="3">
        <f t="shared" si="9"/>
        <v>0</v>
      </c>
      <c r="Q145" t="s">
        <v>8310</v>
      </c>
      <c r="R145" t="s">
        <v>8313</v>
      </c>
      <c r="S145" s="8">
        <f t="shared" si="10"/>
        <v>42558.855810185189</v>
      </c>
      <c r="T145" s="8">
        <f t="shared" si="11"/>
        <v>42616.038194444445</v>
      </c>
    </row>
    <row r="146" spans="1:20" ht="49" x14ac:dyDescent="0.25">
      <c r="A146">
        <v>144</v>
      </c>
      <c r="B146" s="3" t="s">
        <v>146</v>
      </c>
      <c r="C146" s="3" t="s">
        <v>4254</v>
      </c>
      <c r="D146">
        <v>7500</v>
      </c>
      <c r="E146">
        <v>2070</v>
      </c>
      <c r="F146" t="s">
        <v>8220</v>
      </c>
      <c r="G146" t="s">
        <v>8229</v>
      </c>
      <c r="H146" t="s">
        <v>8251</v>
      </c>
      <c r="I146">
        <v>1428945472</v>
      </c>
      <c r="J146">
        <v>1423765072</v>
      </c>
      <c r="K146" t="b">
        <v>0</v>
      </c>
      <c r="L146">
        <v>37</v>
      </c>
      <c r="M146" t="b">
        <v>0</v>
      </c>
      <c r="N146" s="3" t="s">
        <v>8267</v>
      </c>
      <c r="O146">
        <f t="shared" si="8"/>
        <v>28</v>
      </c>
      <c r="P146" s="3">
        <f t="shared" si="9"/>
        <v>55.95</v>
      </c>
      <c r="Q146" t="s">
        <v>8310</v>
      </c>
      <c r="R146" t="s">
        <v>8313</v>
      </c>
      <c r="S146" s="8">
        <f t="shared" si="10"/>
        <v>42047.554074074076</v>
      </c>
      <c r="T146" s="8">
        <f t="shared" si="11"/>
        <v>42107.512407407405</v>
      </c>
    </row>
    <row r="147" spans="1:20" ht="49" x14ac:dyDescent="0.25">
      <c r="A147">
        <v>145</v>
      </c>
      <c r="B147" s="3" t="s">
        <v>147</v>
      </c>
      <c r="C147" s="3" t="s">
        <v>4255</v>
      </c>
      <c r="D147">
        <v>4500</v>
      </c>
      <c r="E147">
        <v>338</v>
      </c>
      <c r="F147" t="s">
        <v>8220</v>
      </c>
      <c r="G147" t="s">
        <v>8224</v>
      </c>
      <c r="H147" t="s">
        <v>8246</v>
      </c>
      <c r="I147">
        <v>1439298052</v>
      </c>
      <c r="J147">
        <v>1436965252</v>
      </c>
      <c r="K147" t="b">
        <v>0</v>
      </c>
      <c r="L147">
        <v>9</v>
      </c>
      <c r="M147" t="b">
        <v>0</v>
      </c>
      <c r="N147" s="3" t="s">
        <v>8267</v>
      </c>
      <c r="O147">
        <f t="shared" si="8"/>
        <v>8</v>
      </c>
      <c r="P147" s="3">
        <f t="shared" si="9"/>
        <v>37.56</v>
      </c>
      <c r="Q147" t="s">
        <v>8310</v>
      </c>
      <c r="R147" t="s">
        <v>8313</v>
      </c>
      <c r="S147" s="8">
        <f t="shared" si="10"/>
        <v>42200.333935185183</v>
      </c>
      <c r="T147" s="8">
        <f t="shared" si="11"/>
        <v>42227.333935185183</v>
      </c>
    </row>
    <row r="148" spans="1:20" ht="49" x14ac:dyDescent="0.25">
      <c r="A148">
        <v>146</v>
      </c>
      <c r="B148" s="3" t="s">
        <v>148</v>
      </c>
      <c r="C148" s="3" t="s">
        <v>4256</v>
      </c>
      <c r="D148">
        <v>20000</v>
      </c>
      <c r="E148">
        <v>115</v>
      </c>
      <c r="F148" t="s">
        <v>8220</v>
      </c>
      <c r="G148" t="s">
        <v>8224</v>
      </c>
      <c r="H148" t="s">
        <v>8246</v>
      </c>
      <c r="I148">
        <v>1484698998</v>
      </c>
      <c r="J148">
        <v>1479514998</v>
      </c>
      <c r="K148" t="b">
        <v>0</v>
      </c>
      <c r="L148">
        <v>3</v>
      </c>
      <c r="M148" t="b">
        <v>0</v>
      </c>
      <c r="N148" s="3" t="s">
        <v>8267</v>
      </c>
      <c r="O148">
        <f t="shared" si="8"/>
        <v>1</v>
      </c>
      <c r="P148" s="3">
        <f t="shared" si="9"/>
        <v>38.33</v>
      </c>
      <c r="Q148" t="s">
        <v>8310</v>
      </c>
      <c r="R148" t="s">
        <v>8313</v>
      </c>
      <c r="S148" s="8">
        <f t="shared" si="10"/>
        <v>42692.807847222219</v>
      </c>
      <c r="T148" s="8">
        <f t="shared" si="11"/>
        <v>42752.807847222219</v>
      </c>
    </row>
    <row r="149" spans="1:20" ht="33" x14ac:dyDescent="0.25">
      <c r="A149">
        <v>147</v>
      </c>
      <c r="B149" s="3" t="s">
        <v>149</v>
      </c>
      <c r="C149" s="3" t="s">
        <v>4257</v>
      </c>
      <c r="D149">
        <v>7000</v>
      </c>
      <c r="E149">
        <v>0</v>
      </c>
      <c r="F149" t="s">
        <v>8220</v>
      </c>
      <c r="G149" t="s">
        <v>8225</v>
      </c>
      <c r="H149" t="s">
        <v>8247</v>
      </c>
      <c r="I149">
        <v>1420741080</v>
      </c>
      <c r="J149">
        <v>1417026340</v>
      </c>
      <c r="K149" t="b">
        <v>0</v>
      </c>
      <c r="L149">
        <v>0</v>
      </c>
      <c r="M149" t="b">
        <v>0</v>
      </c>
      <c r="N149" s="3" t="s">
        <v>8267</v>
      </c>
      <c r="O149">
        <f t="shared" si="8"/>
        <v>0</v>
      </c>
      <c r="P149" s="3">
        <f t="shared" si="9"/>
        <v>0</v>
      </c>
      <c r="Q149" t="s">
        <v>8310</v>
      </c>
      <c r="R149" t="s">
        <v>8313</v>
      </c>
      <c r="S149" s="8">
        <f t="shared" si="10"/>
        <v>41969.559490740743</v>
      </c>
      <c r="T149" s="8">
        <f t="shared" si="11"/>
        <v>42012.554166666661</v>
      </c>
    </row>
    <row r="150" spans="1:20" ht="49" x14ac:dyDescent="0.25">
      <c r="A150">
        <v>148</v>
      </c>
      <c r="B150" s="3" t="s">
        <v>150</v>
      </c>
      <c r="C150" s="3" t="s">
        <v>4258</v>
      </c>
      <c r="D150">
        <v>50000</v>
      </c>
      <c r="E150">
        <v>40</v>
      </c>
      <c r="F150" t="s">
        <v>8220</v>
      </c>
      <c r="G150" t="s">
        <v>8224</v>
      </c>
      <c r="H150" t="s">
        <v>8246</v>
      </c>
      <c r="I150">
        <v>1456555536</v>
      </c>
      <c r="J150">
        <v>1453963536</v>
      </c>
      <c r="K150" t="b">
        <v>0</v>
      </c>
      <c r="L150">
        <v>2</v>
      </c>
      <c r="M150" t="b">
        <v>0</v>
      </c>
      <c r="N150" s="3" t="s">
        <v>8267</v>
      </c>
      <c r="O150">
        <f t="shared" si="8"/>
        <v>0</v>
      </c>
      <c r="P150" s="3">
        <f t="shared" si="9"/>
        <v>20</v>
      </c>
      <c r="Q150" t="s">
        <v>8310</v>
      </c>
      <c r="R150" t="s">
        <v>8313</v>
      </c>
      <c r="S150" s="8">
        <f t="shared" si="10"/>
        <v>42397.073333333326</v>
      </c>
      <c r="T150" s="8">
        <f t="shared" si="11"/>
        <v>42427.073333333326</v>
      </c>
    </row>
    <row r="151" spans="1:20" ht="49" x14ac:dyDescent="0.25">
      <c r="A151">
        <v>149</v>
      </c>
      <c r="B151" s="3" t="s">
        <v>151</v>
      </c>
      <c r="C151" s="3" t="s">
        <v>4259</v>
      </c>
      <c r="D151">
        <v>10000</v>
      </c>
      <c r="E151">
        <v>92</v>
      </c>
      <c r="F151" t="s">
        <v>8220</v>
      </c>
      <c r="G151" t="s">
        <v>8224</v>
      </c>
      <c r="H151" t="s">
        <v>8246</v>
      </c>
      <c r="I151">
        <v>1419494400</v>
      </c>
      <c r="J151">
        <v>1416888470</v>
      </c>
      <c r="K151" t="b">
        <v>0</v>
      </c>
      <c r="L151">
        <v>6</v>
      </c>
      <c r="M151" t="b">
        <v>0</v>
      </c>
      <c r="N151" s="3" t="s">
        <v>8267</v>
      </c>
      <c r="O151">
        <f t="shared" si="8"/>
        <v>1</v>
      </c>
      <c r="P151" s="3">
        <f t="shared" si="9"/>
        <v>15.33</v>
      </c>
      <c r="Q151" t="s">
        <v>8310</v>
      </c>
      <c r="R151" t="s">
        <v>8313</v>
      </c>
      <c r="S151" s="8">
        <f t="shared" si="10"/>
        <v>41967.963773148142</v>
      </c>
      <c r="T151" s="8">
        <f t="shared" si="11"/>
        <v>41998.124999999993</v>
      </c>
    </row>
    <row r="152" spans="1:20" ht="49"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s="3" t="s">
        <v>8267</v>
      </c>
      <c r="O152">
        <f t="shared" si="8"/>
        <v>23</v>
      </c>
      <c r="P152" s="3">
        <f t="shared" si="9"/>
        <v>449.43</v>
      </c>
      <c r="Q152" t="s">
        <v>8310</v>
      </c>
      <c r="R152" t="s">
        <v>8313</v>
      </c>
      <c r="S152" s="8">
        <f t="shared" si="10"/>
        <v>42089.95349537037</v>
      </c>
      <c r="T152" s="8">
        <f t="shared" si="11"/>
        <v>42149.95349537037</v>
      </c>
    </row>
    <row r="153" spans="1:20" ht="49" x14ac:dyDescent="0.25">
      <c r="A153">
        <v>151</v>
      </c>
      <c r="B153" s="3" t="s">
        <v>153</v>
      </c>
      <c r="C153" s="3" t="s">
        <v>4261</v>
      </c>
      <c r="D153">
        <v>250000</v>
      </c>
      <c r="E153">
        <v>140</v>
      </c>
      <c r="F153" t="s">
        <v>8220</v>
      </c>
      <c r="G153" t="s">
        <v>8226</v>
      </c>
      <c r="H153" t="s">
        <v>8248</v>
      </c>
      <c r="I153">
        <v>1434633191</v>
      </c>
      <c r="J153">
        <v>1429449191</v>
      </c>
      <c r="K153" t="b">
        <v>0</v>
      </c>
      <c r="L153">
        <v>5</v>
      </c>
      <c r="M153" t="b">
        <v>0</v>
      </c>
      <c r="N153" s="3" t="s">
        <v>8267</v>
      </c>
      <c r="O153">
        <f t="shared" si="8"/>
        <v>0</v>
      </c>
      <c r="P153" s="3">
        <f t="shared" si="9"/>
        <v>28</v>
      </c>
      <c r="Q153" t="s">
        <v>8310</v>
      </c>
      <c r="R153" t="s">
        <v>8313</v>
      </c>
      <c r="S153" s="8">
        <f t="shared" si="10"/>
        <v>42113.342488425922</v>
      </c>
      <c r="T153" s="8">
        <f t="shared" si="11"/>
        <v>42173.342488425922</v>
      </c>
    </row>
    <row r="154" spans="1:20" ht="33" x14ac:dyDescent="0.25">
      <c r="A154">
        <v>152</v>
      </c>
      <c r="B154" s="3" t="s">
        <v>154</v>
      </c>
      <c r="C154" s="3" t="s">
        <v>4262</v>
      </c>
      <c r="D154">
        <v>380000</v>
      </c>
      <c r="E154">
        <v>30</v>
      </c>
      <c r="F154" t="s">
        <v>8220</v>
      </c>
      <c r="G154" t="s">
        <v>8224</v>
      </c>
      <c r="H154" t="s">
        <v>8246</v>
      </c>
      <c r="I154">
        <v>1411437100</v>
      </c>
      <c r="J154">
        <v>1408845100</v>
      </c>
      <c r="K154" t="b">
        <v>0</v>
      </c>
      <c r="L154">
        <v>2</v>
      </c>
      <c r="M154" t="b">
        <v>0</v>
      </c>
      <c r="N154" s="3" t="s">
        <v>8267</v>
      </c>
      <c r="O154">
        <f t="shared" si="8"/>
        <v>0</v>
      </c>
      <c r="P154" s="3">
        <f t="shared" si="9"/>
        <v>15</v>
      </c>
      <c r="Q154" t="s">
        <v>8310</v>
      </c>
      <c r="R154" t="s">
        <v>8313</v>
      </c>
      <c r="S154" s="8">
        <f t="shared" si="10"/>
        <v>41874.869212962964</v>
      </c>
      <c r="T154" s="8">
        <f t="shared" si="11"/>
        <v>41904.869212962956</v>
      </c>
    </row>
    <row r="155" spans="1:20" ht="49" x14ac:dyDescent="0.25">
      <c r="A155">
        <v>153</v>
      </c>
      <c r="B155" s="3" t="s">
        <v>155</v>
      </c>
      <c r="C155" s="3" t="s">
        <v>4263</v>
      </c>
      <c r="D155">
        <v>50000</v>
      </c>
      <c r="E155">
        <v>359</v>
      </c>
      <c r="F155" t="s">
        <v>8220</v>
      </c>
      <c r="G155" t="s">
        <v>8224</v>
      </c>
      <c r="H155" t="s">
        <v>8246</v>
      </c>
      <c r="I155">
        <v>1417532644</v>
      </c>
      <c r="J155">
        <v>1413900244</v>
      </c>
      <c r="K155" t="b">
        <v>0</v>
      </c>
      <c r="L155">
        <v>10</v>
      </c>
      <c r="M155" t="b">
        <v>0</v>
      </c>
      <c r="N155" s="3" t="s">
        <v>8267</v>
      </c>
      <c r="O155">
        <f t="shared" si="8"/>
        <v>1</v>
      </c>
      <c r="P155" s="3">
        <f t="shared" si="9"/>
        <v>35.9</v>
      </c>
      <c r="Q155" t="s">
        <v>8310</v>
      </c>
      <c r="R155" t="s">
        <v>8313</v>
      </c>
      <c r="S155" s="8">
        <f t="shared" si="10"/>
        <v>41933.377824074072</v>
      </c>
      <c r="T155" s="8">
        <f t="shared" si="11"/>
        <v>41975.419490740744</v>
      </c>
    </row>
    <row r="156" spans="1:20" ht="33" x14ac:dyDescent="0.25">
      <c r="A156">
        <v>154</v>
      </c>
      <c r="B156" s="3" t="s">
        <v>156</v>
      </c>
      <c r="C156" s="3" t="s">
        <v>4264</v>
      </c>
      <c r="D156">
        <v>1500</v>
      </c>
      <c r="E156">
        <v>40</v>
      </c>
      <c r="F156" t="s">
        <v>8220</v>
      </c>
      <c r="G156" t="s">
        <v>8224</v>
      </c>
      <c r="H156" t="s">
        <v>8246</v>
      </c>
      <c r="I156">
        <v>1433336895</v>
      </c>
      <c r="J156">
        <v>1429621695</v>
      </c>
      <c r="K156" t="b">
        <v>0</v>
      </c>
      <c r="L156">
        <v>3</v>
      </c>
      <c r="M156" t="b">
        <v>0</v>
      </c>
      <c r="N156" s="3" t="s">
        <v>8267</v>
      </c>
      <c r="O156">
        <f t="shared" si="8"/>
        <v>3</v>
      </c>
      <c r="P156" s="3">
        <f t="shared" si="9"/>
        <v>13.33</v>
      </c>
      <c r="Q156" t="s">
        <v>8310</v>
      </c>
      <c r="R156" t="s">
        <v>8313</v>
      </c>
      <c r="S156" s="8">
        <f t="shared" si="10"/>
        <v>42115.339062499996</v>
      </c>
      <c r="T156" s="8">
        <f t="shared" si="11"/>
        <v>42158.339062499996</v>
      </c>
    </row>
    <row r="157" spans="1:20" ht="65" x14ac:dyDescent="0.25">
      <c r="A157">
        <v>155</v>
      </c>
      <c r="B157" s="3" t="s">
        <v>157</v>
      </c>
      <c r="C157" s="3" t="s">
        <v>4265</v>
      </c>
      <c r="D157">
        <v>1350000</v>
      </c>
      <c r="E157">
        <v>81</v>
      </c>
      <c r="F157" t="s">
        <v>8220</v>
      </c>
      <c r="G157" t="s">
        <v>8224</v>
      </c>
      <c r="H157" t="s">
        <v>8246</v>
      </c>
      <c r="I157">
        <v>1437657935</v>
      </c>
      <c r="J157">
        <v>1434201935</v>
      </c>
      <c r="K157" t="b">
        <v>0</v>
      </c>
      <c r="L157">
        <v>4</v>
      </c>
      <c r="M157" t="b">
        <v>0</v>
      </c>
      <c r="N157" s="3" t="s">
        <v>8267</v>
      </c>
      <c r="O157">
        <f t="shared" si="8"/>
        <v>0</v>
      </c>
      <c r="P157" s="3">
        <f t="shared" si="9"/>
        <v>20.25</v>
      </c>
      <c r="Q157" t="s">
        <v>8310</v>
      </c>
      <c r="R157" t="s">
        <v>8313</v>
      </c>
      <c r="S157" s="8">
        <f t="shared" si="10"/>
        <v>42168.351099537038</v>
      </c>
      <c r="T157" s="8">
        <f t="shared" si="11"/>
        <v>42208.351099537038</v>
      </c>
    </row>
    <row r="158" spans="1:20" ht="49" x14ac:dyDescent="0.25">
      <c r="A158">
        <v>156</v>
      </c>
      <c r="B158" s="3" t="s">
        <v>158</v>
      </c>
      <c r="C158" s="3" t="s">
        <v>4266</v>
      </c>
      <c r="D158">
        <v>35000</v>
      </c>
      <c r="E158">
        <v>1785</v>
      </c>
      <c r="F158" t="s">
        <v>8220</v>
      </c>
      <c r="G158" t="s">
        <v>8229</v>
      </c>
      <c r="H158" t="s">
        <v>8251</v>
      </c>
      <c r="I158">
        <v>1407034796</v>
      </c>
      <c r="J158">
        <v>1401850796</v>
      </c>
      <c r="K158" t="b">
        <v>0</v>
      </c>
      <c r="L158">
        <v>15</v>
      </c>
      <c r="M158" t="b">
        <v>0</v>
      </c>
      <c r="N158" s="3" t="s">
        <v>8267</v>
      </c>
      <c r="O158">
        <f t="shared" si="8"/>
        <v>5</v>
      </c>
      <c r="P158" s="3">
        <f t="shared" si="9"/>
        <v>119</v>
      </c>
      <c r="Q158" t="s">
        <v>8310</v>
      </c>
      <c r="R158" t="s">
        <v>8313</v>
      </c>
      <c r="S158" s="8">
        <f t="shared" si="10"/>
        <v>41793.916620370372</v>
      </c>
      <c r="T158" s="8">
        <f t="shared" si="11"/>
        <v>41853.916620370372</v>
      </c>
    </row>
    <row r="159" spans="1:20" ht="49" x14ac:dyDescent="0.25">
      <c r="A159">
        <v>157</v>
      </c>
      <c r="B159" s="3" t="s">
        <v>159</v>
      </c>
      <c r="C159" s="3" t="s">
        <v>4267</v>
      </c>
      <c r="D159">
        <v>2995</v>
      </c>
      <c r="E159">
        <v>8</v>
      </c>
      <c r="F159" t="s">
        <v>8220</v>
      </c>
      <c r="G159" t="s">
        <v>8224</v>
      </c>
      <c r="H159" t="s">
        <v>8246</v>
      </c>
      <c r="I159">
        <v>1456523572</v>
      </c>
      <c r="J159">
        <v>1453931572</v>
      </c>
      <c r="K159" t="b">
        <v>0</v>
      </c>
      <c r="L159">
        <v>2</v>
      </c>
      <c r="M159" t="b">
        <v>0</v>
      </c>
      <c r="N159" s="3" t="s">
        <v>8267</v>
      </c>
      <c r="O159">
        <f t="shared" si="8"/>
        <v>0</v>
      </c>
      <c r="P159" s="3">
        <f t="shared" si="9"/>
        <v>4</v>
      </c>
      <c r="Q159" t="s">
        <v>8310</v>
      </c>
      <c r="R159" t="s">
        <v>8313</v>
      </c>
      <c r="S159" s="8">
        <f t="shared" si="10"/>
        <v>42396.703379629624</v>
      </c>
      <c r="T159" s="8">
        <f t="shared" si="11"/>
        <v>42426.703379629624</v>
      </c>
    </row>
    <row r="160" spans="1:20" ht="49" x14ac:dyDescent="0.25">
      <c r="A160">
        <v>158</v>
      </c>
      <c r="B160" s="3" t="s">
        <v>160</v>
      </c>
      <c r="C160" s="3" t="s">
        <v>4268</v>
      </c>
      <c r="D160">
        <v>5000</v>
      </c>
      <c r="E160">
        <v>0</v>
      </c>
      <c r="F160" t="s">
        <v>8220</v>
      </c>
      <c r="G160" t="s">
        <v>8224</v>
      </c>
      <c r="H160" t="s">
        <v>8246</v>
      </c>
      <c r="I160">
        <v>1413942628</v>
      </c>
      <c r="J160">
        <v>1411350628</v>
      </c>
      <c r="K160" t="b">
        <v>0</v>
      </c>
      <c r="L160">
        <v>0</v>
      </c>
      <c r="M160" t="b">
        <v>0</v>
      </c>
      <c r="N160" s="3" t="s">
        <v>8267</v>
      </c>
      <c r="O160">
        <f t="shared" si="8"/>
        <v>0</v>
      </c>
      <c r="P160" s="3">
        <f t="shared" si="9"/>
        <v>0</v>
      </c>
      <c r="Q160" t="s">
        <v>8310</v>
      </c>
      <c r="R160" t="s">
        <v>8313</v>
      </c>
      <c r="S160" s="8">
        <f t="shared" si="10"/>
        <v>41903.868379629625</v>
      </c>
      <c r="T160" s="8">
        <f t="shared" si="11"/>
        <v>41933.868379629625</v>
      </c>
    </row>
    <row r="161" spans="1:20" ht="49" x14ac:dyDescent="0.25">
      <c r="A161">
        <v>159</v>
      </c>
      <c r="B161" s="3" t="s">
        <v>161</v>
      </c>
      <c r="C161" s="3" t="s">
        <v>4269</v>
      </c>
      <c r="D161">
        <v>500000</v>
      </c>
      <c r="E161">
        <v>10</v>
      </c>
      <c r="F161" t="s">
        <v>8220</v>
      </c>
      <c r="G161" t="s">
        <v>8224</v>
      </c>
      <c r="H161" t="s">
        <v>8246</v>
      </c>
      <c r="I161">
        <v>1467541545</v>
      </c>
      <c r="J161">
        <v>1464085545</v>
      </c>
      <c r="K161" t="b">
        <v>0</v>
      </c>
      <c r="L161">
        <v>1</v>
      </c>
      <c r="M161" t="b">
        <v>0</v>
      </c>
      <c r="N161" s="3" t="s">
        <v>8267</v>
      </c>
      <c r="O161">
        <f t="shared" si="8"/>
        <v>0</v>
      </c>
      <c r="P161" s="3">
        <f t="shared" si="9"/>
        <v>10</v>
      </c>
      <c r="Q161" t="s">
        <v>8310</v>
      </c>
      <c r="R161" t="s">
        <v>8313</v>
      </c>
      <c r="S161" s="8">
        <f t="shared" si="10"/>
        <v>42514.226215277777</v>
      </c>
      <c r="T161" s="8">
        <f t="shared" si="11"/>
        <v>42554.226215277777</v>
      </c>
    </row>
    <row r="162" spans="1:20" ht="49" x14ac:dyDescent="0.25">
      <c r="A162">
        <v>160</v>
      </c>
      <c r="B162" s="3" t="s">
        <v>162</v>
      </c>
      <c r="C162" s="3" t="s">
        <v>4270</v>
      </c>
      <c r="D162">
        <v>5000</v>
      </c>
      <c r="E162">
        <v>0</v>
      </c>
      <c r="F162" t="s">
        <v>8221</v>
      </c>
      <c r="G162" t="s">
        <v>8224</v>
      </c>
      <c r="H162" t="s">
        <v>8246</v>
      </c>
      <c r="I162">
        <v>1439675691</v>
      </c>
      <c r="J162">
        <v>1434491691</v>
      </c>
      <c r="K162" t="b">
        <v>0</v>
      </c>
      <c r="L162">
        <v>0</v>
      </c>
      <c r="M162" t="b">
        <v>0</v>
      </c>
      <c r="N162" s="3" t="s">
        <v>8268</v>
      </c>
      <c r="O162">
        <f t="shared" si="8"/>
        <v>0</v>
      </c>
      <c r="P162" s="3">
        <f t="shared" si="9"/>
        <v>0</v>
      </c>
      <c r="Q162" t="s">
        <v>8310</v>
      </c>
      <c r="R162" t="s">
        <v>8314</v>
      </c>
      <c r="S162" s="8">
        <f t="shared" si="10"/>
        <v>42171.704756944448</v>
      </c>
      <c r="T162" s="8">
        <f t="shared" si="11"/>
        <v>42231.70475694444</v>
      </c>
    </row>
    <row r="163" spans="1:20" ht="49" x14ac:dyDescent="0.25">
      <c r="A163">
        <v>161</v>
      </c>
      <c r="B163" s="3" t="s">
        <v>163</v>
      </c>
      <c r="C163" s="3" t="s">
        <v>4271</v>
      </c>
      <c r="D163">
        <v>50000</v>
      </c>
      <c r="E163">
        <v>5</v>
      </c>
      <c r="F163" t="s">
        <v>8221</v>
      </c>
      <c r="G163" t="s">
        <v>8224</v>
      </c>
      <c r="H163" t="s">
        <v>8246</v>
      </c>
      <c r="I163">
        <v>1404318595</v>
      </c>
      <c r="J163">
        <v>1401726595</v>
      </c>
      <c r="K163" t="b">
        <v>0</v>
      </c>
      <c r="L163">
        <v>1</v>
      </c>
      <c r="M163" t="b">
        <v>0</v>
      </c>
      <c r="N163" s="3" t="s">
        <v>8268</v>
      </c>
      <c r="O163">
        <f t="shared" si="8"/>
        <v>0</v>
      </c>
      <c r="P163" s="3">
        <f t="shared" si="9"/>
        <v>5</v>
      </c>
      <c r="Q163" t="s">
        <v>8310</v>
      </c>
      <c r="R163" t="s">
        <v>8314</v>
      </c>
      <c r="S163" s="8">
        <f t="shared" si="10"/>
        <v>41792.479108796295</v>
      </c>
      <c r="T163" s="8">
        <f t="shared" si="11"/>
        <v>41822.479108796295</v>
      </c>
    </row>
    <row r="164" spans="1:20" ht="49" x14ac:dyDescent="0.25">
      <c r="A164">
        <v>162</v>
      </c>
      <c r="B164" s="3" t="s">
        <v>164</v>
      </c>
      <c r="C164" s="3" t="s">
        <v>4272</v>
      </c>
      <c r="D164">
        <v>2800</v>
      </c>
      <c r="E164">
        <v>435</v>
      </c>
      <c r="F164" t="s">
        <v>8221</v>
      </c>
      <c r="G164" t="s">
        <v>8224</v>
      </c>
      <c r="H164" t="s">
        <v>8246</v>
      </c>
      <c r="I164">
        <v>1408232520</v>
      </c>
      <c r="J164">
        <v>1405393356</v>
      </c>
      <c r="K164" t="b">
        <v>0</v>
      </c>
      <c r="L164">
        <v>10</v>
      </c>
      <c r="M164" t="b">
        <v>0</v>
      </c>
      <c r="N164" s="3" t="s">
        <v>8268</v>
      </c>
      <c r="O164">
        <f t="shared" si="8"/>
        <v>16</v>
      </c>
      <c r="P164" s="3">
        <f t="shared" si="9"/>
        <v>43.5</v>
      </c>
      <c r="Q164" t="s">
        <v>8310</v>
      </c>
      <c r="R164" t="s">
        <v>8314</v>
      </c>
      <c r="S164" s="8">
        <f t="shared" si="10"/>
        <v>41834.91847222222</v>
      </c>
      <c r="T164" s="8">
        <f t="shared" si="11"/>
        <v>41867.779166666667</v>
      </c>
    </row>
    <row r="165" spans="1:20" ht="65" x14ac:dyDescent="0.25">
      <c r="A165">
        <v>163</v>
      </c>
      <c r="B165" s="3" t="s">
        <v>165</v>
      </c>
      <c r="C165" s="3" t="s">
        <v>4273</v>
      </c>
      <c r="D165">
        <v>2000000</v>
      </c>
      <c r="E165">
        <v>0</v>
      </c>
      <c r="F165" t="s">
        <v>8221</v>
      </c>
      <c r="G165" t="s">
        <v>8224</v>
      </c>
      <c r="H165" t="s">
        <v>8246</v>
      </c>
      <c r="I165">
        <v>1443657600</v>
      </c>
      <c r="J165">
        <v>1440716654</v>
      </c>
      <c r="K165" t="b">
        <v>0</v>
      </c>
      <c r="L165">
        <v>0</v>
      </c>
      <c r="M165" t="b">
        <v>0</v>
      </c>
      <c r="N165" s="3" t="s">
        <v>8268</v>
      </c>
      <c r="O165">
        <f t="shared" si="8"/>
        <v>0</v>
      </c>
      <c r="P165" s="3">
        <f t="shared" si="9"/>
        <v>0</v>
      </c>
      <c r="Q165" t="s">
        <v>8310</v>
      </c>
      <c r="R165" t="s">
        <v>8314</v>
      </c>
      <c r="S165" s="8">
        <f t="shared" si="10"/>
        <v>42243.752939814811</v>
      </c>
      <c r="T165" s="8">
        <f t="shared" si="11"/>
        <v>42277.791666666664</v>
      </c>
    </row>
    <row r="166" spans="1:20" ht="49" x14ac:dyDescent="0.25">
      <c r="A166">
        <v>164</v>
      </c>
      <c r="B166" s="3" t="s">
        <v>166</v>
      </c>
      <c r="C166" s="3" t="s">
        <v>4274</v>
      </c>
      <c r="D166">
        <v>120000</v>
      </c>
      <c r="E166">
        <v>640</v>
      </c>
      <c r="F166" t="s">
        <v>8221</v>
      </c>
      <c r="G166" t="s">
        <v>8224</v>
      </c>
      <c r="H166" t="s">
        <v>8246</v>
      </c>
      <c r="I166">
        <v>1411150701</v>
      </c>
      <c r="J166">
        <v>1405966701</v>
      </c>
      <c r="K166" t="b">
        <v>0</v>
      </c>
      <c r="L166">
        <v>7</v>
      </c>
      <c r="M166" t="b">
        <v>0</v>
      </c>
      <c r="N166" s="3" t="s">
        <v>8268</v>
      </c>
      <c r="O166">
        <f t="shared" si="8"/>
        <v>1</v>
      </c>
      <c r="P166" s="3">
        <f t="shared" si="9"/>
        <v>91.43</v>
      </c>
      <c r="Q166" t="s">
        <v>8310</v>
      </c>
      <c r="R166" t="s">
        <v>8314</v>
      </c>
      <c r="S166" s="8">
        <f t="shared" si="10"/>
        <v>41841.554409722223</v>
      </c>
      <c r="T166" s="8">
        <f t="shared" si="11"/>
        <v>41901.554409722223</v>
      </c>
    </row>
    <row r="167" spans="1:20" ht="33" x14ac:dyDescent="0.25">
      <c r="A167">
        <v>165</v>
      </c>
      <c r="B167" s="3" t="s">
        <v>167</v>
      </c>
      <c r="C167" s="3" t="s">
        <v>4275</v>
      </c>
      <c r="D167">
        <v>17000</v>
      </c>
      <c r="E167">
        <v>0</v>
      </c>
      <c r="F167" t="s">
        <v>8221</v>
      </c>
      <c r="G167" t="s">
        <v>8225</v>
      </c>
      <c r="H167" t="s">
        <v>8247</v>
      </c>
      <c r="I167">
        <v>1452613724</v>
      </c>
      <c r="J167">
        <v>1450021724</v>
      </c>
      <c r="K167" t="b">
        <v>0</v>
      </c>
      <c r="L167">
        <v>0</v>
      </c>
      <c r="M167" t="b">
        <v>0</v>
      </c>
      <c r="N167" s="3" t="s">
        <v>8268</v>
      </c>
      <c r="O167">
        <f t="shared" si="8"/>
        <v>0</v>
      </c>
      <c r="P167" s="3">
        <f t="shared" si="9"/>
        <v>0</v>
      </c>
      <c r="Q167" t="s">
        <v>8310</v>
      </c>
      <c r="R167" t="s">
        <v>8314</v>
      </c>
      <c r="S167" s="8">
        <f t="shared" si="10"/>
        <v>42351.450509259252</v>
      </c>
      <c r="T167" s="8">
        <f t="shared" si="11"/>
        <v>42381.450509259252</v>
      </c>
    </row>
    <row r="168" spans="1:20" ht="49" x14ac:dyDescent="0.25">
      <c r="A168">
        <v>166</v>
      </c>
      <c r="B168" s="3" t="s">
        <v>168</v>
      </c>
      <c r="C168" s="3" t="s">
        <v>4276</v>
      </c>
      <c r="D168">
        <v>5000</v>
      </c>
      <c r="E168">
        <v>3000</v>
      </c>
      <c r="F168" t="s">
        <v>8221</v>
      </c>
      <c r="G168" t="s">
        <v>8224</v>
      </c>
      <c r="H168" t="s">
        <v>8246</v>
      </c>
      <c r="I168">
        <v>1484531362</v>
      </c>
      <c r="J168">
        <v>1481939362</v>
      </c>
      <c r="K168" t="b">
        <v>0</v>
      </c>
      <c r="L168">
        <v>1</v>
      </c>
      <c r="M168" t="b">
        <v>0</v>
      </c>
      <c r="N168" s="3" t="s">
        <v>8268</v>
      </c>
      <c r="O168">
        <f t="shared" si="8"/>
        <v>60</v>
      </c>
      <c r="P168" s="3">
        <f t="shared" si="9"/>
        <v>3000</v>
      </c>
      <c r="Q168" t="s">
        <v>8310</v>
      </c>
      <c r="R168" t="s">
        <v>8314</v>
      </c>
      <c r="S168" s="8">
        <f t="shared" si="10"/>
        <v>42720.867615740739</v>
      </c>
      <c r="T168" s="8">
        <f t="shared" si="11"/>
        <v>42750.867615740739</v>
      </c>
    </row>
    <row r="169" spans="1:20" ht="49" x14ac:dyDescent="0.25">
      <c r="A169">
        <v>167</v>
      </c>
      <c r="B169" s="3" t="s">
        <v>169</v>
      </c>
      <c r="C169" s="3" t="s">
        <v>4277</v>
      </c>
      <c r="D169">
        <v>110000</v>
      </c>
      <c r="E169">
        <v>11</v>
      </c>
      <c r="F169" t="s">
        <v>8221</v>
      </c>
      <c r="G169" t="s">
        <v>8224</v>
      </c>
      <c r="H169" t="s">
        <v>8246</v>
      </c>
      <c r="I169">
        <v>1438726535</v>
      </c>
      <c r="J169">
        <v>1433542535</v>
      </c>
      <c r="K169" t="b">
        <v>0</v>
      </c>
      <c r="L169">
        <v>2</v>
      </c>
      <c r="M169" t="b">
        <v>0</v>
      </c>
      <c r="N169" s="3" t="s">
        <v>8268</v>
      </c>
      <c r="O169">
        <f t="shared" si="8"/>
        <v>0</v>
      </c>
      <c r="P169" s="3">
        <f t="shared" si="9"/>
        <v>5.5</v>
      </c>
      <c r="Q169" t="s">
        <v>8310</v>
      </c>
      <c r="R169" t="s">
        <v>8314</v>
      </c>
      <c r="S169" s="8">
        <f t="shared" si="10"/>
        <v>42160.719155092585</v>
      </c>
      <c r="T169" s="8">
        <f t="shared" si="11"/>
        <v>42220.719155092585</v>
      </c>
    </row>
    <row r="170" spans="1:20" ht="49" x14ac:dyDescent="0.25">
      <c r="A170">
        <v>168</v>
      </c>
      <c r="B170" s="3" t="s">
        <v>170</v>
      </c>
      <c r="C170" s="3" t="s">
        <v>4278</v>
      </c>
      <c r="D170">
        <v>8000</v>
      </c>
      <c r="E170">
        <v>325</v>
      </c>
      <c r="F170" t="s">
        <v>8221</v>
      </c>
      <c r="G170" t="s">
        <v>8224</v>
      </c>
      <c r="H170" t="s">
        <v>8246</v>
      </c>
      <c r="I170">
        <v>1426791770</v>
      </c>
      <c r="J170">
        <v>1424203370</v>
      </c>
      <c r="K170" t="b">
        <v>0</v>
      </c>
      <c r="L170">
        <v>3</v>
      </c>
      <c r="M170" t="b">
        <v>0</v>
      </c>
      <c r="N170" s="3" t="s">
        <v>8268</v>
      </c>
      <c r="O170">
        <f t="shared" si="8"/>
        <v>4</v>
      </c>
      <c r="P170" s="3">
        <f t="shared" si="9"/>
        <v>108.33</v>
      </c>
      <c r="Q170" t="s">
        <v>8310</v>
      </c>
      <c r="R170" t="s">
        <v>8314</v>
      </c>
      <c r="S170" s="8">
        <f t="shared" si="10"/>
        <v>42052.626967592594</v>
      </c>
      <c r="T170" s="8">
        <f t="shared" si="11"/>
        <v>42082.585300925923</v>
      </c>
    </row>
    <row r="171" spans="1:20" ht="49" x14ac:dyDescent="0.25">
      <c r="A171">
        <v>169</v>
      </c>
      <c r="B171" s="3" t="s">
        <v>171</v>
      </c>
      <c r="C171" s="3" t="s">
        <v>4279</v>
      </c>
      <c r="D171">
        <v>2500</v>
      </c>
      <c r="E171">
        <v>560</v>
      </c>
      <c r="F171" t="s">
        <v>8221</v>
      </c>
      <c r="G171" t="s">
        <v>8225</v>
      </c>
      <c r="H171" t="s">
        <v>8247</v>
      </c>
      <c r="I171">
        <v>1413634059</v>
      </c>
      <c r="J171">
        <v>1411042059</v>
      </c>
      <c r="K171" t="b">
        <v>0</v>
      </c>
      <c r="L171">
        <v>10</v>
      </c>
      <c r="M171" t="b">
        <v>0</v>
      </c>
      <c r="N171" s="3" t="s">
        <v>8268</v>
      </c>
      <c r="O171">
        <f t="shared" si="8"/>
        <v>22</v>
      </c>
      <c r="P171" s="3">
        <f t="shared" si="9"/>
        <v>56</v>
      </c>
      <c r="Q171" t="s">
        <v>8310</v>
      </c>
      <c r="R171" t="s">
        <v>8314</v>
      </c>
      <c r="S171" s="8">
        <f t="shared" si="10"/>
        <v>41900.296979166662</v>
      </c>
      <c r="T171" s="8">
        <f t="shared" si="11"/>
        <v>41930.296979166662</v>
      </c>
    </row>
    <row r="172" spans="1:20" ht="49" x14ac:dyDescent="0.25">
      <c r="A172">
        <v>170</v>
      </c>
      <c r="B172" s="3" t="s">
        <v>172</v>
      </c>
      <c r="C172" s="3" t="s">
        <v>4280</v>
      </c>
      <c r="D172">
        <v>10000</v>
      </c>
      <c r="E172">
        <v>325</v>
      </c>
      <c r="F172" t="s">
        <v>8221</v>
      </c>
      <c r="G172" t="s">
        <v>8224</v>
      </c>
      <c r="H172" t="s">
        <v>8246</v>
      </c>
      <c r="I172">
        <v>1440912480</v>
      </c>
      <c r="J172">
        <v>1438385283</v>
      </c>
      <c r="K172" t="b">
        <v>0</v>
      </c>
      <c r="L172">
        <v>10</v>
      </c>
      <c r="M172" t="b">
        <v>0</v>
      </c>
      <c r="N172" s="3" t="s">
        <v>8268</v>
      </c>
      <c r="O172">
        <f t="shared" si="8"/>
        <v>3</v>
      </c>
      <c r="P172" s="3">
        <f t="shared" si="9"/>
        <v>32.5</v>
      </c>
      <c r="Q172" t="s">
        <v>8310</v>
      </c>
      <c r="R172" t="s">
        <v>8314</v>
      </c>
      <c r="S172" s="8">
        <f t="shared" si="10"/>
        <v>42216.769479166665</v>
      </c>
      <c r="T172" s="8">
        <f t="shared" si="11"/>
        <v>42246.019444444442</v>
      </c>
    </row>
    <row r="173" spans="1:20" ht="49" x14ac:dyDescent="0.25">
      <c r="A173">
        <v>171</v>
      </c>
      <c r="B173" s="3" t="s">
        <v>173</v>
      </c>
      <c r="C173" s="3" t="s">
        <v>4281</v>
      </c>
      <c r="D173">
        <v>50000</v>
      </c>
      <c r="E173">
        <v>1</v>
      </c>
      <c r="F173" t="s">
        <v>8221</v>
      </c>
      <c r="G173" t="s">
        <v>8224</v>
      </c>
      <c r="H173" t="s">
        <v>8246</v>
      </c>
      <c r="I173">
        <v>1470975614</v>
      </c>
      <c r="J173">
        <v>1465791614</v>
      </c>
      <c r="K173" t="b">
        <v>0</v>
      </c>
      <c r="L173">
        <v>1</v>
      </c>
      <c r="M173" t="b">
        <v>0</v>
      </c>
      <c r="N173" s="3" t="s">
        <v>8268</v>
      </c>
      <c r="O173">
        <f t="shared" si="8"/>
        <v>0</v>
      </c>
      <c r="P173" s="3">
        <f t="shared" si="9"/>
        <v>1</v>
      </c>
      <c r="Q173" t="s">
        <v>8310</v>
      </c>
      <c r="R173" t="s">
        <v>8314</v>
      </c>
      <c r="S173" s="8">
        <f t="shared" si="10"/>
        <v>42533.972384259258</v>
      </c>
      <c r="T173" s="8">
        <f t="shared" si="11"/>
        <v>42593.972384259258</v>
      </c>
    </row>
    <row r="174" spans="1:20" ht="49" x14ac:dyDescent="0.25">
      <c r="A174">
        <v>172</v>
      </c>
      <c r="B174" s="3" t="s">
        <v>174</v>
      </c>
      <c r="C174" s="3" t="s">
        <v>4282</v>
      </c>
      <c r="D174">
        <v>95000</v>
      </c>
      <c r="E174">
        <v>0</v>
      </c>
      <c r="F174" t="s">
        <v>8221</v>
      </c>
      <c r="G174" t="s">
        <v>8224</v>
      </c>
      <c r="H174" t="s">
        <v>8246</v>
      </c>
      <c r="I174">
        <v>1426753723</v>
      </c>
      <c r="J174">
        <v>1423733323</v>
      </c>
      <c r="K174" t="b">
        <v>0</v>
      </c>
      <c r="L174">
        <v>0</v>
      </c>
      <c r="M174" t="b">
        <v>0</v>
      </c>
      <c r="N174" s="3" t="s">
        <v>8268</v>
      </c>
      <c r="O174">
        <f t="shared" si="8"/>
        <v>0</v>
      </c>
      <c r="P174" s="3">
        <f t="shared" si="9"/>
        <v>0</v>
      </c>
      <c r="Q174" t="s">
        <v>8310</v>
      </c>
      <c r="R174" t="s">
        <v>8314</v>
      </c>
      <c r="S174" s="8">
        <f t="shared" si="10"/>
        <v>42047.186608796292</v>
      </c>
      <c r="T174" s="8">
        <f t="shared" si="11"/>
        <v>42082.144942129627</v>
      </c>
    </row>
    <row r="175" spans="1:20" ht="49" x14ac:dyDescent="0.25">
      <c r="A175">
        <v>173</v>
      </c>
      <c r="B175" s="3" t="s">
        <v>175</v>
      </c>
      <c r="C175" s="3" t="s">
        <v>4283</v>
      </c>
      <c r="D175">
        <v>1110</v>
      </c>
      <c r="E175">
        <v>0</v>
      </c>
      <c r="F175" t="s">
        <v>8221</v>
      </c>
      <c r="G175" t="s">
        <v>8225</v>
      </c>
      <c r="H175" t="s">
        <v>8247</v>
      </c>
      <c r="I175">
        <v>1425131108</v>
      </c>
      <c r="J175">
        <v>1422539108</v>
      </c>
      <c r="K175" t="b">
        <v>0</v>
      </c>
      <c r="L175">
        <v>0</v>
      </c>
      <c r="M175" t="b">
        <v>0</v>
      </c>
      <c r="N175" s="3" t="s">
        <v>8268</v>
      </c>
      <c r="O175">
        <f t="shared" si="8"/>
        <v>0</v>
      </c>
      <c r="P175" s="3">
        <f t="shared" si="9"/>
        <v>0</v>
      </c>
      <c r="Q175" t="s">
        <v>8310</v>
      </c>
      <c r="R175" t="s">
        <v>8314</v>
      </c>
      <c r="S175" s="8">
        <f t="shared" si="10"/>
        <v>42033.364675925921</v>
      </c>
      <c r="T175" s="8">
        <f t="shared" si="11"/>
        <v>42063.364675925921</v>
      </c>
    </row>
    <row r="176" spans="1:20" ht="49" x14ac:dyDescent="0.25">
      <c r="A176">
        <v>174</v>
      </c>
      <c r="B176" s="3" t="s">
        <v>176</v>
      </c>
      <c r="C176" s="3" t="s">
        <v>4284</v>
      </c>
      <c r="D176">
        <v>6000</v>
      </c>
      <c r="E176">
        <v>0</v>
      </c>
      <c r="F176" t="s">
        <v>8221</v>
      </c>
      <c r="G176" t="s">
        <v>8233</v>
      </c>
      <c r="H176" t="s">
        <v>8249</v>
      </c>
      <c r="I176">
        <v>1431108776</v>
      </c>
      <c r="J176">
        <v>1425924776</v>
      </c>
      <c r="K176" t="b">
        <v>0</v>
      </c>
      <c r="L176">
        <v>0</v>
      </c>
      <c r="M176" t="b">
        <v>0</v>
      </c>
      <c r="N176" s="3" t="s">
        <v>8268</v>
      </c>
      <c r="O176">
        <f t="shared" si="8"/>
        <v>0</v>
      </c>
      <c r="P176" s="3">
        <f t="shared" si="9"/>
        <v>0</v>
      </c>
      <c r="Q176" t="s">
        <v>8310</v>
      </c>
      <c r="R176" t="s">
        <v>8314</v>
      </c>
      <c r="S176" s="8">
        <f t="shared" si="10"/>
        <v>42072.55064814815</v>
      </c>
      <c r="T176" s="8">
        <f t="shared" si="11"/>
        <v>42132.55064814815</v>
      </c>
    </row>
    <row r="177" spans="1:20" ht="49" x14ac:dyDescent="0.25">
      <c r="A177">
        <v>175</v>
      </c>
      <c r="B177" s="3" t="s">
        <v>177</v>
      </c>
      <c r="C177" s="3" t="s">
        <v>4285</v>
      </c>
      <c r="D177">
        <v>20000</v>
      </c>
      <c r="E177">
        <v>1297</v>
      </c>
      <c r="F177" t="s">
        <v>8221</v>
      </c>
      <c r="G177" t="s">
        <v>8225</v>
      </c>
      <c r="H177" t="s">
        <v>8247</v>
      </c>
      <c r="I177">
        <v>1409337611</v>
      </c>
      <c r="J177">
        <v>1407177611</v>
      </c>
      <c r="K177" t="b">
        <v>0</v>
      </c>
      <c r="L177">
        <v>26</v>
      </c>
      <c r="M177" t="b">
        <v>0</v>
      </c>
      <c r="N177" s="3" t="s">
        <v>8268</v>
      </c>
      <c r="O177">
        <f t="shared" si="8"/>
        <v>6</v>
      </c>
      <c r="P177" s="3">
        <f t="shared" si="9"/>
        <v>49.88</v>
      </c>
      <c r="Q177" t="s">
        <v>8310</v>
      </c>
      <c r="R177" t="s">
        <v>8314</v>
      </c>
      <c r="S177" s="8">
        <f t="shared" si="10"/>
        <v>41855.569571759253</v>
      </c>
      <c r="T177" s="8">
        <f t="shared" si="11"/>
        <v>41880.569571759253</v>
      </c>
    </row>
    <row r="178" spans="1:20" ht="49" x14ac:dyDescent="0.25">
      <c r="A178">
        <v>176</v>
      </c>
      <c r="B178" s="3" t="s">
        <v>178</v>
      </c>
      <c r="C178" s="3" t="s">
        <v>4286</v>
      </c>
      <c r="D178">
        <v>1500</v>
      </c>
      <c r="E178">
        <v>0</v>
      </c>
      <c r="F178" t="s">
        <v>8221</v>
      </c>
      <c r="G178" t="s">
        <v>8224</v>
      </c>
      <c r="H178" t="s">
        <v>8246</v>
      </c>
      <c r="I178">
        <v>1438803999</v>
      </c>
      <c r="J178">
        <v>1436211999</v>
      </c>
      <c r="K178" t="b">
        <v>0</v>
      </c>
      <c r="L178">
        <v>0</v>
      </c>
      <c r="M178" t="b">
        <v>0</v>
      </c>
      <c r="N178" s="3" t="s">
        <v>8268</v>
      </c>
      <c r="O178">
        <f t="shared" si="8"/>
        <v>0</v>
      </c>
      <c r="P178" s="3">
        <f t="shared" si="9"/>
        <v>0</v>
      </c>
      <c r="Q178" t="s">
        <v>8310</v>
      </c>
      <c r="R178" t="s">
        <v>8314</v>
      </c>
      <c r="S178" s="8">
        <f t="shared" si="10"/>
        <v>42191.615729166668</v>
      </c>
      <c r="T178" s="8">
        <f t="shared" si="11"/>
        <v>42221.615729166668</v>
      </c>
    </row>
    <row r="179" spans="1:20" ht="33" x14ac:dyDescent="0.25">
      <c r="A179">
        <v>177</v>
      </c>
      <c r="B179" s="3" t="s">
        <v>179</v>
      </c>
      <c r="C179" s="3" t="s">
        <v>4287</v>
      </c>
      <c r="D179">
        <v>450</v>
      </c>
      <c r="E179">
        <v>180</v>
      </c>
      <c r="F179" t="s">
        <v>8221</v>
      </c>
      <c r="G179" t="s">
        <v>8224</v>
      </c>
      <c r="H179" t="s">
        <v>8246</v>
      </c>
      <c r="I179">
        <v>1427155726</v>
      </c>
      <c r="J179">
        <v>1425690526</v>
      </c>
      <c r="K179" t="b">
        <v>0</v>
      </c>
      <c r="L179">
        <v>7</v>
      </c>
      <c r="M179" t="b">
        <v>0</v>
      </c>
      <c r="N179" s="3" t="s">
        <v>8268</v>
      </c>
      <c r="O179">
        <f t="shared" si="8"/>
        <v>40</v>
      </c>
      <c r="P179" s="3">
        <f t="shared" si="9"/>
        <v>25.71</v>
      </c>
      <c r="Q179" t="s">
        <v>8310</v>
      </c>
      <c r="R179" t="s">
        <v>8314</v>
      </c>
      <c r="S179" s="8">
        <f t="shared" si="10"/>
        <v>42069.839421296296</v>
      </c>
      <c r="T179" s="8">
        <f t="shared" si="11"/>
        <v>42086.797754629624</v>
      </c>
    </row>
    <row r="180" spans="1:20" ht="33" x14ac:dyDescent="0.25">
      <c r="A180">
        <v>178</v>
      </c>
      <c r="B180" s="3" t="s">
        <v>180</v>
      </c>
      <c r="C180" s="3" t="s">
        <v>4288</v>
      </c>
      <c r="D180">
        <v>500000</v>
      </c>
      <c r="E180">
        <v>0</v>
      </c>
      <c r="F180" t="s">
        <v>8221</v>
      </c>
      <c r="G180" t="s">
        <v>8227</v>
      </c>
      <c r="H180" t="s">
        <v>8249</v>
      </c>
      <c r="I180">
        <v>1448582145</v>
      </c>
      <c r="J180">
        <v>1445986545</v>
      </c>
      <c r="K180" t="b">
        <v>0</v>
      </c>
      <c r="L180">
        <v>0</v>
      </c>
      <c r="M180" t="b">
        <v>0</v>
      </c>
      <c r="N180" s="3" t="s">
        <v>8268</v>
      </c>
      <c r="O180">
        <f t="shared" si="8"/>
        <v>0</v>
      </c>
      <c r="P180" s="3">
        <f t="shared" si="9"/>
        <v>0</v>
      </c>
      <c r="Q180" t="s">
        <v>8310</v>
      </c>
      <c r="R180" t="s">
        <v>8314</v>
      </c>
      <c r="S180" s="8">
        <f t="shared" si="10"/>
        <v>42304.747048611105</v>
      </c>
      <c r="T180" s="8">
        <f t="shared" si="11"/>
        <v>42334.788715277777</v>
      </c>
    </row>
    <row r="181" spans="1:20" ht="33" x14ac:dyDescent="0.25">
      <c r="A181">
        <v>179</v>
      </c>
      <c r="B181" s="3" t="s">
        <v>181</v>
      </c>
      <c r="C181" s="3" t="s">
        <v>4289</v>
      </c>
      <c r="D181">
        <v>1000</v>
      </c>
      <c r="E181">
        <v>200</v>
      </c>
      <c r="F181" t="s">
        <v>8221</v>
      </c>
      <c r="G181" t="s">
        <v>8224</v>
      </c>
      <c r="H181" t="s">
        <v>8246</v>
      </c>
      <c r="I181">
        <v>1457056555</v>
      </c>
      <c r="J181">
        <v>1454464555</v>
      </c>
      <c r="K181" t="b">
        <v>0</v>
      </c>
      <c r="L181">
        <v>2</v>
      </c>
      <c r="M181" t="b">
        <v>0</v>
      </c>
      <c r="N181" s="3" t="s">
        <v>8268</v>
      </c>
      <c r="O181">
        <f t="shared" si="8"/>
        <v>20</v>
      </c>
      <c r="P181" s="3">
        <f t="shared" si="9"/>
        <v>100</v>
      </c>
      <c r="Q181" t="s">
        <v>8310</v>
      </c>
      <c r="R181" t="s">
        <v>8314</v>
      </c>
      <c r="S181" s="8">
        <f t="shared" si="10"/>
        <v>42402.872164351851</v>
      </c>
      <c r="T181" s="8">
        <f t="shared" si="11"/>
        <v>42432.872164351851</v>
      </c>
    </row>
    <row r="182" spans="1:20" ht="49" x14ac:dyDescent="0.25">
      <c r="A182">
        <v>180</v>
      </c>
      <c r="B182" s="3" t="s">
        <v>182</v>
      </c>
      <c r="C182" s="3" t="s">
        <v>4290</v>
      </c>
      <c r="D182">
        <v>1200</v>
      </c>
      <c r="E182">
        <v>401</v>
      </c>
      <c r="F182" t="s">
        <v>8221</v>
      </c>
      <c r="G182" t="s">
        <v>8225</v>
      </c>
      <c r="H182" t="s">
        <v>8247</v>
      </c>
      <c r="I182">
        <v>1428951600</v>
      </c>
      <c r="J182">
        <v>1425512843</v>
      </c>
      <c r="K182" t="b">
        <v>0</v>
      </c>
      <c r="L182">
        <v>13</v>
      </c>
      <c r="M182" t="b">
        <v>0</v>
      </c>
      <c r="N182" s="3" t="s">
        <v>8268</v>
      </c>
      <c r="O182">
        <f t="shared" si="8"/>
        <v>33</v>
      </c>
      <c r="P182" s="3">
        <f t="shared" si="9"/>
        <v>30.85</v>
      </c>
      <c r="Q182" t="s">
        <v>8310</v>
      </c>
      <c r="R182" t="s">
        <v>8314</v>
      </c>
      <c r="S182" s="8">
        <f t="shared" si="10"/>
        <v>42067.782905092587</v>
      </c>
      <c r="T182" s="8">
        <f t="shared" si="11"/>
        <v>42107.583333333336</v>
      </c>
    </row>
    <row r="183" spans="1:20" ht="49" x14ac:dyDescent="0.25">
      <c r="A183">
        <v>181</v>
      </c>
      <c r="B183" s="3" t="s">
        <v>183</v>
      </c>
      <c r="C183" s="3" t="s">
        <v>4291</v>
      </c>
      <c r="D183">
        <v>3423</v>
      </c>
      <c r="E183">
        <v>722</v>
      </c>
      <c r="F183" t="s">
        <v>8221</v>
      </c>
      <c r="G183" t="s">
        <v>8225</v>
      </c>
      <c r="H183" t="s">
        <v>8247</v>
      </c>
      <c r="I183">
        <v>1434995295</v>
      </c>
      <c r="J183">
        <v>1432403295</v>
      </c>
      <c r="K183" t="b">
        <v>0</v>
      </c>
      <c r="L183">
        <v>4</v>
      </c>
      <c r="M183" t="b">
        <v>0</v>
      </c>
      <c r="N183" s="3" t="s">
        <v>8268</v>
      </c>
      <c r="O183">
        <f t="shared" si="8"/>
        <v>21</v>
      </c>
      <c r="P183" s="3">
        <f t="shared" si="9"/>
        <v>180.5</v>
      </c>
      <c r="Q183" t="s">
        <v>8310</v>
      </c>
      <c r="R183" t="s">
        <v>8314</v>
      </c>
      <c r="S183" s="8">
        <f t="shared" si="10"/>
        <v>42147.533506944441</v>
      </c>
      <c r="T183" s="8">
        <f t="shared" si="11"/>
        <v>42177.533506944441</v>
      </c>
    </row>
    <row r="184" spans="1:20" ht="49" x14ac:dyDescent="0.25">
      <c r="A184">
        <v>182</v>
      </c>
      <c r="B184" s="3" t="s">
        <v>184</v>
      </c>
      <c r="C184" s="3" t="s">
        <v>4292</v>
      </c>
      <c r="D184">
        <v>1000</v>
      </c>
      <c r="E184">
        <v>0</v>
      </c>
      <c r="F184" t="s">
        <v>8221</v>
      </c>
      <c r="G184" t="s">
        <v>8224</v>
      </c>
      <c r="H184" t="s">
        <v>8246</v>
      </c>
      <c r="I184">
        <v>1483748232</v>
      </c>
      <c r="J184">
        <v>1481156232</v>
      </c>
      <c r="K184" t="b">
        <v>0</v>
      </c>
      <c r="L184">
        <v>0</v>
      </c>
      <c r="M184" t="b">
        <v>0</v>
      </c>
      <c r="N184" s="3" t="s">
        <v>8268</v>
      </c>
      <c r="O184">
        <f t="shared" si="8"/>
        <v>0</v>
      </c>
      <c r="P184" s="3">
        <f t="shared" si="9"/>
        <v>0</v>
      </c>
      <c r="Q184" t="s">
        <v>8310</v>
      </c>
      <c r="R184" t="s">
        <v>8314</v>
      </c>
      <c r="S184" s="8">
        <f t="shared" si="10"/>
        <v>42711.803611111107</v>
      </c>
      <c r="T184" s="8">
        <f t="shared" si="11"/>
        <v>42741.803611111107</v>
      </c>
    </row>
    <row r="185" spans="1:20" ht="18" x14ac:dyDescent="0.25">
      <c r="A185">
        <v>183</v>
      </c>
      <c r="B185" s="3" t="s">
        <v>185</v>
      </c>
      <c r="C185" s="3" t="s">
        <v>4293</v>
      </c>
      <c r="D185">
        <v>12500</v>
      </c>
      <c r="E185">
        <v>4482</v>
      </c>
      <c r="F185" t="s">
        <v>8221</v>
      </c>
      <c r="G185" t="s">
        <v>8225</v>
      </c>
      <c r="H185" t="s">
        <v>8247</v>
      </c>
      <c r="I185">
        <v>1417033610</v>
      </c>
      <c r="J185">
        <v>1414438010</v>
      </c>
      <c r="K185" t="b">
        <v>0</v>
      </c>
      <c r="L185">
        <v>12</v>
      </c>
      <c r="M185" t="b">
        <v>0</v>
      </c>
      <c r="N185" s="3" t="s">
        <v>8268</v>
      </c>
      <c r="O185">
        <f t="shared" si="8"/>
        <v>36</v>
      </c>
      <c r="P185" s="3">
        <f t="shared" si="9"/>
        <v>373.5</v>
      </c>
      <c r="Q185" t="s">
        <v>8310</v>
      </c>
      <c r="R185" t="s">
        <v>8314</v>
      </c>
      <c r="S185" s="8">
        <f t="shared" si="10"/>
        <v>41939.601967592593</v>
      </c>
      <c r="T185" s="8">
        <f t="shared" si="11"/>
        <v>41969.643634259257</v>
      </c>
    </row>
    <row r="186" spans="1:20" ht="49" x14ac:dyDescent="0.25">
      <c r="A186">
        <v>184</v>
      </c>
      <c r="B186" s="3" t="s">
        <v>186</v>
      </c>
      <c r="C186" s="3" t="s">
        <v>4294</v>
      </c>
      <c r="D186">
        <v>1500</v>
      </c>
      <c r="E186">
        <v>51</v>
      </c>
      <c r="F186" t="s">
        <v>8221</v>
      </c>
      <c r="G186" t="s">
        <v>8229</v>
      </c>
      <c r="H186" t="s">
        <v>8251</v>
      </c>
      <c r="I186">
        <v>1409543940</v>
      </c>
      <c r="J186">
        <v>1404586762</v>
      </c>
      <c r="K186" t="b">
        <v>0</v>
      </c>
      <c r="L186">
        <v>2</v>
      </c>
      <c r="M186" t="b">
        <v>0</v>
      </c>
      <c r="N186" s="3" t="s">
        <v>8268</v>
      </c>
      <c r="O186">
        <f t="shared" si="8"/>
        <v>3</v>
      </c>
      <c r="P186" s="3">
        <f t="shared" si="9"/>
        <v>25.5</v>
      </c>
      <c r="Q186" t="s">
        <v>8310</v>
      </c>
      <c r="R186" t="s">
        <v>8314</v>
      </c>
      <c r="S186" s="8">
        <f t="shared" si="10"/>
        <v>41825.58289351852</v>
      </c>
      <c r="T186" s="8">
        <f t="shared" si="11"/>
        <v>41882.957638888889</v>
      </c>
    </row>
    <row r="187" spans="1:20" ht="18" x14ac:dyDescent="0.25">
      <c r="A187">
        <v>185</v>
      </c>
      <c r="B187" s="3" t="s">
        <v>187</v>
      </c>
      <c r="C187" s="3" t="s">
        <v>4295</v>
      </c>
      <c r="D187">
        <v>40000</v>
      </c>
      <c r="E187">
        <v>2200</v>
      </c>
      <c r="F187" t="s">
        <v>8221</v>
      </c>
      <c r="G187" t="s">
        <v>8234</v>
      </c>
      <c r="H187" t="s">
        <v>8254</v>
      </c>
      <c r="I187">
        <v>1471557139</v>
      </c>
      <c r="J187">
        <v>1468965139</v>
      </c>
      <c r="K187" t="b">
        <v>0</v>
      </c>
      <c r="L187">
        <v>10</v>
      </c>
      <c r="M187" t="b">
        <v>0</v>
      </c>
      <c r="N187" s="3" t="s">
        <v>8268</v>
      </c>
      <c r="O187">
        <f t="shared" si="8"/>
        <v>6</v>
      </c>
      <c r="P187" s="3">
        <f t="shared" si="9"/>
        <v>220</v>
      </c>
      <c r="Q187" t="s">
        <v>8310</v>
      </c>
      <c r="R187" t="s">
        <v>8314</v>
      </c>
      <c r="S187" s="8">
        <f t="shared" si="10"/>
        <v>42570.702997685185</v>
      </c>
      <c r="T187" s="8">
        <f t="shared" si="11"/>
        <v>42600.702997685185</v>
      </c>
    </row>
    <row r="188" spans="1:20" ht="49" x14ac:dyDescent="0.25">
      <c r="A188">
        <v>186</v>
      </c>
      <c r="B188" s="3" t="s">
        <v>188</v>
      </c>
      <c r="C188" s="3" t="s">
        <v>4296</v>
      </c>
      <c r="D188">
        <v>5000</v>
      </c>
      <c r="E188">
        <v>0</v>
      </c>
      <c r="F188" t="s">
        <v>8221</v>
      </c>
      <c r="G188" t="s">
        <v>8224</v>
      </c>
      <c r="H188" t="s">
        <v>8246</v>
      </c>
      <c r="I188">
        <v>1488571200</v>
      </c>
      <c r="J188">
        <v>1485977434</v>
      </c>
      <c r="K188" t="b">
        <v>0</v>
      </c>
      <c r="L188">
        <v>0</v>
      </c>
      <c r="M188" t="b">
        <v>0</v>
      </c>
      <c r="N188" s="3" t="s">
        <v>8268</v>
      </c>
      <c r="O188">
        <f t="shared" si="8"/>
        <v>0</v>
      </c>
      <c r="P188" s="3">
        <f t="shared" si="9"/>
        <v>0</v>
      </c>
      <c r="Q188" t="s">
        <v>8310</v>
      </c>
      <c r="R188" t="s">
        <v>8314</v>
      </c>
      <c r="S188" s="8">
        <f t="shared" si="10"/>
        <v>42767.604560185187</v>
      </c>
      <c r="T188" s="8">
        <f t="shared" si="11"/>
        <v>42797.624999999993</v>
      </c>
    </row>
    <row r="189" spans="1:20" ht="33" x14ac:dyDescent="0.25">
      <c r="A189">
        <v>187</v>
      </c>
      <c r="B189" s="3" t="s">
        <v>189</v>
      </c>
      <c r="C189" s="3" t="s">
        <v>4297</v>
      </c>
      <c r="D189">
        <v>5000</v>
      </c>
      <c r="E189">
        <v>800</v>
      </c>
      <c r="F189" t="s">
        <v>8221</v>
      </c>
      <c r="G189" t="s">
        <v>8224</v>
      </c>
      <c r="H189" t="s">
        <v>8246</v>
      </c>
      <c r="I189">
        <v>1437461940</v>
      </c>
      <c r="J189">
        <v>1435383457</v>
      </c>
      <c r="K189" t="b">
        <v>0</v>
      </c>
      <c r="L189">
        <v>5</v>
      </c>
      <c r="M189" t="b">
        <v>0</v>
      </c>
      <c r="N189" s="3" t="s">
        <v>8268</v>
      </c>
      <c r="O189">
        <f t="shared" si="8"/>
        <v>16</v>
      </c>
      <c r="P189" s="3">
        <f t="shared" si="9"/>
        <v>160</v>
      </c>
      <c r="Q189" t="s">
        <v>8310</v>
      </c>
      <c r="R189" t="s">
        <v>8314</v>
      </c>
      <c r="S189" s="8">
        <f t="shared" si="10"/>
        <v>42182.02612268518</v>
      </c>
      <c r="T189" s="8">
        <f t="shared" si="11"/>
        <v>42206.082638888889</v>
      </c>
    </row>
    <row r="190" spans="1:20" ht="49" x14ac:dyDescent="0.25">
      <c r="A190">
        <v>188</v>
      </c>
      <c r="B190" s="3" t="s">
        <v>190</v>
      </c>
      <c r="C190" s="3" t="s">
        <v>4298</v>
      </c>
      <c r="D190">
        <v>1500</v>
      </c>
      <c r="E190">
        <v>0</v>
      </c>
      <c r="F190" t="s">
        <v>8221</v>
      </c>
      <c r="G190" t="s">
        <v>8224</v>
      </c>
      <c r="H190" t="s">
        <v>8246</v>
      </c>
      <c r="I190">
        <v>1409891015</v>
      </c>
      <c r="J190">
        <v>1407299015</v>
      </c>
      <c r="K190" t="b">
        <v>0</v>
      </c>
      <c r="L190">
        <v>0</v>
      </c>
      <c r="M190" t="b">
        <v>0</v>
      </c>
      <c r="N190" s="3" t="s">
        <v>8268</v>
      </c>
      <c r="O190">
        <f t="shared" si="8"/>
        <v>0</v>
      </c>
      <c r="P190" s="3">
        <f t="shared" si="9"/>
        <v>0</v>
      </c>
      <c r="Q190" t="s">
        <v>8310</v>
      </c>
      <c r="R190" t="s">
        <v>8314</v>
      </c>
      <c r="S190" s="8">
        <f t="shared" si="10"/>
        <v>41856.974710648145</v>
      </c>
      <c r="T190" s="8">
        <f t="shared" si="11"/>
        <v>41886.974710648145</v>
      </c>
    </row>
    <row r="191" spans="1:20" ht="49" x14ac:dyDescent="0.25">
      <c r="A191">
        <v>189</v>
      </c>
      <c r="B191" s="3" t="s">
        <v>191</v>
      </c>
      <c r="C191" s="3" t="s">
        <v>4299</v>
      </c>
      <c r="D191">
        <v>500000</v>
      </c>
      <c r="E191">
        <v>345</v>
      </c>
      <c r="F191" t="s">
        <v>8221</v>
      </c>
      <c r="G191" t="s">
        <v>8224</v>
      </c>
      <c r="H191" t="s">
        <v>8246</v>
      </c>
      <c r="I191">
        <v>1472920477</v>
      </c>
      <c r="J191">
        <v>1467736477</v>
      </c>
      <c r="K191" t="b">
        <v>0</v>
      </c>
      <c r="L191">
        <v>5</v>
      </c>
      <c r="M191" t="b">
        <v>0</v>
      </c>
      <c r="N191" s="3" t="s">
        <v>8268</v>
      </c>
      <c r="O191">
        <f t="shared" si="8"/>
        <v>0</v>
      </c>
      <c r="P191" s="3">
        <f t="shared" si="9"/>
        <v>69</v>
      </c>
      <c r="Q191" t="s">
        <v>8310</v>
      </c>
      <c r="R191" t="s">
        <v>8314</v>
      </c>
      <c r="S191" s="8">
        <f t="shared" si="10"/>
        <v>42556.482372685183</v>
      </c>
      <c r="T191" s="8">
        <f t="shared" si="11"/>
        <v>42616.482372685183</v>
      </c>
    </row>
    <row r="192" spans="1:20" ht="18" x14ac:dyDescent="0.25">
      <c r="A192">
        <v>190</v>
      </c>
      <c r="B192" s="3" t="s">
        <v>192</v>
      </c>
      <c r="C192" s="3" t="s">
        <v>4300</v>
      </c>
      <c r="D192">
        <v>12000</v>
      </c>
      <c r="E192">
        <v>50</v>
      </c>
      <c r="F192" t="s">
        <v>8221</v>
      </c>
      <c r="G192" t="s">
        <v>8224</v>
      </c>
      <c r="H192" t="s">
        <v>8246</v>
      </c>
      <c r="I192">
        <v>1466091446</v>
      </c>
      <c r="J192">
        <v>1465227446</v>
      </c>
      <c r="K192" t="b">
        <v>0</v>
      </c>
      <c r="L192">
        <v>1</v>
      </c>
      <c r="M192" t="b">
        <v>0</v>
      </c>
      <c r="N192" s="3" t="s">
        <v>8268</v>
      </c>
      <c r="O192">
        <f t="shared" si="8"/>
        <v>0</v>
      </c>
      <c r="P192" s="3">
        <f t="shared" si="9"/>
        <v>50</v>
      </c>
      <c r="Q192" t="s">
        <v>8310</v>
      </c>
      <c r="R192" t="s">
        <v>8314</v>
      </c>
      <c r="S192" s="8">
        <f t="shared" si="10"/>
        <v>42527.442662037036</v>
      </c>
      <c r="T192" s="8">
        <f t="shared" si="11"/>
        <v>42537.442662037036</v>
      </c>
    </row>
    <row r="193" spans="1:20" ht="49" x14ac:dyDescent="0.25">
      <c r="A193">
        <v>191</v>
      </c>
      <c r="B193" s="3" t="s">
        <v>193</v>
      </c>
      <c r="C193" s="3" t="s">
        <v>4301</v>
      </c>
      <c r="D193">
        <v>5000</v>
      </c>
      <c r="E193">
        <v>250</v>
      </c>
      <c r="F193" t="s">
        <v>8221</v>
      </c>
      <c r="G193" t="s">
        <v>8226</v>
      </c>
      <c r="H193" t="s">
        <v>8248</v>
      </c>
      <c r="I193">
        <v>1443782138</v>
      </c>
      <c r="J193">
        <v>1440326138</v>
      </c>
      <c r="K193" t="b">
        <v>0</v>
      </c>
      <c r="L193">
        <v>3</v>
      </c>
      <c r="M193" t="b">
        <v>0</v>
      </c>
      <c r="N193" s="3" t="s">
        <v>8268</v>
      </c>
      <c r="O193">
        <f t="shared" si="8"/>
        <v>5</v>
      </c>
      <c r="P193" s="3">
        <f t="shared" si="9"/>
        <v>83.33</v>
      </c>
      <c r="Q193" t="s">
        <v>8310</v>
      </c>
      <c r="R193" t="s">
        <v>8314</v>
      </c>
      <c r="S193" s="8">
        <f t="shared" si="10"/>
        <v>42239.233078703699</v>
      </c>
      <c r="T193" s="8">
        <f t="shared" si="11"/>
        <v>42279.233078703699</v>
      </c>
    </row>
    <row r="194" spans="1:20" ht="49" x14ac:dyDescent="0.25">
      <c r="A194">
        <v>192</v>
      </c>
      <c r="B194" s="3" t="s">
        <v>194</v>
      </c>
      <c r="C194" s="3" t="s">
        <v>4302</v>
      </c>
      <c r="D194">
        <v>1000000</v>
      </c>
      <c r="E194">
        <v>17</v>
      </c>
      <c r="F194" t="s">
        <v>8221</v>
      </c>
      <c r="G194" t="s">
        <v>8224</v>
      </c>
      <c r="H194" t="s">
        <v>8246</v>
      </c>
      <c r="I194">
        <v>1413572432</v>
      </c>
      <c r="J194">
        <v>1410980432</v>
      </c>
      <c r="K194" t="b">
        <v>0</v>
      </c>
      <c r="L194">
        <v>3</v>
      </c>
      <c r="M194" t="b">
        <v>0</v>
      </c>
      <c r="N194" s="3" t="s">
        <v>8268</v>
      </c>
      <c r="O194">
        <f t="shared" ref="O194:O257" si="12">ROUND(E194/D194*100,0)</f>
        <v>0</v>
      </c>
      <c r="P194" s="3">
        <f t="shared" ref="P194:P257" si="13">IF(E194=0,0,ROUND(E194/L194,2))</f>
        <v>5.67</v>
      </c>
      <c r="Q194" t="s">
        <v>8310</v>
      </c>
      <c r="R194" t="s">
        <v>8314</v>
      </c>
      <c r="S194" s="8">
        <f t="shared" ref="S194:S257" si="14">(((J194/60)/60)/24)+DATE(1970,1,1)+(-5/24)</f>
        <v>41899.583703703705</v>
      </c>
      <c r="T194" s="8">
        <f t="shared" ref="T194:T257" si="15">(I194/86400)+25569+(-5/24)</f>
        <v>41929.583703703705</v>
      </c>
    </row>
    <row r="195" spans="1:20" ht="49" x14ac:dyDescent="0.25">
      <c r="A195">
        <v>193</v>
      </c>
      <c r="B195" s="3" t="s">
        <v>195</v>
      </c>
      <c r="C195" s="3" t="s">
        <v>4303</v>
      </c>
      <c r="D195">
        <v>1000</v>
      </c>
      <c r="E195">
        <v>0</v>
      </c>
      <c r="F195" t="s">
        <v>8221</v>
      </c>
      <c r="G195" t="s">
        <v>8225</v>
      </c>
      <c r="H195" t="s">
        <v>8247</v>
      </c>
      <c r="I195">
        <v>1417217166</v>
      </c>
      <c r="J195">
        <v>1412029566</v>
      </c>
      <c r="K195" t="b">
        <v>0</v>
      </c>
      <c r="L195">
        <v>0</v>
      </c>
      <c r="M195" t="b">
        <v>0</v>
      </c>
      <c r="N195" s="3" t="s">
        <v>8268</v>
      </c>
      <c r="O195">
        <f t="shared" si="12"/>
        <v>0</v>
      </c>
      <c r="P195" s="3">
        <f t="shared" si="13"/>
        <v>0</v>
      </c>
      <c r="Q195" t="s">
        <v>8310</v>
      </c>
      <c r="R195" t="s">
        <v>8314</v>
      </c>
      <c r="S195" s="8">
        <f t="shared" si="14"/>
        <v>41911.726458333331</v>
      </c>
      <c r="T195" s="8">
        <f t="shared" si="15"/>
        <v>41971.768124999995</v>
      </c>
    </row>
    <row r="196" spans="1:20" ht="49" x14ac:dyDescent="0.25">
      <c r="A196">
        <v>194</v>
      </c>
      <c r="B196" s="3" t="s">
        <v>196</v>
      </c>
      <c r="C196" s="3" t="s">
        <v>4304</v>
      </c>
      <c r="D196">
        <v>2500</v>
      </c>
      <c r="E196">
        <v>3</v>
      </c>
      <c r="F196" t="s">
        <v>8221</v>
      </c>
      <c r="G196" t="s">
        <v>8225</v>
      </c>
      <c r="H196" t="s">
        <v>8247</v>
      </c>
      <c r="I196">
        <v>1457308531</v>
      </c>
      <c r="J196">
        <v>1452124531</v>
      </c>
      <c r="K196" t="b">
        <v>0</v>
      </c>
      <c r="L196">
        <v>3</v>
      </c>
      <c r="M196" t="b">
        <v>0</v>
      </c>
      <c r="N196" s="3" t="s">
        <v>8268</v>
      </c>
      <c r="O196">
        <f t="shared" si="12"/>
        <v>0</v>
      </c>
      <c r="P196" s="3">
        <f t="shared" si="13"/>
        <v>1</v>
      </c>
      <c r="Q196" t="s">
        <v>8310</v>
      </c>
      <c r="R196" t="s">
        <v>8314</v>
      </c>
      <c r="S196" s="8">
        <f t="shared" si="14"/>
        <v>42375.788553240738</v>
      </c>
      <c r="T196" s="8">
        <f t="shared" si="15"/>
        <v>42435.788553240738</v>
      </c>
    </row>
    <row r="197" spans="1:20" ht="49" x14ac:dyDescent="0.25">
      <c r="A197">
        <v>195</v>
      </c>
      <c r="B197" s="3" t="s">
        <v>197</v>
      </c>
      <c r="C197" s="3" t="s">
        <v>4305</v>
      </c>
      <c r="D197">
        <v>2000000</v>
      </c>
      <c r="E197">
        <v>0</v>
      </c>
      <c r="F197" t="s">
        <v>8221</v>
      </c>
      <c r="G197" t="s">
        <v>8224</v>
      </c>
      <c r="H197" t="s">
        <v>8246</v>
      </c>
      <c r="I197">
        <v>1436544332</v>
      </c>
      <c r="J197">
        <v>1431360332</v>
      </c>
      <c r="K197" t="b">
        <v>0</v>
      </c>
      <c r="L197">
        <v>0</v>
      </c>
      <c r="M197" t="b">
        <v>0</v>
      </c>
      <c r="N197" s="3" t="s">
        <v>8268</v>
      </c>
      <c r="O197">
        <f t="shared" si="12"/>
        <v>0</v>
      </c>
      <c r="P197" s="3">
        <f t="shared" si="13"/>
        <v>0</v>
      </c>
      <c r="Q197" t="s">
        <v>8310</v>
      </c>
      <c r="R197" t="s">
        <v>8314</v>
      </c>
      <c r="S197" s="8">
        <f t="shared" si="14"/>
        <v>42135.462175925924</v>
      </c>
      <c r="T197" s="8">
        <f t="shared" si="15"/>
        <v>42195.462175925924</v>
      </c>
    </row>
    <row r="198" spans="1:20" ht="49" x14ac:dyDescent="0.25">
      <c r="A198">
        <v>196</v>
      </c>
      <c r="B198" s="3" t="s">
        <v>198</v>
      </c>
      <c r="C198" s="3" t="s">
        <v>4306</v>
      </c>
      <c r="D198">
        <v>3500</v>
      </c>
      <c r="E198">
        <v>1465</v>
      </c>
      <c r="F198" t="s">
        <v>8221</v>
      </c>
      <c r="G198" t="s">
        <v>8225</v>
      </c>
      <c r="H198" t="s">
        <v>8247</v>
      </c>
      <c r="I198">
        <v>1444510800</v>
      </c>
      <c r="J198">
        <v>1442062898</v>
      </c>
      <c r="K198" t="b">
        <v>0</v>
      </c>
      <c r="L198">
        <v>19</v>
      </c>
      <c r="M198" t="b">
        <v>0</v>
      </c>
      <c r="N198" s="3" t="s">
        <v>8268</v>
      </c>
      <c r="O198">
        <f t="shared" si="12"/>
        <v>42</v>
      </c>
      <c r="P198" s="3">
        <f t="shared" si="13"/>
        <v>77.11</v>
      </c>
      <c r="Q198" t="s">
        <v>8310</v>
      </c>
      <c r="R198" t="s">
        <v>8314</v>
      </c>
      <c r="S198" s="8">
        <f t="shared" si="14"/>
        <v>42259.334467592591</v>
      </c>
      <c r="T198" s="8">
        <f t="shared" si="15"/>
        <v>42287.666666666664</v>
      </c>
    </row>
    <row r="199" spans="1:20" ht="49" x14ac:dyDescent="0.25">
      <c r="A199">
        <v>197</v>
      </c>
      <c r="B199" s="3" t="s">
        <v>199</v>
      </c>
      <c r="C199" s="3" t="s">
        <v>4307</v>
      </c>
      <c r="D199">
        <v>2500</v>
      </c>
      <c r="E199">
        <v>262</v>
      </c>
      <c r="F199" t="s">
        <v>8221</v>
      </c>
      <c r="G199" t="s">
        <v>8225</v>
      </c>
      <c r="H199" t="s">
        <v>8247</v>
      </c>
      <c r="I199">
        <v>1487365200</v>
      </c>
      <c r="J199">
        <v>1483734100</v>
      </c>
      <c r="K199" t="b">
        <v>0</v>
      </c>
      <c r="L199">
        <v>8</v>
      </c>
      <c r="M199" t="b">
        <v>0</v>
      </c>
      <c r="N199" s="3" t="s">
        <v>8268</v>
      </c>
      <c r="O199">
        <f t="shared" si="12"/>
        <v>10</v>
      </c>
      <c r="P199" s="3">
        <f t="shared" si="13"/>
        <v>32.75</v>
      </c>
      <c r="Q199" t="s">
        <v>8310</v>
      </c>
      <c r="R199" t="s">
        <v>8314</v>
      </c>
      <c r="S199" s="8">
        <f t="shared" si="14"/>
        <v>42741.640046296299</v>
      </c>
      <c r="T199" s="8">
        <f t="shared" si="15"/>
        <v>42783.666666666664</v>
      </c>
    </row>
    <row r="200" spans="1:20" ht="49" x14ac:dyDescent="0.25">
      <c r="A200">
        <v>198</v>
      </c>
      <c r="B200" s="3" t="s">
        <v>200</v>
      </c>
      <c r="C200" s="3" t="s">
        <v>4308</v>
      </c>
      <c r="D200">
        <v>25000</v>
      </c>
      <c r="E200">
        <v>279</v>
      </c>
      <c r="F200" t="s">
        <v>8221</v>
      </c>
      <c r="G200" t="s">
        <v>8224</v>
      </c>
      <c r="H200" t="s">
        <v>8246</v>
      </c>
      <c r="I200">
        <v>1412500322</v>
      </c>
      <c r="J200">
        <v>1409908322</v>
      </c>
      <c r="K200" t="b">
        <v>0</v>
      </c>
      <c r="L200">
        <v>6</v>
      </c>
      <c r="M200" t="b">
        <v>0</v>
      </c>
      <c r="N200" s="3" t="s">
        <v>8268</v>
      </c>
      <c r="O200">
        <f t="shared" si="12"/>
        <v>1</v>
      </c>
      <c r="P200" s="3">
        <f t="shared" si="13"/>
        <v>46.5</v>
      </c>
      <c r="Q200" t="s">
        <v>8310</v>
      </c>
      <c r="R200" t="s">
        <v>8314</v>
      </c>
      <c r="S200" s="8">
        <f t="shared" si="14"/>
        <v>41887.175023148149</v>
      </c>
      <c r="T200" s="8">
        <f t="shared" si="15"/>
        <v>41917.175023148149</v>
      </c>
    </row>
    <row r="201" spans="1:20" ht="49" x14ac:dyDescent="0.25">
      <c r="A201">
        <v>199</v>
      </c>
      <c r="B201" s="3" t="s">
        <v>201</v>
      </c>
      <c r="C201" s="3" t="s">
        <v>4309</v>
      </c>
      <c r="D201">
        <v>10000</v>
      </c>
      <c r="E201">
        <v>0</v>
      </c>
      <c r="F201" t="s">
        <v>8221</v>
      </c>
      <c r="G201" t="s">
        <v>8224</v>
      </c>
      <c r="H201" t="s">
        <v>8246</v>
      </c>
      <c r="I201">
        <v>1472698702</v>
      </c>
      <c r="J201">
        <v>1470106702</v>
      </c>
      <c r="K201" t="b">
        <v>0</v>
      </c>
      <c r="L201">
        <v>0</v>
      </c>
      <c r="M201" t="b">
        <v>0</v>
      </c>
      <c r="N201" s="3" t="s">
        <v>8268</v>
      </c>
      <c r="O201">
        <f t="shared" si="12"/>
        <v>0</v>
      </c>
      <c r="P201" s="3">
        <f t="shared" si="13"/>
        <v>0</v>
      </c>
      <c r="Q201" t="s">
        <v>8310</v>
      </c>
      <c r="R201" t="s">
        <v>8314</v>
      </c>
      <c r="S201" s="8">
        <f t="shared" si="14"/>
        <v>42583.915532407402</v>
      </c>
      <c r="T201" s="8">
        <f t="shared" si="15"/>
        <v>42613.915532407402</v>
      </c>
    </row>
    <row r="202" spans="1:20" ht="33" x14ac:dyDescent="0.25">
      <c r="A202">
        <v>200</v>
      </c>
      <c r="B202" s="3" t="s">
        <v>202</v>
      </c>
      <c r="C202" s="3" t="s">
        <v>4310</v>
      </c>
      <c r="D202">
        <v>6000</v>
      </c>
      <c r="E202">
        <v>1571.55</v>
      </c>
      <c r="F202" t="s">
        <v>8221</v>
      </c>
      <c r="G202" t="s">
        <v>8224</v>
      </c>
      <c r="H202" t="s">
        <v>8246</v>
      </c>
      <c r="I202">
        <v>1410746403</v>
      </c>
      <c r="J202">
        <v>1408154403</v>
      </c>
      <c r="K202" t="b">
        <v>0</v>
      </c>
      <c r="L202">
        <v>18</v>
      </c>
      <c r="M202" t="b">
        <v>0</v>
      </c>
      <c r="N202" s="3" t="s">
        <v>8268</v>
      </c>
      <c r="O202">
        <f t="shared" si="12"/>
        <v>26</v>
      </c>
      <c r="P202" s="3">
        <f t="shared" si="13"/>
        <v>87.31</v>
      </c>
      <c r="Q202" t="s">
        <v>8310</v>
      </c>
      <c r="R202" t="s">
        <v>8314</v>
      </c>
      <c r="S202" s="8">
        <f t="shared" si="14"/>
        <v>41866.875034722223</v>
      </c>
      <c r="T202" s="8">
        <f t="shared" si="15"/>
        <v>41896.875034722216</v>
      </c>
    </row>
    <row r="203" spans="1:20" ht="49" x14ac:dyDescent="0.25">
      <c r="A203">
        <v>201</v>
      </c>
      <c r="B203" s="3" t="s">
        <v>203</v>
      </c>
      <c r="C203" s="3" t="s">
        <v>4311</v>
      </c>
      <c r="D203">
        <v>650</v>
      </c>
      <c r="E203">
        <v>380</v>
      </c>
      <c r="F203" t="s">
        <v>8221</v>
      </c>
      <c r="G203" t="s">
        <v>8224</v>
      </c>
      <c r="H203" t="s">
        <v>8246</v>
      </c>
      <c r="I203">
        <v>1423424329</v>
      </c>
      <c r="J203">
        <v>1421696329</v>
      </c>
      <c r="K203" t="b">
        <v>0</v>
      </c>
      <c r="L203">
        <v>7</v>
      </c>
      <c r="M203" t="b">
        <v>0</v>
      </c>
      <c r="N203" s="3" t="s">
        <v>8268</v>
      </c>
      <c r="O203">
        <f t="shared" si="12"/>
        <v>58</v>
      </c>
      <c r="P203" s="3">
        <f t="shared" si="13"/>
        <v>54.29</v>
      </c>
      <c r="Q203" t="s">
        <v>8310</v>
      </c>
      <c r="R203" t="s">
        <v>8314</v>
      </c>
      <c r="S203" s="8">
        <f t="shared" si="14"/>
        <v>42023.610289351847</v>
      </c>
      <c r="T203" s="8">
        <f t="shared" si="15"/>
        <v>42043.610289351847</v>
      </c>
    </row>
    <row r="204" spans="1:20" ht="18" x14ac:dyDescent="0.25">
      <c r="A204">
        <v>202</v>
      </c>
      <c r="B204" s="3" t="s">
        <v>204</v>
      </c>
      <c r="C204" s="3" t="s">
        <v>4312</v>
      </c>
      <c r="D204">
        <v>6000</v>
      </c>
      <c r="E204">
        <v>0</v>
      </c>
      <c r="F204" t="s">
        <v>8221</v>
      </c>
      <c r="G204" t="s">
        <v>8224</v>
      </c>
      <c r="H204" t="s">
        <v>8246</v>
      </c>
      <c r="I204">
        <v>1444337940</v>
      </c>
      <c r="J204">
        <v>1441750564</v>
      </c>
      <c r="K204" t="b">
        <v>0</v>
      </c>
      <c r="L204">
        <v>0</v>
      </c>
      <c r="M204" t="b">
        <v>0</v>
      </c>
      <c r="N204" s="3" t="s">
        <v>8268</v>
      </c>
      <c r="O204">
        <f t="shared" si="12"/>
        <v>0</v>
      </c>
      <c r="P204" s="3">
        <f t="shared" si="13"/>
        <v>0</v>
      </c>
      <c r="Q204" t="s">
        <v>8310</v>
      </c>
      <c r="R204" t="s">
        <v>8314</v>
      </c>
      <c r="S204" s="8">
        <f t="shared" si="14"/>
        <v>42255.719490740739</v>
      </c>
      <c r="T204" s="8">
        <f t="shared" si="15"/>
        <v>42285.665972222218</v>
      </c>
    </row>
    <row r="205" spans="1:20" ht="49" x14ac:dyDescent="0.25">
      <c r="A205">
        <v>203</v>
      </c>
      <c r="B205" s="3" t="s">
        <v>205</v>
      </c>
      <c r="C205" s="3" t="s">
        <v>4313</v>
      </c>
      <c r="D205">
        <v>2500</v>
      </c>
      <c r="E205">
        <v>746</v>
      </c>
      <c r="F205" t="s">
        <v>8221</v>
      </c>
      <c r="G205" t="s">
        <v>8225</v>
      </c>
      <c r="H205" t="s">
        <v>8247</v>
      </c>
      <c r="I205">
        <v>1422562864</v>
      </c>
      <c r="J205">
        <v>1417378864</v>
      </c>
      <c r="K205" t="b">
        <v>0</v>
      </c>
      <c r="L205">
        <v>8</v>
      </c>
      <c r="M205" t="b">
        <v>0</v>
      </c>
      <c r="N205" s="3" t="s">
        <v>8268</v>
      </c>
      <c r="O205">
        <f t="shared" si="12"/>
        <v>30</v>
      </c>
      <c r="P205" s="3">
        <f t="shared" si="13"/>
        <v>93.25</v>
      </c>
      <c r="Q205" t="s">
        <v>8310</v>
      </c>
      <c r="R205" t="s">
        <v>8314</v>
      </c>
      <c r="S205" s="8">
        <f t="shared" si="14"/>
        <v>41973.639629629623</v>
      </c>
      <c r="T205" s="8">
        <f t="shared" si="15"/>
        <v>42033.639629629623</v>
      </c>
    </row>
    <row r="206" spans="1:20" ht="49"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s="3" t="s">
        <v>8268</v>
      </c>
      <c r="O206">
        <f t="shared" si="12"/>
        <v>51</v>
      </c>
      <c r="P206" s="3">
        <f t="shared" si="13"/>
        <v>117.68</v>
      </c>
      <c r="Q206" t="s">
        <v>8310</v>
      </c>
      <c r="R206" t="s">
        <v>8314</v>
      </c>
      <c r="S206" s="8">
        <f t="shared" si="14"/>
        <v>42556.375034722216</v>
      </c>
      <c r="T206" s="8">
        <f t="shared" si="15"/>
        <v>42586.375034722216</v>
      </c>
    </row>
    <row r="207" spans="1:20" ht="49" x14ac:dyDescent="0.25">
      <c r="A207">
        <v>205</v>
      </c>
      <c r="B207" s="3" t="s">
        <v>207</v>
      </c>
      <c r="C207" s="3" t="s">
        <v>4315</v>
      </c>
      <c r="D207">
        <v>8000</v>
      </c>
      <c r="E207">
        <v>1300</v>
      </c>
      <c r="F207" t="s">
        <v>8221</v>
      </c>
      <c r="G207" t="s">
        <v>8224</v>
      </c>
      <c r="H207" t="s">
        <v>8246</v>
      </c>
      <c r="I207">
        <v>1444144222</v>
      </c>
      <c r="J207">
        <v>1441120222</v>
      </c>
      <c r="K207" t="b">
        <v>0</v>
      </c>
      <c r="L207">
        <v>17</v>
      </c>
      <c r="M207" t="b">
        <v>0</v>
      </c>
      <c r="N207" s="3" t="s">
        <v>8268</v>
      </c>
      <c r="O207">
        <f t="shared" si="12"/>
        <v>16</v>
      </c>
      <c r="P207" s="3">
        <f t="shared" si="13"/>
        <v>76.47</v>
      </c>
      <c r="Q207" t="s">
        <v>8310</v>
      </c>
      <c r="R207" t="s">
        <v>8314</v>
      </c>
      <c r="S207" s="8">
        <f t="shared" si="14"/>
        <v>42248.423865740733</v>
      </c>
      <c r="T207" s="8">
        <f t="shared" si="15"/>
        <v>42283.423865740733</v>
      </c>
    </row>
    <row r="208" spans="1:20" ht="49" x14ac:dyDescent="0.25">
      <c r="A208">
        <v>206</v>
      </c>
      <c r="B208" s="3" t="s">
        <v>208</v>
      </c>
      <c r="C208" s="3" t="s">
        <v>4316</v>
      </c>
      <c r="D208">
        <v>12700</v>
      </c>
      <c r="E208">
        <v>0</v>
      </c>
      <c r="F208" t="s">
        <v>8221</v>
      </c>
      <c r="G208" t="s">
        <v>8224</v>
      </c>
      <c r="H208" t="s">
        <v>8246</v>
      </c>
      <c r="I208">
        <v>1470441983</v>
      </c>
      <c r="J208">
        <v>1468627583</v>
      </c>
      <c r="K208" t="b">
        <v>0</v>
      </c>
      <c r="L208">
        <v>0</v>
      </c>
      <c r="M208" t="b">
        <v>0</v>
      </c>
      <c r="N208" s="3" t="s">
        <v>8268</v>
      </c>
      <c r="O208">
        <f t="shared" si="12"/>
        <v>0</v>
      </c>
      <c r="P208" s="3">
        <f t="shared" si="13"/>
        <v>0</v>
      </c>
      <c r="Q208" t="s">
        <v>8310</v>
      </c>
      <c r="R208" t="s">
        <v>8314</v>
      </c>
      <c r="S208" s="8">
        <f t="shared" si="14"/>
        <v>42566.79609953703</v>
      </c>
      <c r="T208" s="8">
        <f t="shared" si="15"/>
        <v>42587.79609953703</v>
      </c>
    </row>
    <row r="209" spans="1:20" ht="49" x14ac:dyDescent="0.25">
      <c r="A209">
        <v>207</v>
      </c>
      <c r="B209" s="3" t="s">
        <v>209</v>
      </c>
      <c r="C209" s="3" t="s">
        <v>4317</v>
      </c>
      <c r="D209">
        <v>14000</v>
      </c>
      <c r="E209">
        <v>2130</v>
      </c>
      <c r="F209" t="s">
        <v>8221</v>
      </c>
      <c r="G209" t="s">
        <v>8229</v>
      </c>
      <c r="H209" t="s">
        <v>8251</v>
      </c>
      <c r="I209">
        <v>1420346638</v>
      </c>
      <c r="J209">
        <v>1417754638</v>
      </c>
      <c r="K209" t="b">
        <v>0</v>
      </c>
      <c r="L209">
        <v>13</v>
      </c>
      <c r="M209" t="b">
        <v>0</v>
      </c>
      <c r="N209" s="3" t="s">
        <v>8268</v>
      </c>
      <c r="O209">
        <f t="shared" si="12"/>
        <v>15</v>
      </c>
      <c r="P209" s="3">
        <f t="shared" si="13"/>
        <v>163.85</v>
      </c>
      <c r="Q209" t="s">
        <v>8310</v>
      </c>
      <c r="R209" t="s">
        <v>8314</v>
      </c>
      <c r="S209" s="8">
        <f t="shared" si="14"/>
        <v>41977.988865740735</v>
      </c>
      <c r="T209" s="8">
        <f t="shared" si="15"/>
        <v>42007.988865740735</v>
      </c>
    </row>
    <row r="210" spans="1:20" ht="49" x14ac:dyDescent="0.25">
      <c r="A210">
        <v>208</v>
      </c>
      <c r="B210" s="3" t="s">
        <v>210</v>
      </c>
      <c r="C210" s="3" t="s">
        <v>4318</v>
      </c>
      <c r="D210">
        <v>50000</v>
      </c>
      <c r="E210">
        <v>0</v>
      </c>
      <c r="F210" t="s">
        <v>8221</v>
      </c>
      <c r="G210" t="s">
        <v>8226</v>
      </c>
      <c r="H210" t="s">
        <v>8248</v>
      </c>
      <c r="I210">
        <v>1418719967</v>
      </c>
      <c r="J210">
        <v>1416127967</v>
      </c>
      <c r="K210" t="b">
        <v>0</v>
      </c>
      <c r="L210">
        <v>0</v>
      </c>
      <c r="M210" t="b">
        <v>0</v>
      </c>
      <c r="N210" s="3" t="s">
        <v>8268</v>
      </c>
      <c r="O210">
        <f t="shared" si="12"/>
        <v>0</v>
      </c>
      <c r="P210" s="3">
        <f t="shared" si="13"/>
        <v>0</v>
      </c>
      <c r="Q210" t="s">
        <v>8310</v>
      </c>
      <c r="R210" t="s">
        <v>8314</v>
      </c>
      <c r="S210" s="8">
        <f t="shared" si="14"/>
        <v>41959.16165509259</v>
      </c>
      <c r="T210" s="8">
        <f t="shared" si="15"/>
        <v>41989.16165509259</v>
      </c>
    </row>
    <row r="211" spans="1:20" ht="49" x14ac:dyDescent="0.25">
      <c r="A211">
        <v>209</v>
      </c>
      <c r="B211" s="3" t="s">
        <v>211</v>
      </c>
      <c r="C211" s="3" t="s">
        <v>4319</v>
      </c>
      <c r="D211">
        <v>25000</v>
      </c>
      <c r="E211">
        <v>0</v>
      </c>
      <c r="F211" t="s">
        <v>8221</v>
      </c>
      <c r="G211" t="s">
        <v>8224</v>
      </c>
      <c r="H211" t="s">
        <v>8246</v>
      </c>
      <c r="I211">
        <v>1436566135</v>
      </c>
      <c r="J211">
        <v>1433974135</v>
      </c>
      <c r="K211" t="b">
        <v>0</v>
      </c>
      <c r="L211">
        <v>0</v>
      </c>
      <c r="M211" t="b">
        <v>0</v>
      </c>
      <c r="N211" s="3" t="s">
        <v>8268</v>
      </c>
      <c r="O211">
        <f t="shared" si="12"/>
        <v>0</v>
      </c>
      <c r="P211" s="3">
        <f t="shared" si="13"/>
        <v>0</v>
      </c>
      <c r="Q211" t="s">
        <v>8310</v>
      </c>
      <c r="R211" t="s">
        <v>8314</v>
      </c>
      <c r="S211" s="8">
        <f t="shared" si="14"/>
        <v>42165.714525462965</v>
      </c>
      <c r="T211" s="8">
        <f t="shared" si="15"/>
        <v>42195.714525462965</v>
      </c>
    </row>
    <row r="212" spans="1:20" ht="49" x14ac:dyDescent="0.25">
      <c r="A212">
        <v>210</v>
      </c>
      <c r="B212" s="3" t="s">
        <v>212</v>
      </c>
      <c r="C212" s="3" t="s">
        <v>4320</v>
      </c>
      <c r="D212">
        <v>12000</v>
      </c>
      <c r="E212">
        <v>3030</v>
      </c>
      <c r="F212" t="s">
        <v>8221</v>
      </c>
      <c r="G212" t="s">
        <v>8224</v>
      </c>
      <c r="H212" t="s">
        <v>8246</v>
      </c>
      <c r="I212">
        <v>1443675600</v>
      </c>
      <c r="J212">
        <v>1441157592</v>
      </c>
      <c r="K212" t="b">
        <v>0</v>
      </c>
      <c r="L212">
        <v>33</v>
      </c>
      <c r="M212" t="b">
        <v>0</v>
      </c>
      <c r="N212" s="3" t="s">
        <v>8268</v>
      </c>
      <c r="O212">
        <f t="shared" si="12"/>
        <v>25</v>
      </c>
      <c r="P212" s="3">
        <f t="shared" si="13"/>
        <v>91.82</v>
      </c>
      <c r="Q212" t="s">
        <v>8310</v>
      </c>
      <c r="R212" t="s">
        <v>8314</v>
      </c>
      <c r="S212" s="8">
        <f t="shared" si="14"/>
        <v>42248.856388888882</v>
      </c>
      <c r="T212" s="8">
        <f t="shared" si="15"/>
        <v>42277.999999999993</v>
      </c>
    </row>
    <row r="213" spans="1:20" ht="49" x14ac:dyDescent="0.25">
      <c r="A213">
        <v>211</v>
      </c>
      <c r="B213" s="3" t="s">
        <v>213</v>
      </c>
      <c r="C213" s="3" t="s">
        <v>4321</v>
      </c>
      <c r="D213">
        <v>5000</v>
      </c>
      <c r="E213">
        <v>2230</v>
      </c>
      <c r="F213" t="s">
        <v>8221</v>
      </c>
      <c r="G213" t="s">
        <v>8224</v>
      </c>
      <c r="H213" t="s">
        <v>8246</v>
      </c>
      <c r="I213">
        <v>1442634617</v>
      </c>
      <c r="J213">
        <v>1440042617</v>
      </c>
      <c r="K213" t="b">
        <v>0</v>
      </c>
      <c r="L213">
        <v>12</v>
      </c>
      <c r="M213" t="b">
        <v>0</v>
      </c>
      <c r="N213" s="3" t="s">
        <v>8268</v>
      </c>
      <c r="O213">
        <f t="shared" si="12"/>
        <v>45</v>
      </c>
      <c r="P213" s="3">
        <f t="shared" si="13"/>
        <v>185.83</v>
      </c>
      <c r="Q213" t="s">
        <v>8310</v>
      </c>
      <c r="R213" t="s">
        <v>8314</v>
      </c>
      <c r="S213" s="8">
        <f t="shared" si="14"/>
        <v>42235.951585648152</v>
      </c>
      <c r="T213" s="8">
        <f t="shared" si="15"/>
        <v>42265.951585648145</v>
      </c>
    </row>
    <row r="214" spans="1:20" ht="33" x14ac:dyDescent="0.25">
      <c r="A214">
        <v>212</v>
      </c>
      <c r="B214" s="3" t="s">
        <v>214</v>
      </c>
      <c r="C214" s="3" t="s">
        <v>4322</v>
      </c>
      <c r="D214">
        <v>6300</v>
      </c>
      <c r="E214">
        <v>1</v>
      </c>
      <c r="F214" t="s">
        <v>8221</v>
      </c>
      <c r="G214" t="s">
        <v>8224</v>
      </c>
      <c r="H214" t="s">
        <v>8246</v>
      </c>
      <c r="I214">
        <v>1460837320</v>
      </c>
      <c r="J214">
        <v>1455656920</v>
      </c>
      <c r="K214" t="b">
        <v>0</v>
      </c>
      <c r="L214">
        <v>1</v>
      </c>
      <c r="M214" t="b">
        <v>0</v>
      </c>
      <c r="N214" s="3" t="s">
        <v>8268</v>
      </c>
      <c r="O214">
        <f t="shared" si="12"/>
        <v>0</v>
      </c>
      <c r="P214" s="3">
        <f t="shared" si="13"/>
        <v>1</v>
      </c>
      <c r="Q214" t="s">
        <v>8310</v>
      </c>
      <c r="R214" t="s">
        <v>8314</v>
      </c>
      <c r="S214" s="8">
        <f t="shared" si="14"/>
        <v>42416.672685185178</v>
      </c>
      <c r="T214" s="8">
        <f t="shared" si="15"/>
        <v>42476.631018518521</v>
      </c>
    </row>
    <row r="215" spans="1:20" ht="49" x14ac:dyDescent="0.25">
      <c r="A215">
        <v>213</v>
      </c>
      <c r="B215" s="3" t="s">
        <v>215</v>
      </c>
      <c r="C215" s="3" t="s">
        <v>4323</v>
      </c>
      <c r="D215">
        <v>50000</v>
      </c>
      <c r="E215">
        <v>20</v>
      </c>
      <c r="F215" t="s">
        <v>8221</v>
      </c>
      <c r="G215" t="s">
        <v>8224</v>
      </c>
      <c r="H215" t="s">
        <v>8246</v>
      </c>
      <c r="I215">
        <v>1439734001</v>
      </c>
      <c r="J215">
        <v>1437142547</v>
      </c>
      <c r="K215" t="b">
        <v>0</v>
      </c>
      <c r="L215">
        <v>1</v>
      </c>
      <c r="M215" t="b">
        <v>0</v>
      </c>
      <c r="N215" s="3" t="s">
        <v>8268</v>
      </c>
      <c r="O215">
        <f t="shared" si="12"/>
        <v>0</v>
      </c>
      <c r="P215" s="3">
        <f t="shared" si="13"/>
        <v>20</v>
      </c>
      <c r="Q215" t="s">
        <v>8310</v>
      </c>
      <c r="R215" t="s">
        <v>8314</v>
      </c>
      <c r="S215" s="8">
        <f t="shared" si="14"/>
        <v>42202.385960648149</v>
      </c>
      <c r="T215" s="8">
        <f t="shared" si="15"/>
        <v>42232.379641203697</v>
      </c>
    </row>
    <row r="216" spans="1:20" ht="49" x14ac:dyDescent="0.25">
      <c r="A216">
        <v>214</v>
      </c>
      <c r="B216" s="3" t="s">
        <v>216</v>
      </c>
      <c r="C216" s="3" t="s">
        <v>4324</v>
      </c>
      <c r="D216">
        <v>12500</v>
      </c>
      <c r="E216">
        <v>1</v>
      </c>
      <c r="F216" t="s">
        <v>8221</v>
      </c>
      <c r="G216" t="s">
        <v>8224</v>
      </c>
      <c r="H216" t="s">
        <v>8246</v>
      </c>
      <c r="I216">
        <v>1425655349</v>
      </c>
      <c r="J216">
        <v>1420471349</v>
      </c>
      <c r="K216" t="b">
        <v>0</v>
      </c>
      <c r="L216">
        <v>1</v>
      </c>
      <c r="M216" t="b">
        <v>0</v>
      </c>
      <c r="N216" s="3" t="s">
        <v>8268</v>
      </c>
      <c r="O216">
        <f t="shared" si="12"/>
        <v>0</v>
      </c>
      <c r="P216" s="3">
        <f t="shared" si="13"/>
        <v>1</v>
      </c>
      <c r="Q216" t="s">
        <v>8310</v>
      </c>
      <c r="R216" t="s">
        <v>8314</v>
      </c>
      <c r="S216" s="8">
        <f t="shared" si="14"/>
        <v>42009.432280092595</v>
      </c>
      <c r="T216" s="8">
        <f t="shared" si="15"/>
        <v>42069.432280092595</v>
      </c>
    </row>
    <row r="217" spans="1:20" ht="49" x14ac:dyDescent="0.25">
      <c r="A217">
        <v>215</v>
      </c>
      <c r="B217" s="3" t="s">
        <v>217</v>
      </c>
      <c r="C217" s="3" t="s">
        <v>4325</v>
      </c>
      <c r="D217">
        <v>4400</v>
      </c>
      <c r="E217">
        <v>10</v>
      </c>
      <c r="F217" t="s">
        <v>8221</v>
      </c>
      <c r="G217" t="s">
        <v>8225</v>
      </c>
      <c r="H217" t="s">
        <v>8247</v>
      </c>
      <c r="I217">
        <v>1455753540</v>
      </c>
      <c r="J217">
        <v>1452058282</v>
      </c>
      <c r="K217" t="b">
        <v>0</v>
      </c>
      <c r="L217">
        <v>1</v>
      </c>
      <c r="M217" t="b">
        <v>0</v>
      </c>
      <c r="N217" s="3" t="s">
        <v>8268</v>
      </c>
      <c r="O217">
        <f t="shared" si="12"/>
        <v>0</v>
      </c>
      <c r="P217" s="3">
        <f t="shared" si="13"/>
        <v>10</v>
      </c>
      <c r="Q217" t="s">
        <v>8310</v>
      </c>
      <c r="R217" t="s">
        <v>8314</v>
      </c>
      <c r="S217" s="8">
        <f t="shared" si="14"/>
        <v>42375.021782407406</v>
      </c>
      <c r="T217" s="8">
        <f t="shared" si="15"/>
        <v>42417.790972222218</v>
      </c>
    </row>
    <row r="218" spans="1:20" ht="49"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s="3" t="s">
        <v>8268</v>
      </c>
      <c r="O218">
        <f t="shared" si="12"/>
        <v>56</v>
      </c>
      <c r="P218" s="3">
        <f t="shared" si="13"/>
        <v>331.54</v>
      </c>
      <c r="Q218" t="s">
        <v>8310</v>
      </c>
      <c r="R218" t="s">
        <v>8314</v>
      </c>
      <c r="S218" s="8">
        <f t="shared" si="14"/>
        <v>42066.750428240739</v>
      </c>
      <c r="T218" s="8">
        <f t="shared" si="15"/>
        <v>42116.708761574067</v>
      </c>
    </row>
    <row r="219" spans="1:20" ht="18"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s="3" t="s">
        <v>8268</v>
      </c>
      <c r="O219">
        <f t="shared" si="12"/>
        <v>12</v>
      </c>
      <c r="P219" s="3">
        <f t="shared" si="13"/>
        <v>314.29000000000002</v>
      </c>
      <c r="Q219" t="s">
        <v>8310</v>
      </c>
      <c r="R219" t="s">
        <v>8314</v>
      </c>
      <c r="S219" s="8">
        <f t="shared" si="14"/>
        <v>41970.432280092595</v>
      </c>
      <c r="T219" s="8">
        <f t="shared" si="15"/>
        <v>42001.432280092595</v>
      </c>
    </row>
    <row r="220" spans="1:20" ht="49" x14ac:dyDescent="0.25">
      <c r="A220">
        <v>218</v>
      </c>
      <c r="B220" s="3" t="s">
        <v>220</v>
      </c>
      <c r="C220" s="3" t="s">
        <v>4328</v>
      </c>
      <c r="D220">
        <v>5000</v>
      </c>
      <c r="E220">
        <v>100</v>
      </c>
      <c r="F220" t="s">
        <v>8221</v>
      </c>
      <c r="G220" t="s">
        <v>8224</v>
      </c>
      <c r="H220" t="s">
        <v>8246</v>
      </c>
      <c r="I220">
        <v>1431702289</v>
      </c>
      <c r="J220">
        <v>1426518289</v>
      </c>
      <c r="K220" t="b">
        <v>0</v>
      </c>
      <c r="L220">
        <v>1</v>
      </c>
      <c r="M220" t="b">
        <v>0</v>
      </c>
      <c r="N220" s="3" t="s">
        <v>8268</v>
      </c>
      <c r="O220">
        <f t="shared" si="12"/>
        <v>2</v>
      </c>
      <c r="P220" s="3">
        <f t="shared" si="13"/>
        <v>100</v>
      </c>
      <c r="Q220" t="s">
        <v>8310</v>
      </c>
      <c r="R220" t="s">
        <v>8314</v>
      </c>
      <c r="S220" s="8">
        <f t="shared" si="14"/>
        <v>42079.420011574075</v>
      </c>
      <c r="T220" s="8">
        <f t="shared" si="15"/>
        <v>42139.420011574075</v>
      </c>
    </row>
    <row r="221" spans="1:20" ht="33" x14ac:dyDescent="0.25">
      <c r="A221">
        <v>219</v>
      </c>
      <c r="B221" s="3" t="s">
        <v>221</v>
      </c>
      <c r="C221" s="3" t="s">
        <v>4329</v>
      </c>
      <c r="D221">
        <v>50000</v>
      </c>
      <c r="E221">
        <v>8815</v>
      </c>
      <c r="F221" t="s">
        <v>8221</v>
      </c>
      <c r="G221" t="s">
        <v>8224</v>
      </c>
      <c r="H221" t="s">
        <v>8246</v>
      </c>
      <c r="I221">
        <v>1459493940</v>
      </c>
      <c r="J221">
        <v>1456732225</v>
      </c>
      <c r="K221" t="b">
        <v>0</v>
      </c>
      <c r="L221">
        <v>76</v>
      </c>
      <c r="M221" t="b">
        <v>0</v>
      </c>
      <c r="N221" s="3" t="s">
        <v>8268</v>
      </c>
      <c r="O221">
        <f t="shared" si="12"/>
        <v>18</v>
      </c>
      <c r="P221" s="3">
        <f t="shared" si="13"/>
        <v>115.99</v>
      </c>
      <c r="Q221" t="s">
        <v>8310</v>
      </c>
      <c r="R221" t="s">
        <v>8314</v>
      </c>
      <c r="S221" s="8">
        <f t="shared" si="14"/>
        <v>42429.118344907409</v>
      </c>
      <c r="T221" s="8">
        <f t="shared" si="15"/>
        <v>42461.082638888889</v>
      </c>
    </row>
    <row r="222" spans="1:20" ht="49" x14ac:dyDescent="0.25">
      <c r="A222">
        <v>220</v>
      </c>
      <c r="B222" s="3" t="s">
        <v>222</v>
      </c>
      <c r="C222" s="3" t="s">
        <v>4330</v>
      </c>
      <c r="D222">
        <v>50000</v>
      </c>
      <c r="E222">
        <v>360</v>
      </c>
      <c r="F222" t="s">
        <v>8221</v>
      </c>
      <c r="G222" t="s">
        <v>8224</v>
      </c>
      <c r="H222" t="s">
        <v>8246</v>
      </c>
      <c r="I222">
        <v>1440101160</v>
      </c>
      <c r="J222">
        <v>1436542030</v>
      </c>
      <c r="K222" t="b">
        <v>0</v>
      </c>
      <c r="L222">
        <v>3</v>
      </c>
      <c r="M222" t="b">
        <v>0</v>
      </c>
      <c r="N222" s="3" t="s">
        <v>8268</v>
      </c>
      <c r="O222">
        <f t="shared" si="12"/>
        <v>1</v>
      </c>
      <c r="P222" s="3">
        <f t="shared" si="13"/>
        <v>120</v>
      </c>
      <c r="Q222" t="s">
        <v>8310</v>
      </c>
      <c r="R222" t="s">
        <v>8314</v>
      </c>
      <c r="S222" s="8">
        <f t="shared" si="14"/>
        <v>42195.435532407406</v>
      </c>
      <c r="T222" s="8">
        <f t="shared" si="15"/>
        <v>42236.629166666666</v>
      </c>
    </row>
    <row r="223" spans="1:20" ht="18" x14ac:dyDescent="0.25">
      <c r="A223">
        <v>221</v>
      </c>
      <c r="B223" s="3" t="s">
        <v>223</v>
      </c>
      <c r="C223" s="3" t="s">
        <v>4331</v>
      </c>
      <c r="D223">
        <v>50000</v>
      </c>
      <c r="E223">
        <v>0</v>
      </c>
      <c r="F223" t="s">
        <v>8221</v>
      </c>
      <c r="G223" t="s">
        <v>8224</v>
      </c>
      <c r="H223" t="s">
        <v>8246</v>
      </c>
      <c r="I223">
        <v>1427569564</v>
      </c>
      <c r="J223">
        <v>1422389164</v>
      </c>
      <c r="K223" t="b">
        <v>0</v>
      </c>
      <c r="L223">
        <v>0</v>
      </c>
      <c r="M223" t="b">
        <v>0</v>
      </c>
      <c r="N223" s="3" t="s">
        <v>8268</v>
      </c>
      <c r="O223">
        <f t="shared" si="12"/>
        <v>0</v>
      </c>
      <c r="P223" s="3">
        <f t="shared" si="13"/>
        <v>0</v>
      </c>
      <c r="Q223" t="s">
        <v>8310</v>
      </c>
      <c r="R223" t="s">
        <v>8314</v>
      </c>
      <c r="S223" s="8">
        <f t="shared" si="14"/>
        <v>42031.629212962966</v>
      </c>
      <c r="T223" s="8">
        <f t="shared" si="15"/>
        <v>42091.587546296294</v>
      </c>
    </row>
    <row r="224" spans="1:20" ht="49" x14ac:dyDescent="0.25">
      <c r="A224">
        <v>222</v>
      </c>
      <c r="B224" s="3" t="s">
        <v>224</v>
      </c>
      <c r="C224" s="3" t="s">
        <v>4332</v>
      </c>
      <c r="D224">
        <v>1000</v>
      </c>
      <c r="E224">
        <v>130</v>
      </c>
      <c r="F224" t="s">
        <v>8221</v>
      </c>
      <c r="G224" t="s">
        <v>8224</v>
      </c>
      <c r="H224" t="s">
        <v>8246</v>
      </c>
      <c r="I224">
        <v>1427423940</v>
      </c>
      <c r="J224">
        <v>1422383318</v>
      </c>
      <c r="K224" t="b">
        <v>0</v>
      </c>
      <c r="L224">
        <v>2</v>
      </c>
      <c r="M224" t="b">
        <v>0</v>
      </c>
      <c r="N224" s="3" t="s">
        <v>8268</v>
      </c>
      <c r="O224">
        <f t="shared" si="12"/>
        <v>13</v>
      </c>
      <c r="P224" s="3">
        <f t="shared" si="13"/>
        <v>65</v>
      </c>
      <c r="Q224" t="s">
        <v>8310</v>
      </c>
      <c r="R224" t="s">
        <v>8314</v>
      </c>
      <c r="S224" s="8">
        <f t="shared" si="14"/>
        <v>42031.561550925922</v>
      </c>
      <c r="T224" s="8">
        <f t="shared" si="15"/>
        <v>42089.902083333327</v>
      </c>
    </row>
    <row r="225" spans="1:20" ht="49" x14ac:dyDescent="0.25">
      <c r="A225">
        <v>223</v>
      </c>
      <c r="B225" s="3" t="s">
        <v>225</v>
      </c>
      <c r="C225" s="3" t="s">
        <v>4333</v>
      </c>
      <c r="D225">
        <v>1500000</v>
      </c>
      <c r="E225">
        <v>0</v>
      </c>
      <c r="F225" t="s">
        <v>8221</v>
      </c>
      <c r="G225" t="s">
        <v>8224</v>
      </c>
      <c r="H225" t="s">
        <v>8246</v>
      </c>
      <c r="I225">
        <v>1463879100</v>
      </c>
      <c r="J225">
        <v>1461287350</v>
      </c>
      <c r="K225" t="b">
        <v>0</v>
      </c>
      <c r="L225">
        <v>0</v>
      </c>
      <c r="M225" t="b">
        <v>0</v>
      </c>
      <c r="N225" s="3" t="s">
        <v>8268</v>
      </c>
      <c r="O225">
        <f t="shared" si="12"/>
        <v>0</v>
      </c>
      <c r="P225" s="3">
        <f t="shared" si="13"/>
        <v>0</v>
      </c>
      <c r="Q225" t="s">
        <v>8310</v>
      </c>
      <c r="R225" t="s">
        <v>8314</v>
      </c>
      <c r="S225" s="8">
        <f t="shared" si="14"/>
        <v>42481.839699074073</v>
      </c>
      <c r="T225" s="8">
        <f t="shared" si="15"/>
        <v>42511.836805555555</v>
      </c>
    </row>
    <row r="226" spans="1:20" ht="49" x14ac:dyDescent="0.25">
      <c r="A226">
        <v>224</v>
      </c>
      <c r="B226" s="3" t="s">
        <v>226</v>
      </c>
      <c r="C226" s="3" t="s">
        <v>4334</v>
      </c>
      <c r="D226">
        <v>6000000</v>
      </c>
      <c r="E226">
        <v>0</v>
      </c>
      <c r="F226" t="s">
        <v>8221</v>
      </c>
      <c r="G226" t="s">
        <v>8226</v>
      </c>
      <c r="H226" t="s">
        <v>8248</v>
      </c>
      <c r="I226">
        <v>1436506726</v>
      </c>
      <c r="J226">
        <v>1431322726</v>
      </c>
      <c r="K226" t="b">
        <v>0</v>
      </c>
      <c r="L226">
        <v>0</v>
      </c>
      <c r="M226" t="b">
        <v>0</v>
      </c>
      <c r="N226" s="3" t="s">
        <v>8268</v>
      </c>
      <c r="O226">
        <f t="shared" si="12"/>
        <v>0</v>
      </c>
      <c r="P226" s="3">
        <f t="shared" si="13"/>
        <v>0</v>
      </c>
      <c r="Q226" t="s">
        <v>8310</v>
      </c>
      <c r="R226" t="s">
        <v>8314</v>
      </c>
      <c r="S226" s="8">
        <f t="shared" si="14"/>
        <v>42135.026921296296</v>
      </c>
      <c r="T226" s="8">
        <f t="shared" si="15"/>
        <v>42195.026921296296</v>
      </c>
    </row>
    <row r="227" spans="1:20" ht="49" x14ac:dyDescent="0.25">
      <c r="A227">
        <v>225</v>
      </c>
      <c r="B227" s="3" t="s">
        <v>227</v>
      </c>
      <c r="C227" s="3" t="s">
        <v>4335</v>
      </c>
      <c r="D227">
        <v>200</v>
      </c>
      <c r="E227">
        <v>0</v>
      </c>
      <c r="F227" t="s">
        <v>8221</v>
      </c>
      <c r="G227" t="s">
        <v>8224</v>
      </c>
      <c r="H227" t="s">
        <v>8246</v>
      </c>
      <c r="I227">
        <v>1460153054</v>
      </c>
      <c r="J227">
        <v>1457564654</v>
      </c>
      <c r="K227" t="b">
        <v>0</v>
      </c>
      <c r="L227">
        <v>0</v>
      </c>
      <c r="M227" t="b">
        <v>0</v>
      </c>
      <c r="N227" s="3" t="s">
        <v>8268</v>
      </c>
      <c r="O227">
        <f t="shared" si="12"/>
        <v>0</v>
      </c>
      <c r="P227" s="3">
        <f t="shared" si="13"/>
        <v>0</v>
      </c>
      <c r="Q227" t="s">
        <v>8310</v>
      </c>
      <c r="R227" t="s">
        <v>8314</v>
      </c>
      <c r="S227" s="8">
        <f t="shared" si="14"/>
        <v>42438.752939814811</v>
      </c>
      <c r="T227" s="8">
        <f t="shared" si="15"/>
        <v>42468.711273148147</v>
      </c>
    </row>
    <row r="228" spans="1:20" ht="33" x14ac:dyDescent="0.25">
      <c r="A228">
        <v>226</v>
      </c>
      <c r="B228" s="3" t="s">
        <v>228</v>
      </c>
      <c r="C228" s="3" t="s">
        <v>4336</v>
      </c>
      <c r="D228">
        <v>29000</v>
      </c>
      <c r="E228">
        <v>250</v>
      </c>
      <c r="F228" t="s">
        <v>8221</v>
      </c>
      <c r="G228" t="s">
        <v>8225</v>
      </c>
      <c r="H228" t="s">
        <v>8247</v>
      </c>
      <c r="I228">
        <v>1433064540</v>
      </c>
      <c r="J228">
        <v>1428854344</v>
      </c>
      <c r="K228" t="b">
        <v>0</v>
      </c>
      <c r="L228">
        <v>2</v>
      </c>
      <c r="M228" t="b">
        <v>0</v>
      </c>
      <c r="N228" s="3" t="s">
        <v>8268</v>
      </c>
      <c r="O228">
        <f t="shared" si="12"/>
        <v>1</v>
      </c>
      <c r="P228" s="3">
        <f t="shared" si="13"/>
        <v>125</v>
      </c>
      <c r="Q228" t="s">
        <v>8310</v>
      </c>
      <c r="R228" t="s">
        <v>8314</v>
      </c>
      <c r="S228" s="8">
        <f t="shared" si="14"/>
        <v>42106.457685185182</v>
      </c>
      <c r="T228" s="8">
        <f t="shared" si="15"/>
        <v>42155.186805555553</v>
      </c>
    </row>
    <row r="229" spans="1:20" ht="49" x14ac:dyDescent="0.25">
      <c r="A229">
        <v>227</v>
      </c>
      <c r="B229" s="3" t="s">
        <v>229</v>
      </c>
      <c r="C229" s="3" t="s">
        <v>4337</v>
      </c>
      <c r="D229">
        <v>28000</v>
      </c>
      <c r="E229">
        <v>0</v>
      </c>
      <c r="F229" t="s">
        <v>8221</v>
      </c>
      <c r="G229" t="s">
        <v>8224</v>
      </c>
      <c r="H229" t="s">
        <v>8246</v>
      </c>
      <c r="I229">
        <v>1436477241</v>
      </c>
      <c r="J229">
        <v>1433885241</v>
      </c>
      <c r="K229" t="b">
        <v>0</v>
      </c>
      <c r="L229">
        <v>0</v>
      </c>
      <c r="M229" t="b">
        <v>0</v>
      </c>
      <c r="N229" s="3" t="s">
        <v>8268</v>
      </c>
      <c r="O229">
        <f t="shared" si="12"/>
        <v>0</v>
      </c>
      <c r="P229" s="3">
        <f t="shared" si="13"/>
        <v>0</v>
      </c>
      <c r="Q229" t="s">
        <v>8310</v>
      </c>
      <c r="R229" t="s">
        <v>8314</v>
      </c>
      <c r="S229" s="8">
        <f t="shared" si="14"/>
        <v>42164.685659722221</v>
      </c>
      <c r="T229" s="8">
        <f t="shared" si="15"/>
        <v>42194.685659722221</v>
      </c>
    </row>
    <row r="230" spans="1:20" ht="33" x14ac:dyDescent="0.25">
      <c r="A230">
        <v>228</v>
      </c>
      <c r="B230" s="3" t="s">
        <v>230</v>
      </c>
      <c r="C230" s="3" t="s">
        <v>4338</v>
      </c>
      <c r="D230">
        <v>8000</v>
      </c>
      <c r="E230">
        <v>0</v>
      </c>
      <c r="F230" t="s">
        <v>8221</v>
      </c>
      <c r="G230" t="s">
        <v>8225</v>
      </c>
      <c r="H230" t="s">
        <v>8247</v>
      </c>
      <c r="I230">
        <v>1433176105</v>
      </c>
      <c r="J230">
        <v>1427992105</v>
      </c>
      <c r="K230" t="b">
        <v>0</v>
      </c>
      <c r="L230">
        <v>0</v>
      </c>
      <c r="M230" t="b">
        <v>0</v>
      </c>
      <c r="N230" s="3" t="s">
        <v>8268</v>
      </c>
      <c r="O230">
        <f t="shared" si="12"/>
        <v>0</v>
      </c>
      <c r="P230" s="3">
        <f t="shared" si="13"/>
        <v>0</v>
      </c>
      <c r="Q230" t="s">
        <v>8310</v>
      </c>
      <c r="R230" t="s">
        <v>8314</v>
      </c>
      <c r="S230" s="8">
        <f t="shared" si="14"/>
        <v>42096.478067129625</v>
      </c>
      <c r="T230" s="8">
        <f t="shared" si="15"/>
        <v>42156.478067129625</v>
      </c>
    </row>
    <row r="231" spans="1:20" ht="49" x14ac:dyDescent="0.25">
      <c r="A231">
        <v>229</v>
      </c>
      <c r="B231" s="3" t="s">
        <v>231</v>
      </c>
      <c r="C231" s="3" t="s">
        <v>4339</v>
      </c>
      <c r="D231">
        <v>3000</v>
      </c>
      <c r="E231">
        <v>0</v>
      </c>
      <c r="F231" t="s">
        <v>8221</v>
      </c>
      <c r="G231" t="s">
        <v>8236</v>
      </c>
      <c r="H231" t="s">
        <v>8249</v>
      </c>
      <c r="I231">
        <v>1455402297</v>
      </c>
      <c r="J231">
        <v>1452810297</v>
      </c>
      <c r="K231" t="b">
        <v>0</v>
      </c>
      <c r="L231">
        <v>0</v>
      </c>
      <c r="M231" t="b">
        <v>0</v>
      </c>
      <c r="N231" s="3" t="s">
        <v>8268</v>
      </c>
      <c r="O231">
        <f t="shared" si="12"/>
        <v>0</v>
      </c>
      <c r="P231" s="3">
        <f t="shared" si="13"/>
        <v>0</v>
      </c>
      <c r="Q231" t="s">
        <v>8310</v>
      </c>
      <c r="R231" t="s">
        <v>8314</v>
      </c>
      <c r="S231" s="8">
        <f t="shared" si="14"/>
        <v>42383.725659722222</v>
      </c>
      <c r="T231" s="8">
        <f t="shared" si="15"/>
        <v>42413.725659722222</v>
      </c>
    </row>
    <row r="232" spans="1:20" ht="49" x14ac:dyDescent="0.25">
      <c r="A232">
        <v>230</v>
      </c>
      <c r="B232" s="3" t="s">
        <v>232</v>
      </c>
      <c r="C232" s="3" t="s">
        <v>4340</v>
      </c>
      <c r="D232">
        <v>15000</v>
      </c>
      <c r="E232">
        <v>60</v>
      </c>
      <c r="F232" t="s">
        <v>8221</v>
      </c>
      <c r="G232" t="s">
        <v>8224</v>
      </c>
      <c r="H232" t="s">
        <v>8246</v>
      </c>
      <c r="I232">
        <v>1433443151</v>
      </c>
      <c r="J232">
        <v>1430851151</v>
      </c>
      <c r="K232" t="b">
        <v>0</v>
      </c>
      <c r="L232">
        <v>2</v>
      </c>
      <c r="M232" t="b">
        <v>0</v>
      </c>
      <c r="N232" s="3" t="s">
        <v>8268</v>
      </c>
      <c r="O232">
        <f t="shared" si="12"/>
        <v>0</v>
      </c>
      <c r="P232" s="3">
        <f t="shared" si="13"/>
        <v>30</v>
      </c>
      <c r="Q232" t="s">
        <v>8310</v>
      </c>
      <c r="R232" t="s">
        <v>8314</v>
      </c>
      <c r="S232" s="8">
        <f t="shared" si="14"/>
        <v>42129.568877314807</v>
      </c>
      <c r="T232" s="8">
        <f t="shared" si="15"/>
        <v>42159.568877314814</v>
      </c>
    </row>
    <row r="233" spans="1:20" ht="49" x14ac:dyDescent="0.25">
      <c r="A233">
        <v>231</v>
      </c>
      <c r="B233" s="3" t="s">
        <v>233</v>
      </c>
      <c r="C233" s="3" t="s">
        <v>4341</v>
      </c>
      <c r="D233">
        <v>1500000</v>
      </c>
      <c r="E233">
        <v>0</v>
      </c>
      <c r="F233" t="s">
        <v>8221</v>
      </c>
      <c r="G233" t="s">
        <v>8224</v>
      </c>
      <c r="H233" t="s">
        <v>8246</v>
      </c>
      <c r="I233">
        <v>1451775651</v>
      </c>
      <c r="J233">
        <v>1449183651</v>
      </c>
      <c r="K233" t="b">
        <v>0</v>
      </c>
      <c r="L233">
        <v>0</v>
      </c>
      <c r="M233" t="b">
        <v>0</v>
      </c>
      <c r="N233" s="3" t="s">
        <v>8268</v>
      </c>
      <c r="O233">
        <f t="shared" si="12"/>
        <v>0</v>
      </c>
      <c r="P233" s="3">
        <f t="shared" si="13"/>
        <v>0</v>
      </c>
      <c r="Q233" t="s">
        <v>8310</v>
      </c>
      <c r="R233" t="s">
        <v>8314</v>
      </c>
      <c r="S233" s="8">
        <f t="shared" si="14"/>
        <v>42341.750590277778</v>
      </c>
      <c r="T233" s="8">
        <f t="shared" si="15"/>
        <v>42371.75059027777</v>
      </c>
    </row>
    <row r="234" spans="1:20" ht="49" x14ac:dyDescent="0.25">
      <c r="A234">
        <v>232</v>
      </c>
      <c r="B234" s="3" t="s">
        <v>234</v>
      </c>
      <c r="C234" s="3" t="s">
        <v>4342</v>
      </c>
      <c r="D234">
        <v>4000</v>
      </c>
      <c r="E234">
        <v>110</v>
      </c>
      <c r="F234" t="s">
        <v>8221</v>
      </c>
      <c r="G234" t="s">
        <v>8225</v>
      </c>
      <c r="H234" t="s">
        <v>8247</v>
      </c>
      <c r="I234">
        <v>1425066546</v>
      </c>
      <c r="J234">
        <v>1422474546</v>
      </c>
      <c r="K234" t="b">
        <v>0</v>
      </c>
      <c r="L234">
        <v>7</v>
      </c>
      <c r="M234" t="b">
        <v>0</v>
      </c>
      <c r="N234" s="3" t="s">
        <v>8268</v>
      </c>
      <c r="O234">
        <f t="shared" si="12"/>
        <v>3</v>
      </c>
      <c r="P234" s="3">
        <f t="shared" si="13"/>
        <v>15.71</v>
      </c>
      <c r="Q234" t="s">
        <v>8310</v>
      </c>
      <c r="R234" t="s">
        <v>8314</v>
      </c>
      <c r="S234" s="8">
        <f t="shared" si="14"/>
        <v>42032.617430555554</v>
      </c>
      <c r="T234" s="8">
        <f t="shared" si="15"/>
        <v>42062.617430555554</v>
      </c>
    </row>
    <row r="235" spans="1:20" ht="49" x14ac:dyDescent="0.25">
      <c r="A235">
        <v>233</v>
      </c>
      <c r="B235" s="3" t="s">
        <v>235</v>
      </c>
      <c r="C235" s="3" t="s">
        <v>4343</v>
      </c>
      <c r="D235">
        <v>350000</v>
      </c>
      <c r="E235">
        <v>0</v>
      </c>
      <c r="F235" t="s">
        <v>8221</v>
      </c>
      <c r="G235" t="s">
        <v>8224</v>
      </c>
      <c r="H235" t="s">
        <v>8246</v>
      </c>
      <c r="I235">
        <v>1475185972</v>
      </c>
      <c r="J235">
        <v>1472593972</v>
      </c>
      <c r="K235" t="b">
        <v>0</v>
      </c>
      <c r="L235">
        <v>0</v>
      </c>
      <c r="M235" t="b">
        <v>0</v>
      </c>
      <c r="N235" s="3" t="s">
        <v>8268</v>
      </c>
      <c r="O235">
        <f t="shared" si="12"/>
        <v>0</v>
      </c>
      <c r="P235" s="3">
        <f t="shared" si="13"/>
        <v>0</v>
      </c>
      <c r="Q235" t="s">
        <v>8310</v>
      </c>
      <c r="R235" t="s">
        <v>8314</v>
      </c>
      <c r="S235" s="8">
        <f t="shared" si="14"/>
        <v>42612.703379629624</v>
      </c>
      <c r="T235" s="8">
        <f t="shared" si="15"/>
        <v>42642.703379629624</v>
      </c>
    </row>
    <row r="236" spans="1:20" ht="49" x14ac:dyDescent="0.25">
      <c r="A236">
        <v>234</v>
      </c>
      <c r="B236" s="3" t="s">
        <v>236</v>
      </c>
      <c r="C236" s="3" t="s">
        <v>4344</v>
      </c>
      <c r="D236">
        <v>1000</v>
      </c>
      <c r="E236">
        <v>401</v>
      </c>
      <c r="F236" t="s">
        <v>8221</v>
      </c>
      <c r="G236" t="s">
        <v>8224</v>
      </c>
      <c r="H236" t="s">
        <v>8246</v>
      </c>
      <c r="I236">
        <v>1434847859</v>
      </c>
      <c r="J236">
        <v>1431391859</v>
      </c>
      <c r="K236" t="b">
        <v>0</v>
      </c>
      <c r="L236">
        <v>5</v>
      </c>
      <c r="M236" t="b">
        <v>0</v>
      </c>
      <c r="N236" s="3" t="s">
        <v>8268</v>
      </c>
      <c r="O236">
        <f t="shared" si="12"/>
        <v>40</v>
      </c>
      <c r="P236" s="3">
        <f t="shared" si="13"/>
        <v>80.2</v>
      </c>
      <c r="Q236" t="s">
        <v>8310</v>
      </c>
      <c r="R236" t="s">
        <v>8314</v>
      </c>
      <c r="S236" s="8">
        <f t="shared" si="14"/>
        <v>42135.82707175926</v>
      </c>
      <c r="T236" s="8">
        <f t="shared" si="15"/>
        <v>42175.82707175926</v>
      </c>
    </row>
    <row r="237" spans="1:20" ht="33" x14ac:dyDescent="0.25">
      <c r="A237">
        <v>235</v>
      </c>
      <c r="B237" s="3" t="s">
        <v>237</v>
      </c>
      <c r="C237" s="3" t="s">
        <v>4345</v>
      </c>
      <c r="D237">
        <v>10000</v>
      </c>
      <c r="E237">
        <v>0</v>
      </c>
      <c r="F237" t="s">
        <v>8221</v>
      </c>
      <c r="G237" t="s">
        <v>8224</v>
      </c>
      <c r="H237" t="s">
        <v>8246</v>
      </c>
      <c r="I237">
        <v>1436478497</v>
      </c>
      <c r="J237">
        <v>1433886497</v>
      </c>
      <c r="K237" t="b">
        <v>0</v>
      </c>
      <c r="L237">
        <v>0</v>
      </c>
      <c r="M237" t="b">
        <v>0</v>
      </c>
      <c r="N237" s="3" t="s">
        <v>8268</v>
      </c>
      <c r="O237">
        <f t="shared" si="12"/>
        <v>0</v>
      </c>
      <c r="P237" s="3">
        <f t="shared" si="13"/>
        <v>0</v>
      </c>
      <c r="Q237" t="s">
        <v>8310</v>
      </c>
      <c r="R237" t="s">
        <v>8314</v>
      </c>
      <c r="S237" s="8">
        <f t="shared" si="14"/>
        <v>42164.700196759259</v>
      </c>
      <c r="T237" s="8">
        <f t="shared" si="15"/>
        <v>42194.700196759259</v>
      </c>
    </row>
    <row r="238" spans="1:20" ht="49" x14ac:dyDescent="0.25">
      <c r="A238">
        <v>236</v>
      </c>
      <c r="B238" s="3" t="s">
        <v>238</v>
      </c>
      <c r="C238" s="3" t="s">
        <v>4346</v>
      </c>
      <c r="D238">
        <v>150000</v>
      </c>
      <c r="E238">
        <v>0</v>
      </c>
      <c r="F238" t="s">
        <v>8221</v>
      </c>
      <c r="G238" t="s">
        <v>8224</v>
      </c>
      <c r="H238" t="s">
        <v>8246</v>
      </c>
      <c r="I238">
        <v>1451952000</v>
      </c>
      <c r="J238">
        <v>1447380099</v>
      </c>
      <c r="K238" t="b">
        <v>0</v>
      </c>
      <c r="L238">
        <v>0</v>
      </c>
      <c r="M238" t="b">
        <v>0</v>
      </c>
      <c r="N238" s="3" t="s">
        <v>8268</v>
      </c>
      <c r="O238">
        <f t="shared" si="12"/>
        <v>0</v>
      </c>
      <c r="P238" s="3">
        <f t="shared" si="13"/>
        <v>0</v>
      </c>
      <c r="Q238" t="s">
        <v>8310</v>
      </c>
      <c r="R238" t="s">
        <v>8314</v>
      </c>
      <c r="S238" s="8">
        <f t="shared" si="14"/>
        <v>42320.876145833325</v>
      </c>
      <c r="T238" s="8">
        <f t="shared" si="15"/>
        <v>42373.791666666664</v>
      </c>
    </row>
    <row r="239" spans="1:20" ht="18" x14ac:dyDescent="0.25">
      <c r="A239">
        <v>237</v>
      </c>
      <c r="B239" s="3" t="s">
        <v>239</v>
      </c>
      <c r="C239" s="3" t="s">
        <v>4347</v>
      </c>
      <c r="D239">
        <v>15000</v>
      </c>
      <c r="E239">
        <v>50</v>
      </c>
      <c r="F239" t="s">
        <v>8221</v>
      </c>
      <c r="G239" t="s">
        <v>8224</v>
      </c>
      <c r="H239" t="s">
        <v>8246</v>
      </c>
      <c r="I239">
        <v>1457445069</v>
      </c>
      <c r="J239">
        <v>1452261069</v>
      </c>
      <c r="K239" t="b">
        <v>0</v>
      </c>
      <c r="L239">
        <v>1</v>
      </c>
      <c r="M239" t="b">
        <v>0</v>
      </c>
      <c r="N239" s="3" t="s">
        <v>8268</v>
      </c>
      <c r="O239">
        <f t="shared" si="12"/>
        <v>0</v>
      </c>
      <c r="P239" s="3">
        <f t="shared" si="13"/>
        <v>50</v>
      </c>
      <c r="Q239" t="s">
        <v>8310</v>
      </c>
      <c r="R239" t="s">
        <v>8314</v>
      </c>
      <c r="S239" s="8">
        <f t="shared" si="14"/>
        <v>42377.368854166663</v>
      </c>
      <c r="T239" s="8">
        <f t="shared" si="15"/>
        <v>42437.368854166663</v>
      </c>
    </row>
    <row r="240" spans="1:20" ht="49" x14ac:dyDescent="0.25">
      <c r="A240">
        <v>238</v>
      </c>
      <c r="B240" s="3" t="s">
        <v>240</v>
      </c>
      <c r="C240" s="3" t="s">
        <v>4348</v>
      </c>
      <c r="D240">
        <v>26000</v>
      </c>
      <c r="E240">
        <v>0</v>
      </c>
      <c r="F240" t="s">
        <v>8221</v>
      </c>
      <c r="G240" t="s">
        <v>8224</v>
      </c>
      <c r="H240" t="s">
        <v>8246</v>
      </c>
      <c r="I240">
        <v>1483088400</v>
      </c>
      <c r="J240">
        <v>1481324760</v>
      </c>
      <c r="K240" t="b">
        <v>0</v>
      </c>
      <c r="L240">
        <v>0</v>
      </c>
      <c r="M240" t="b">
        <v>0</v>
      </c>
      <c r="N240" s="3" t="s">
        <v>8268</v>
      </c>
      <c r="O240">
        <f t="shared" si="12"/>
        <v>0</v>
      </c>
      <c r="P240" s="3">
        <f t="shared" si="13"/>
        <v>0</v>
      </c>
      <c r="Q240" t="s">
        <v>8310</v>
      </c>
      <c r="R240" t="s">
        <v>8314</v>
      </c>
      <c r="S240" s="8">
        <f t="shared" si="14"/>
        <v>42713.754166666658</v>
      </c>
      <c r="T240" s="8">
        <f t="shared" si="15"/>
        <v>42734.166666666664</v>
      </c>
    </row>
    <row r="241" spans="1:20" ht="49" x14ac:dyDescent="0.25">
      <c r="A241">
        <v>239</v>
      </c>
      <c r="B241" s="3" t="s">
        <v>241</v>
      </c>
      <c r="C241" s="3" t="s">
        <v>4349</v>
      </c>
      <c r="D241">
        <v>1000</v>
      </c>
      <c r="E241">
        <v>250</v>
      </c>
      <c r="F241" t="s">
        <v>8221</v>
      </c>
      <c r="G241" t="s">
        <v>8226</v>
      </c>
      <c r="H241" t="s">
        <v>8248</v>
      </c>
      <c r="I241">
        <v>1446984000</v>
      </c>
      <c r="J241">
        <v>1445308730</v>
      </c>
      <c r="K241" t="b">
        <v>0</v>
      </c>
      <c r="L241">
        <v>5</v>
      </c>
      <c r="M241" t="b">
        <v>0</v>
      </c>
      <c r="N241" s="3" t="s">
        <v>8268</v>
      </c>
      <c r="O241">
        <f t="shared" si="12"/>
        <v>25</v>
      </c>
      <c r="P241" s="3">
        <f t="shared" si="13"/>
        <v>50</v>
      </c>
      <c r="Q241" t="s">
        <v>8310</v>
      </c>
      <c r="R241" t="s">
        <v>8314</v>
      </c>
      <c r="S241" s="8">
        <f t="shared" si="14"/>
        <v>42296.901967592588</v>
      </c>
      <c r="T241" s="8">
        <f t="shared" si="15"/>
        <v>42316.291666666664</v>
      </c>
    </row>
    <row r="242" spans="1:20" ht="49"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s="3" t="s">
        <v>8269</v>
      </c>
      <c r="O242">
        <f t="shared" si="12"/>
        <v>108</v>
      </c>
      <c r="P242" s="3">
        <f t="shared" si="13"/>
        <v>117.85</v>
      </c>
      <c r="Q242" t="s">
        <v>8310</v>
      </c>
      <c r="R242" t="s">
        <v>8315</v>
      </c>
      <c r="S242" s="8">
        <f t="shared" si="14"/>
        <v>41354.500127314815</v>
      </c>
      <c r="T242" s="8">
        <f t="shared" si="15"/>
        <v>41399.500127314815</v>
      </c>
    </row>
    <row r="243" spans="1:20" ht="49"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s="3" t="s">
        <v>8269</v>
      </c>
      <c r="O243">
        <f t="shared" si="12"/>
        <v>113</v>
      </c>
      <c r="P243" s="3">
        <f t="shared" si="13"/>
        <v>109.04</v>
      </c>
      <c r="Q243" t="s">
        <v>8310</v>
      </c>
      <c r="R243" t="s">
        <v>8315</v>
      </c>
      <c r="S243" s="8">
        <f t="shared" si="14"/>
        <v>41949.489629629628</v>
      </c>
      <c r="T243" s="8">
        <f t="shared" si="15"/>
        <v>41994.489629629628</v>
      </c>
    </row>
    <row r="244" spans="1:20" ht="49"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s="3" t="s">
        <v>8269</v>
      </c>
      <c r="O244">
        <f t="shared" si="12"/>
        <v>113</v>
      </c>
      <c r="P244" s="3">
        <f t="shared" si="13"/>
        <v>73.02</v>
      </c>
      <c r="Q244" t="s">
        <v>8310</v>
      </c>
      <c r="R244" t="s">
        <v>8315</v>
      </c>
      <c r="S244" s="8">
        <f t="shared" si="14"/>
        <v>40862.28460648148</v>
      </c>
      <c r="T244" s="8">
        <f t="shared" si="15"/>
        <v>40897.28460648148</v>
      </c>
    </row>
    <row r="245" spans="1:20" ht="49"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s="3" t="s">
        <v>8269</v>
      </c>
      <c r="O245">
        <f t="shared" si="12"/>
        <v>103</v>
      </c>
      <c r="P245" s="3">
        <f t="shared" si="13"/>
        <v>78.2</v>
      </c>
      <c r="Q245" t="s">
        <v>8310</v>
      </c>
      <c r="R245" t="s">
        <v>8315</v>
      </c>
      <c r="S245" s="8">
        <f t="shared" si="14"/>
        <v>41661.839166666665</v>
      </c>
      <c r="T245" s="8">
        <f t="shared" si="15"/>
        <v>41691.839166666665</v>
      </c>
    </row>
    <row r="246" spans="1:20" ht="49" x14ac:dyDescent="0.25">
      <c r="A246">
        <v>244</v>
      </c>
      <c r="B246" s="4">
        <v>39756</v>
      </c>
      <c r="C246" s="3" t="s">
        <v>4354</v>
      </c>
      <c r="D246">
        <v>3500</v>
      </c>
      <c r="E246">
        <v>3981.5</v>
      </c>
      <c r="F246" t="s">
        <v>8219</v>
      </c>
      <c r="G246" t="s">
        <v>8224</v>
      </c>
      <c r="H246" t="s">
        <v>8246</v>
      </c>
      <c r="I246">
        <v>1268723160</v>
      </c>
      <c r="J246">
        <v>1265269559</v>
      </c>
      <c r="K246" t="b">
        <v>1</v>
      </c>
      <c r="L246">
        <v>84</v>
      </c>
      <c r="M246" t="b">
        <v>1</v>
      </c>
      <c r="N246" s="3" t="s">
        <v>8269</v>
      </c>
      <c r="O246">
        <f t="shared" si="12"/>
        <v>114</v>
      </c>
      <c r="P246" s="3">
        <f t="shared" si="13"/>
        <v>47.4</v>
      </c>
      <c r="Q246" t="s">
        <v>8310</v>
      </c>
      <c r="R246" t="s">
        <v>8315</v>
      </c>
      <c r="S246" s="8">
        <f t="shared" si="14"/>
        <v>40213.115266203698</v>
      </c>
      <c r="T246" s="8">
        <f t="shared" si="15"/>
        <v>40253.087500000001</v>
      </c>
    </row>
    <row r="247" spans="1:20" ht="49" x14ac:dyDescent="0.25">
      <c r="A247">
        <v>245</v>
      </c>
      <c r="B247" s="3" t="s">
        <v>246</v>
      </c>
      <c r="C247" s="3" t="s">
        <v>4355</v>
      </c>
      <c r="D247">
        <v>5000</v>
      </c>
      <c r="E247">
        <v>5186</v>
      </c>
      <c r="F247" t="s">
        <v>8219</v>
      </c>
      <c r="G247" t="s">
        <v>8224</v>
      </c>
      <c r="H247" t="s">
        <v>8246</v>
      </c>
      <c r="I247">
        <v>1345079785</v>
      </c>
      <c r="J247">
        <v>1342487785</v>
      </c>
      <c r="K247" t="b">
        <v>1</v>
      </c>
      <c r="L247">
        <v>96</v>
      </c>
      <c r="M247" t="b">
        <v>1</v>
      </c>
      <c r="N247" s="3" t="s">
        <v>8269</v>
      </c>
      <c r="O247">
        <f t="shared" si="12"/>
        <v>104</v>
      </c>
      <c r="P247" s="3">
        <f t="shared" si="13"/>
        <v>54.02</v>
      </c>
      <c r="Q247" t="s">
        <v>8310</v>
      </c>
      <c r="R247" t="s">
        <v>8315</v>
      </c>
      <c r="S247" s="8">
        <f t="shared" si="14"/>
        <v>41106.844733796293</v>
      </c>
      <c r="T247" s="8">
        <f t="shared" si="15"/>
        <v>41136.844733796293</v>
      </c>
    </row>
    <row r="248" spans="1:20" ht="49" x14ac:dyDescent="0.25">
      <c r="A248">
        <v>246</v>
      </c>
      <c r="B248" s="3" t="s">
        <v>247</v>
      </c>
      <c r="C248" s="3" t="s">
        <v>4356</v>
      </c>
      <c r="D248">
        <v>5000</v>
      </c>
      <c r="E248">
        <v>15273</v>
      </c>
      <c r="F248" t="s">
        <v>8219</v>
      </c>
      <c r="G248" t="s">
        <v>8224</v>
      </c>
      <c r="H248" t="s">
        <v>8246</v>
      </c>
      <c r="I248">
        <v>1292665405</v>
      </c>
      <c r="J248">
        <v>1288341805</v>
      </c>
      <c r="K248" t="b">
        <v>1</v>
      </c>
      <c r="L248">
        <v>223</v>
      </c>
      <c r="M248" t="b">
        <v>1</v>
      </c>
      <c r="N248" s="3" t="s">
        <v>8269</v>
      </c>
      <c r="O248">
        <f t="shared" si="12"/>
        <v>305</v>
      </c>
      <c r="P248" s="3">
        <f t="shared" si="13"/>
        <v>68.489999999999995</v>
      </c>
      <c r="Q248" t="s">
        <v>8310</v>
      </c>
      <c r="R248" t="s">
        <v>8315</v>
      </c>
      <c r="S248" s="8">
        <f t="shared" si="14"/>
        <v>40480.155150462961</v>
      </c>
      <c r="T248" s="8">
        <f t="shared" si="15"/>
        <v>40530.196817129625</v>
      </c>
    </row>
    <row r="249" spans="1:20" ht="65" x14ac:dyDescent="0.25">
      <c r="A249">
        <v>247</v>
      </c>
      <c r="B249" s="3" t="s">
        <v>248</v>
      </c>
      <c r="C249" s="3" t="s">
        <v>4357</v>
      </c>
      <c r="D249">
        <v>5000</v>
      </c>
      <c r="E249">
        <v>6705</v>
      </c>
      <c r="F249" t="s">
        <v>8219</v>
      </c>
      <c r="G249" t="s">
        <v>8224</v>
      </c>
      <c r="H249" t="s">
        <v>8246</v>
      </c>
      <c r="I249">
        <v>1287200340</v>
      </c>
      <c r="J249">
        <v>1284042614</v>
      </c>
      <c r="K249" t="b">
        <v>1</v>
      </c>
      <c r="L249">
        <v>62</v>
      </c>
      <c r="M249" t="b">
        <v>1</v>
      </c>
      <c r="N249" s="3" t="s">
        <v>8269</v>
      </c>
      <c r="O249">
        <f t="shared" si="12"/>
        <v>134</v>
      </c>
      <c r="P249" s="3">
        <f t="shared" si="13"/>
        <v>108.15</v>
      </c>
      <c r="Q249" t="s">
        <v>8310</v>
      </c>
      <c r="R249" t="s">
        <v>8315</v>
      </c>
      <c r="S249" s="8">
        <f t="shared" si="14"/>
        <v>40430.395995370367</v>
      </c>
      <c r="T249" s="8">
        <f t="shared" si="15"/>
        <v>40466.943749999999</v>
      </c>
    </row>
    <row r="250" spans="1:20" ht="49"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s="3" t="s">
        <v>8269</v>
      </c>
      <c r="O250">
        <f t="shared" si="12"/>
        <v>101</v>
      </c>
      <c r="P250" s="3">
        <f t="shared" si="13"/>
        <v>589.95000000000005</v>
      </c>
      <c r="Q250" t="s">
        <v>8310</v>
      </c>
      <c r="R250" t="s">
        <v>8315</v>
      </c>
      <c r="S250" s="8">
        <f t="shared" si="14"/>
        <v>40870.566076388888</v>
      </c>
      <c r="T250" s="8">
        <f t="shared" si="15"/>
        <v>40915.566076388888</v>
      </c>
    </row>
    <row r="251" spans="1:20" ht="49"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s="3" t="s">
        <v>8269</v>
      </c>
      <c r="O251">
        <f t="shared" si="12"/>
        <v>113</v>
      </c>
      <c r="P251" s="3">
        <f t="shared" si="13"/>
        <v>48.05</v>
      </c>
      <c r="Q251" t="s">
        <v>8310</v>
      </c>
      <c r="R251" t="s">
        <v>8315</v>
      </c>
      <c r="S251" s="8">
        <f t="shared" si="14"/>
        <v>40332.715509259258</v>
      </c>
      <c r="T251" s="8">
        <f t="shared" si="15"/>
        <v>40412.527777777774</v>
      </c>
    </row>
    <row r="252" spans="1:20" ht="49"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s="3" t="s">
        <v>8269</v>
      </c>
      <c r="O252">
        <f t="shared" si="12"/>
        <v>106</v>
      </c>
      <c r="P252" s="3">
        <f t="shared" si="13"/>
        <v>72.48</v>
      </c>
      <c r="Q252" t="s">
        <v>8310</v>
      </c>
      <c r="R252" t="s">
        <v>8315</v>
      </c>
      <c r="S252" s="8">
        <f t="shared" si="14"/>
        <v>41401.357534722221</v>
      </c>
      <c r="T252" s="8">
        <f t="shared" si="15"/>
        <v>41431.357534722221</v>
      </c>
    </row>
    <row r="253" spans="1:20" ht="49" x14ac:dyDescent="0.25">
      <c r="A253">
        <v>251</v>
      </c>
      <c r="B253" s="3" t="s">
        <v>252</v>
      </c>
      <c r="C253" s="3" t="s">
        <v>4361</v>
      </c>
      <c r="D253">
        <v>3500</v>
      </c>
      <c r="E253">
        <v>4395</v>
      </c>
      <c r="F253" t="s">
        <v>8219</v>
      </c>
      <c r="G253" t="s">
        <v>8224</v>
      </c>
      <c r="H253" t="s">
        <v>8246</v>
      </c>
      <c r="I253">
        <v>1337194800</v>
      </c>
      <c r="J253">
        <v>1334429646</v>
      </c>
      <c r="K253" t="b">
        <v>1</v>
      </c>
      <c r="L253">
        <v>77</v>
      </c>
      <c r="M253" t="b">
        <v>1</v>
      </c>
      <c r="N253" s="3" t="s">
        <v>8269</v>
      </c>
      <c r="O253">
        <f t="shared" si="12"/>
        <v>126</v>
      </c>
      <c r="P253" s="3">
        <f t="shared" si="13"/>
        <v>57.08</v>
      </c>
      <c r="Q253" t="s">
        <v>8310</v>
      </c>
      <c r="R253" t="s">
        <v>8315</v>
      </c>
      <c r="S253" s="8">
        <f t="shared" si="14"/>
        <v>41013.579236111109</v>
      </c>
      <c r="T253" s="8">
        <f t="shared" si="15"/>
        <v>41045.583333333328</v>
      </c>
    </row>
    <row r="254" spans="1:20" ht="49" x14ac:dyDescent="0.25">
      <c r="A254">
        <v>252</v>
      </c>
      <c r="B254" s="3" t="s">
        <v>253</v>
      </c>
      <c r="C254" s="3" t="s">
        <v>4362</v>
      </c>
      <c r="D254">
        <v>5000</v>
      </c>
      <c r="E254">
        <v>9228</v>
      </c>
      <c r="F254" t="s">
        <v>8219</v>
      </c>
      <c r="G254" t="s">
        <v>8224</v>
      </c>
      <c r="H254" t="s">
        <v>8246</v>
      </c>
      <c r="I254">
        <v>1275364740</v>
      </c>
      <c r="J254">
        <v>1269878058</v>
      </c>
      <c r="K254" t="b">
        <v>1</v>
      </c>
      <c r="L254">
        <v>108</v>
      </c>
      <c r="M254" t="b">
        <v>1</v>
      </c>
      <c r="N254" s="3" t="s">
        <v>8269</v>
      </c>
      <c r="O254">
        <f t="shared" si="12"/>
        <v>185</v>
      </c>
      <c r="P254" s="3">
        <f t="shared" si="13"/>
        <v>85.44</v>
      </c>
      <c r="Q254" t="s">
        <v>8310</v>
      </c>
      <c r="R254" t="s">
        <v>8315</v>
      </c>
      <c r="S254" s="8">
        <f t="shared" si="14"/>
        <v>40266.454375000001</v>
      </c>
      <c r="T254" s="8">
        <f t="shared" si="15"/>
        <v>40329.957638888889</v>
      </c>
    </row>
    <row r="255" spans="1:20" ht="49" x14ac:dyDescent="0.25">
      <c r="A255">
        <v>253</v>
      </c>
      <c r="B255" s="3" t="s">
        <v>254</v>
      </c>
      <c r="C255" s="3" t="s">
        <v>4363</v>
      </c>
      <c r="D255">
        <v>1500</v>
      </c>
      <c r="E255">
        <v>1511</v>
      </c>
      <c r="F255" t="s">
        <v>8219</v>
      </c>
      <c r="G255" t="s">
        <v>8224</v>
      </c>
      <c r="H255" t="s">
        <v>8246</v>
      </c>
      <c r="I255">
        <v>1329320235</v>
      </c>
      <c r="J255">
        <v>1326728235</v>
      </c>
      <c r="K255" t="b">
        <v>1</v>
      </c>
      <c r="L255">
        <v>7</v>
      </c>
      <c r="M255" t="b">
        <v>1</v>
      </c>
      <c r="N255" s="3" t="s">
        <v>8269</v>
      </c>
      <c r="O255">
        <f t="shared" si="12"/>
        <v>101</v>
      </c>
      <c r="P255" s="3">
        <f t="shared" si="13"/>
        <v>215.86</v>
      </c>
      <c r="Q255" t="s">
        <v>8310</v>
      </c>
      <c r="R255" t="s">
        <v>8315</v>
      </c>
      <c r="S255" s="8">
        <f t="shared" si="14"/>
        <v>40924.44253472222</v>
      </c>
      <c r="T255" s="8">
        <f t="shared" si="15"/>
        <v>40954.44253472222</v>
      </c>
    </row>
    <row r="256" spans="1:20" ht="49"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s="3" t="s">
        <v>8269</v>
      </c>
      <c r="O256">
        <f t="shared" si="12"/>
        <v>117</v>
      </c>
      <c r="P256" s="3">
        <f t="shared" si="13"/>
        <v>89.39</v>
      </c>
      <c r="Q256" t="s">
        <v>8310</v>
      </c>
      <c r="R256" t="s">
        <v>8315</v>
      </c>
      <c r="S256" s="8">
        <f t="shared" si="14"/>
        <v>42263.744328703695</v>
      </c>
      <c r="T256" s="8">
        <f t="shared" si="15"/>
        <v>42293.874999999993</v>
      </c>
    </row>
    <row r="257" spans="1:20" ht="33"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s="3" t="s">
        <v>8269</v>
      </c>
      <c r="O257">
        <f t="shared" si="12"/>
        <v>107</v>
      </c>
      <c r="P257" s="3">
        <f t="shared" si="13"/>
        <v>45.42</v>
      </c>
      <c r="Q257" t="s">
        <v>8310</v>
      </c>
      <c r="R257" t="s">
        <v>8315</v>
      </c>
      <c r="S257" s="8">
        <f t="shared" si="14"/>
        <v>40588.318078703705</v>
      </c>
      <c r="T257" s="8">
        <f t="shared" si="15"/>
        <v>40618.276412037034</v>
      </c>
    </row>
    <row r="258" spans="1:20" ht="49"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s="3" t="s">
        <v>8269</v>
      </c>
      <c r="O258">
        <f t="shared" ref="O258:O321" si="16">ROUND(E258/D258*100,0)</f>
        <v>139</v>
      </c>
      <c r="P258" s="3">
        <f t="shared" ref="P258:P321" si="17">IF(E258=0,0,ROUND(E258/L258,2))</f>
        <v>65.760000000000005</v>
      </c>
      <c r="Q258" t="s">
        <v>8310</v>
      </c>
      <c r="R258" t="s">
        <v>8315</v>
      </c>
      <c r="S258" s="8">
        <f t="shared" ref="S258:S321" si="18">(((J258/60)/60)/24)+DATE(1970,1,1)+(-5/24)</f>
        <v>41319.560960648145</v>
      </c>
      <c r="T258" s="8">
        <f t="shared" ref="T258:T321" si="19">(I258/86400)+25569+(-5/24)</f>
        <v>41349.560960648145</v>
      </c>
    </row>
    <row r="259" spans="1:20" ht="49"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s="3" t="s">
        <v>8269</v>
      </c>
      <c r="O259">
        <f t="shared" si="16"/>
        <v>107</v>
      </c>
      <c r="P259" s="3">
        <f t="shared" si="17"/>
        <v>66.7</v>
      </c>
      <c r="Q259" t="s">
        <v>8310</v>
      </c>
      <c r="R259" t="s">
        <v>8315</v>
      </c>
      <c r="S259" s="8">
        <f t="shared" si="18"/>
        <v>42479.418541666666</v>
      </c>
      <c r="T259" s="8">
        <f t="shared" si="19"/>
        <v>42509.418541666666</v>
      </c>
    </row>
    <row r="260" spans="1:20" ht="49"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s="3" t="s">
        <v>8269</v>
      </c>
      <c r="O260">
        <f t="shared" si="16"/>
        <v>191</v>
      </c>
      <c r="P260" s="3">
        <f t="shared" si="17"/>
        <v>83.35</v>
      </c>
      <c r="Q260" t="s">
        <v>8310</v>
      </c>
      <c r="R260" t="s">
        <v>8315</v>
      </c>
      <c r="S260" s="8">
        <f t="shared" si="18"/>
        <v>40681.843356481477</v>
      </c>
      <c r="T260" s="8">
        <f t="shared" si="19"/>
        <v>40711.843356481477</v>
      </c>
    </row>
    <row r="261" spans="1:20" ht="49"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s="3" t="s">
        <v>8269</v>
      </c>
      <c r="O261">
        <f t="shared" si="16"/>
        <v>132</v>
      </c>
      <c r="P261" s="3">
        <f t="shared" si="17"/>
        <v>105.05</v>
      </c>
      <c r="Q261" t="s">
        <v>8310</v>
      </c>
      <c r="R261" t="s">
        <v>8315</v>
      </c>
      <c r="S261" s="8">
        <f t="shared" si="18"/>
        <v>42072.529733796291</v>
      </c>
      <c r="T261" s="8">
        <f t="shared" si="19"/>
        <v>42102.529733796291</v>
      </c>
    </row>
    <row r="262" spans="1:20" ht="33" x14ac:dyDescent="0.25">
      <c r="A262">
        <v>260</v>
      </c>
      <c r="B262" s="3" t="s">
        <v>261</v>
      </c>
      <c r="C262" s="3" t="s">
        <v>4370</v>
      </c>
      <c r="D262">
        <v>10000</v>
      </c>
      <c r="E262">
        <v>10640</v>
      </c>
      <c r="F262" t="s">
        <v>8219</v>
      </c>
      <c r="G262" t="s">
        <v>8224</v>
      </c>
      <c r="H262" t="s">
        <v>8246</v>
      </c>
      <c r="I262">
        <v>1279360740</v>
      </c>
      <c r="J262">
        <v>1275415679</v>
      </c>
      <c r="K262" t="b">
        <v>1</v>
      </c>
      <c r="L262">
        <v>88</v>
      </c>
      <c r="M262" t="b">
        <v>1</v>
      </c>
      <c r="N262" s="3" t="s">
        <v>8269</v>
      </c>
      <c r="O262">
        <f t="shared" si="16"/>
        <v>106</v>
      </c>
      <c r="P262" s="3">
        <f t="shared" si="17"/>
        <v>120.91</v>
      </c>
      <c r="Q262" t="s">
        <v>8310</v>
      </c>
      <c r="R262" t="s">
        <v>8315</v>
      </c>
      <c r="S262" s="8">
        <f t="shared" si="18"/>
        <v>40330.547210648147</v>
      </c>
      <c r="T262" s="8">
        <f t="shared" si="19"/>
        <v>40376.207638888889</v>
      </c>
    </row>
    <row r="263" spans="1:20" ht="33"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s="3" t="s">
        <v>8269</v>
      </c>
      <c r="O263">
        <f t="shared" si="16"/>
        <v>107</v>
      </c>
      <c r="P263" s="3">
        <f t="shared" si="17"/>
        <v>97.64</v>
      </c>
      <c r="Q263" t="s">
        <v>8310</v>
      </c>
      <c r="R263" t="s">
        <v>8315</v>
      </c>
      <c r="S263" s="8">
        <f t="shared" si="18"/>
        <v>41017.677129629628</v>
      </c>
      <c r="T263" s="8">
        <f t="shared" si="19"/>
        <v>41067.413194444445</v>
      </c>
    </row>
    <row r="264" spans="1:20" ht="33" x14ac:dyDescent="0.25">
      <c r="A264">
        <v>262</v>
      </c>
      <c r="B264" s="3" t="s">
        <v>263</v>
      </c>
      <c r="C264" s="3" t="s">
        <v>4372</v>
      </c>
      <c r="D264">
        <v>2500</v>
      </c>
      <c r="E264">
        <v>6000</v>
      </c>
      <c r="F264" t="s">
        <v>8219</v>
      </c>
      <c r="G264" t="s">
        <v>8224</v>
      </c>
      <c r="H264" t="s">
        <v>8246</v>
      </c>
      <c r="I264">
        <v>1298699828</v>
      </c>
      <c r="J264">
        <v>1294811828</v>
      </c>
      <c r="K264" t="b">
        <v>1</v>
      </c>
      <c r="L264">
        <v>145</v>
      </c>
      <c r="M264" t="b">
        <v>1</v>
      </c>
      <c r="N264" s="3" t="s">
        <v>8269</v>
      </c>
      <c r="O264">
        <f t="shared" si="16"/>
        <v>240</v>
      </c>
      <c r="P264" s="3">
        <f t="shared" si="17"/>
        <v>41.38</v>
      </c>
      <c r="Q264" t="s">
        <v>8310</v>
      </c>
      <c r="R264" t="s">
        <v>8315</v>
      </c>
      <c r="S264" s="8">
        <f t="shared" si="18"/>
        <v>40555.039675925924</v>
      </c>
      <c r="T264" s="8">
        <f t="shared" si="19"/>
        <v>40600.039675925924</v>
      </c>
    </row>
    <row r="265" spans="1:20" ht="65"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s="3" t="s">
        <v>8269</v>
      </c>
      <c r="O265">
        <f t="shared" si="16"/>
        <v>118</v>
      </c>
      <c r="P265" s="3">
        <f t="shared" si="17"/>
        <v>30.65</v>
      </c>
      <c r="Q265" t="s">
        <v>8310</v>
      </c>
      <c r="R265" t="s">
        <v>8315</v>
      </c>
      <c r="S265" s="8">
        <f t="shared" si="18"/>
        <v>41149.746458333328</v>
      </c>
      <c r="T265" s="8">
        <f t="shared" si="19"/>
        <v>41179.746458333328</v>
      </c>
    </row>
    <row r="266" spans="1:20" ht="65" x14ac:dyDescent="0.25">
      <c r="A266">
        <v>264</v>
      </c>
      <c r="B266" s="3" t="s">
        <v>265</v>
      </c>
      <c r="C266" s="3" t="s">
        <v>4374</v>
      </c>
      <c r="D266">
        <v>5000</v>
      </c>
      <c r="E266">
        <v>5910</v>
      </c>
      <c r="F266" t="s">
        <v>8219</v>
      </c>
      <c r="G266" t="s">
        <v>8224</v>
      </c>
      <c r="H266" t="s">
        <v>8246</v>
      </c>
      <c r="I266">
        <v>1336747995</v>
      </c>
      <c r="J266">
        <v>1334155995</v>
      </c>
      <c r="K266" t="b">
        <v>1</v>
      </c>
      <c r="L266">
        <v>91</v>
      </c>
      <c r="M266" t="b">
        <v>1</v>
      </c>
      <c r="N266" s="3" t="s">
        <v>8269</v>
      </c>
      <c r="O266">
        <f t="shared" si="16"/>
        <v>118</v>
      </c>
      <c r="P266" s="3">
        <f t="shared" si="17"/>
        <v>64.95</v>
      </c>
      <c r="Q266" t="s">
        <v>8310</v>
      </c>
      <c r="R266" t="s">
        <v>8315</v>
      </c>
      <c r="S266" s="8">
        <f t="shared" si="18"/>
        <v>41010.411979166667</v>
      </c>
      <c r="T266" s="8">
        <f t="shared" si="19"/>
        <v>41040.411979166667</v>
      </c>
    </row>
    <row r="267" spans="1:20" ht="65" x14ac:dyDescent="0.25">
      <c r="A267">
        <v>265</v>
      </c>
      <c r="B267" s="3" t="s">
        <v>266</v>
      </c>
      <c r="C267" s="3" t="s">
        <v>4375</v>
      </c>
      <c r="D267">
        <v>5000</v>
      </c>
      <c r="E267">
        <v>5555</v>
      </c>
      <c r="F267" t="s">
        <v>8219</v>
      </c>
      <c r="G267" t="s">
        <v>8224</v>
      </c>
      <c r="H267" t="s">
        <v>8246</v>
      </c>
      <c r="I267">
        <v>1273522560</v>
      </c>
      <c r="J267">
        <v>1269928430</v>
      </c>
      <c r="K267" t="b">
        <v>1</v>
      </c>
      <c r="L267">
        <v>58</v>
      </c>
      <c r="M267" t="b">
        <v>1</v>
      </c>
      <c r="N267" s="3" t="s">
        <v>8269</v>
      </c>
      <c r="O267">
        <f t="shared" si="16"/>
        <v>111</v>
      </c>
      <c r="P267" s="3">
        <f t="shared" si="17"/>
        <v>95.78</v>
      </c>
      <c r="Q267" t="s">
        <v>8310</v>
      </c>
      <c r="R267" t="s">
        <v>8315</v>
      </c>
      <c r="S267" s="8">
        <f t="shared" si="18"/>
        <v>40267.037384259253</v>
      </c>
      <c r="T267" s="8">
        <f t="shared" si="19"/>
        <v>40308.636111111111</v>
      </c>
    </row>
    <row r="268" spans="1:20" ht="49" x14ac:dyDescent="0.25">
      <c r="A268">
        <v>266</v>
      </c>
      <c r="B268" s="3" t="s">
        <v>267</v>
      </c>
      <c r="C268" s="3" t="s">
        <v>4376</v>
      </c>
      <c r="D268">
        <v>1000</v>
      </c>
      <c r="E268">
        <v>1455</v>
      </c>
      <c r="F268" t="s">
        <v>8219</v>
      </c>
      <c r="G268" t="s">
        <v>8224</v>
      </c>
      <c r="H268" t="s">
        <v>8246</v>
      </c>
      <c r="I268">
        <v>1271994660</v>
      </c>
      <c r="J268">
        <v>1264565507</v>
      </c>
      <c r="K268" t="b">
        <v>1</v>
      </c>
      <c r="L268">
        <v>36</v>
      </c>
      <c r="M268" t="b">
        <v>1</v>
      </c>
      <c r="N268" s="3" t="s">
        <v>8269</v>
      </c>
      <c r="O268">
        <f t="shared" si="16"/>
        <v>146</v>
      </c>
      <c r="P268" s="3">
        <f t="shared" si="17"/>
        <v>40.42</v>
      </c>
      <c r="Q268" t="s">
        <v>8310</v>
      </c>
      <c r="R268" t="s">
        <v>8315</v>
      </c>
      <c r="S268" s="8">
        <f t="shared" si="18"/>
        <v>40204.966516203705</v>
      </c>
      <c r="T268" s="8">
        <f t="shared" si="19"/>
        <v>40290.95208333333</v>
      </c>
    </row>
    <row r="269" spans="1:20" ht="49"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s="3" t="s">
        <v>8269</v>
      </c>
      <c r="O269">
        <f t="shared" si="16"/>
        <v>132</v>
      </c>
      <c r="P269" s="3">
        <f t="shared" si="17"/>
        <v>78.58</v>
      </c>
      <c r="Q269" t="s">
        <v>8310</v>
      </c>
      <c r="R269" t="s">
        <v>8315</v>
      </c>
      <c r="S269" s="8">
        <f t="shared" si="18"/>
        <v>41785.244201388887</v>
      </c>
      <c r="T269" s="8">
        <f t="shared" si="19"/>
        <v>41815.244201388887</v>
      </c>
    </row>
    <row r="270" spans="1:20" ht="49" x14ac:dyDescent="0.25">
      <c r="A270">
        <v>268</v>
      </c>
      <c r="B270" s="3" t="s">
        <v>269</v>
      </c>
      <c r="C270" s="3" t="s">
        <v>4378</v>
      </c>
      <c r="D270">
        <v>5000</v>
      </c>
      <c r="E270">
        <v>5570</v>
      </c>
      <c r="F270" t="s">
        <v>8219</v>
      </c>
      <c r="G270" t="s">
        <v>8224</v>
      </c>
      <c r="H270" t="s">
        <v>8246</v>
      </c>
      <c r="I270">
        <v>1320640778</v>
      </c>
      <c r="J270">
        <v>1316749178</v>
      </c>
      <c r="K270" t="b">
        <v>1</v>
      </c>
      <c r="L270">
        <v>111</v>
      </c>
      <c r="M270" t="b">
        <v>1</v>
      </c>
      <c r="N270" s="3" t="s">
        <v>8269</v>
      </c>
      <c r="O270">
        <f t="shared" si="16"/>
        <v>111</v>
      </c>
      <c r="P270" s="3">
        <f t="shared" si="17"/>
        <v>50.18</v>
      </c>
      <c r="Q270" t="s">
        <v>8310</v>
      </c>
      <c r="R270" t="s">
        <v>8315</v>
      </c>
      <c r="S270" s="8">
        <f t="shared" si="18"/>
        <v>40808.944189814814</v>
      </c>
      <c r="T270" s="8">
        <f t="shared" si="19"/>
        <v>40853.985856481479</v>
      </c>
    </row>
    <row r="271" spans="1:20" ht="49"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s="3" t="s">
        <v>8269</v>
      </c>
      <c r="O271">
        <f t="shared" si="16"/>
        <v>147</v>
      </c>
      <c r="P271" s="3">
        <f t="shared" si="17"/>
        <v>92.25</v>
      </c>
      <c r="Q271" t="s">
        <v>8310</v>
      </c>
      <c r="R271" t="s">
        <v>8315</v>
      </c>
      <c r="S271" s="8">
        <f t="shared" si="18"/>
        <v>42757.988680555551</v>
      </c>
      <c r="T271" s="8">
        <f t="shared" si="19"/>
        <v>42787.988680555551</v>
      </c>
    </row>
    <row r="272" spans="1:20" ht="49" x14ac:dyDescent="0.25">
      <c r="A272">
        <v>270</v>
      </c>
      <c r="B272" s="3" t="s">
        <v>271</v>
      </c>
      <c r="C272" s="3" t="s">
        <v>4380</v>
      </c>
      <c r="D272">
        <v>2300</v>
      </c>
      <c r="E272">
        <v>3510</v>
      </c>
      <c r="F272" t="s">
        <v>8219</v>
      </c>
      <c r="G272" t="s">
        <v>8224</v>
      </c>
      <c r="H272" t="s">
        <v>8246</v>
      </c>
      <c r="I272">
        <v>1306296000</v>
      </c>
      <c r="J272">
        <v>1301950070</v>
      </c>
      <c r="K272" t="b">
        <v>1</v>
      </c>
      <c r="L272">
        <v>61</v>
      </c>
      <c r="M272" t="b">
        <v>1</v>
      </c>
      <c r="N272" s="3" t="s">
        <v>8269</v>
      </c>
      <c r="O272">
        <f t="shared" si="16"/>
        <v>153</v>
      </c>
      <c r="P272" s="3">
        <f t="shared" si="17"/>
        <v>57.54</v>
      </c>
      <c r="Q272" t="s">
        <v>8310</v>
      </c>
      <c r="R272" t="s">
        <v>8315</v>
      </c>
      <c r="S272" s="8">
        <f t="shared" si="18"/>
        <v>40637.658217592587</v>
      </c>
      <c r="T272" s="8">
        <f t="shared" si="19"/>
        <v>40687.958333333328</v>
      </c>
    </row>
    <row r="273" spans="1:20" ht="49"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s="3" t="s">
        <v>8269</v>
      </c>
      <c r="O273">
        <f t="shared" si="16"/>
        <v>105</v>
      </c>
      <c r="P273" s="3">
        <f t="shared" si="17"/>
        <v>109.42</v>
      </c>
      <c r="Q273" t="s">
        <v>8310</v>
      </c>
      <c r="R273" t="s">
        <v>8315</v>
      </c>
      <c r="S273" s="8">
        <f t="shared" si="18"/>
        <v>41611.891909722224</v>
      </c>
      <c r="T273" s="8">
        <f t="shared" si="19"/>
        <v>41641.125</v>
      </c>
    </row>
    <row r="274" spans="1:20" ht="49" x14ac:dyDescent="0.25">
      <c r="A274">
        <v>272</v>
      </c>
      <c r="B274" s="3" t="s">
        <v>273</v>
      </c>
      <c r="C274" s="3" t="s">
        <v>4382</v>
      </c>
      <c r="D274">
        <v>3000</v>
      </c>
      <c r="E274">
        <v>5323.01</v>
      </c>
      <c r="F274" t="s">
        <v>8219</v>
      </c>
      <c r="G274" t="s">
        <v>8224</v>
      </c>
      <c r="H274" t="s">
        <v>8246</v>
      </c>
      <c r="I274">
        <v>1272480540</v>
      </c>
      <c r="J274">
        <v>1267220191</v>
      </c>
      <c r="K274" t="b">
        <v>1</v>
      </c>
      <c r="L274">
        <v>65</v>
      </c>
      <c r="M274" t="b">
        <v>1</v>
      </c>
      <c r="N274" s="3" t="s">
        <v>8269</v>
      </c>
      <c r="O274">
        <f t="shared" si="16"/>
        <v>177</v>
      </c>
      <c r="P274" s="3">
        <f t="shared" si="17"/>
        <v>81.89</v>
      </c>
      <c r="Q274" t="s">
        <v>8310</v>
      </c>
      <c r="R274" t="s">
        <v>8315</v>
      </c>
      <c r="S274" s="8">
        <f t="shared" si="18"/>
        <v>40235.692025462959</v>
      </c>
      <c r="T274" s="8">
        <f t="shared" si="19"/>
        <v>40296.575694444444</v>
      </c>
    </row>
    <row r="275" spans="1:20" ht="49"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s="3" t="s">
        <v>8269</v>
      </c>
      <c r="O275">
        <f t="shared" si="16"/>
        <v>108</v>
      </c>
      <c r="P275" s="3">
        <f t="shared" si="17"/>
        <v>45.67</v>
      </c>
      <c r="Q275" t="s">
        <v>8310</v>
      </c>
      <c r="R275" t="s">
        <v>8315</v>
      </c>
      <c r="S275" s="8">
        <f t="shared" si="18"/>
        <v>40697.29011574074</v>
      </c>
      <c r="T275" s="8">
        <f t="shared" si="19"/>
        <v>40727.29011574074</v>
      </c>
    </row>
    <row r="276" spans="1:20" ht="49" x14ac:dyDescent="0.25">
      <c r="A276">
        <v>274</v>
      </c>
      <c r="B276" s="3" t="s">
        <v>275</v>
      </c>
      <c r="C276" s="3" t="s">
        <v>4384</v>
      </c>
      <c r="D276">
        <v>4000</v>
      </c>
      <c r="E276">
        <v>6240</v>
      </c>
      <c r="F276" t="s">
        <v>8219</v>
      </c>
      <c r="G276" t="s">
        <v>8224</v>
      </c>
      <c r="H276" t="s">
        <v>8246</v>
      </c>
      <c r="I276">
        <v>1333609140</v>
      </c>
      <c r="J276">
        <v>1330638829</v>
      </c>
      <c r="K276" t="b">
        <v>1</v>
      </c>
      <c r="L276">
        <v>113</v>
      </c>
      <c r="M276" t="b">
        <v>1</v>
      </c>
      <c r="N276" s="3" t="s">
        <v>8269</v>
      </c>
      <c r="O276">
        <f t="shared" si="16"/>
        <v>156</v>
      </c>
      <c r="P276" s="3">
        <f t="shared" si="17"/>
        <v>55.22</v>
      </c>
      <c r="Q276" t="s">
        <v>8310</v>
      </c>
      <c r="R276" t="s">
        <v>8315</v>
      </c>
      <c r="S276" s="8">
        <f t="shared" si="18"/>
        <v>40969.704039351847</v>
      </c>
      <c r="T276" s="8">
        <f t="shared" si="19"/>
        <v>41004.082638888889</v>
      </c>
    </row>
    <row r="277" spans="1:20" ht="49"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s="3" t="s">
        <v>8269</v>
      </c>
      <c r="O277">
        <f t="shared" si="16"/>
        <v>108</v>
      </c>
      <c r="P277" s="3">
        <f t="shared" si="17"/>
        <v>65.3</v>
      </c>
      <c r="Q277" t="s">
        <v>8310</v>
      </c>
      <c r="R277" t="s">
        <v>8315</v>
      </c>
      <c r="S277" s="8">
        <f t="shared" si="18"/>
        <v>41192.823680555557</v>
      </c>
      <c r="T277" s="8">
        <f t="shared" si="19"/>
        <v>41222.865347222221</v>
      </c>
    </row>
    <row r="278" spans="1:20" ht="49" x14ac:dyDescent="0.25">
      <c r="A278">
        <v>276</v>
      </c>
      <c r="B278" s="3" t="s">
        <v>277</v>
      </c>
      <c r="C278" s="3" t="s">
        <v>4386</v>
      </c>
      <c r="D278">
        <v>4000</v>
      </c>
      <c r="E278">
        <v>5904</v>
      </c>
      <c r="F278" t="s">
        <v>8219</v>
      </c>
      <c r="G278" t="s">
        <v>8224</v>
      </c>
      <c r="H278" t="s">
        <v>8246</v>
      </c>
      <c r="I278">
        <v>1335574674</v>
      </c>
      <c r="J278">
        <v>1330394274</v>
      </c>
      <c r="K278" t="b">
        <v>1</v>
      </c>
      <c r="L278">
        <v>62</v>
      </c>
      <c r="M278" t="b">
        <v>1</v>
      </c>
      <c r="N278" s="3" t="s">
        <v>8269</v>
      </c>
      <c r="O278">
        <f t="shared" si="16"/>
        <v>148</v>
      </c>
      <c r="P278" s="3">
        <f t="shared" si="17"/>
        <v>95.23</v>
      </c>
      <c r="Q278" t="s">
        <v>8310</v>
      </c>
      <c r="R278" t="s">
        <v>8315</v>
      </c>
      <c r="S278" s="8">
        <f t="shared" si="18"/>
        <v>40966.87354166666</v>
      </c>
      <c r="T278" s="8">
        <f t="shared" si="19"/>
        <v>41026.831874999996</v>
      </c>
    </row>
    <row r="279" spans="1:20" ht="49"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s="3" t="s">
        <v>8269</v>
      </c>
      <c r="O279">
        <f t="shared" si="16"/>
        <v>110</v>
      </c>
      <c r="P279" s="3">
        <f t="shared" si="17"/>
        <v>75.44</v>
      </c>
      <c r="Q279" t="s">
        <v>8310</v>
      </c>
      <c r="R279" t="s">
        <v>8315</v>
      </c>
      <c r="S279" s="8">
        <f t="shared" si="18"/>
        <v>42117.68309027778</v>
      </c>
      <c r="T279" s="8">
        <f t="shared" si="19"/>
        <v>42147.68309027778</v>
      </c>
    </row>
    <row r="280" spans="1:20" ht="33"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s="3" t="s">
        <v>8269</v>
      </c>
      <c r="O280">
        <f t="shared" si="16"/>
        <v>150</v>
      </c>
      <c r="P280" s="3">
        <f t="shared" si="17"/>
        <v>97.82</v>
      </c>
      <c r="Q280" t="s">
        <v>8310</v>
      </c>
      <c r="R280" t="s">
        <v>8315</v>
      </c>
      <c r="S280" s="8">
        <f t="shared" si="18"/>
        <v>41163.832627314812</v>
      </c>
      <c r="T280" s="8">
        <f t="shared" si="19"/>
        <v>41193.832627314812</v>
      </c>
    </row>
    <row r="281" spans="1:20" ht="49"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s="3" t="s">
        <v>8269</v>
      </c>
      <c r="O281">
        <f t="shared" si="16"/>
        <v>157</v>
      </c>
      <c r="P281" s="3">
        <f t="shared" si="17"/>
        <v>87.69</v>
      </c>
      <c r="Q281" t="s">
        <v>8310</v>
      </c>
      <c r="R281" t="s">
        <v>8315</v>
      </c>
      <c r="S281" s="8">
        <f t="shared" si="18"/>
        <v>42759.035833333335</v>
      </c>
      <c r="T281" s="8">
        <f t="shared" si="19"/>
        <v>42792.875694444439</v>
      </c>
    </row>
    <row r="282" spans="1:20" ht="49"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s="3" t="s">
        <v>8269</v>
      </c>
      <c r="O282">
        <f t="shared" si="16"/>
        <v>156</v>
      </c>
      <c r="P282" s="3">
        <f t="shared" si="17"/>
        <v>54.75</v>
      </c>
      <c r="Q282" t="s">
        <v>8310</v>
      </c>
      <c r="R282" t="s">
        <v>8315</v>
      </c>
      <c r="S282" s="8">
        <f t="shared" si="18"/>
        <v>41744.382349537031</v>
      </c>
      <c r="T282" s="8">
        <f t="shared" si="19"/>
        <v>41789.382349537038</v>
      </c>
    </row>
    <row r="283" spans="1:20" ht="49" x14ac:dyDescent="0.25">
      <c r="A283">
        <v>281</v>
      </c>
      <c r="B283" s="3" t="s">
        <v>282</v>
      </c>
      <c r="C283" s="3" t="s">
        <v>4391</v>
      </c>
      <c r="D283">
        <v>5500</v>
      </c>
      <c r="E283">
        <v>6632.32</v>
      </c>
      <c r="F283" t="s">
        <v>8219</v>
      </c>
      <c r="G283" t="s">
        <v>8224</v>
      </c>
      <c r="H283" t="s">
        <v>8246</v>
      </c>
      <c r="I283">
        <v>1249932360</v>
      </c>
      <c r="J283">
        <v>1242532513</v>
      </c>
      <c r="K283" t="b">
        <v>1</v>
      </c>
      <c r="L283">
        <v>79</v>
      </c>
      <c r="M283" t="b">
        <v>1</v>
      </c>
      <c r="N283" s="3" t="s">
        <v>8269</v>
      </c>
      <c r="O283">
        <f t="shared" si="16"/>
        <v>121</v>
      </c>
      <c r="P283" s="3">
        <f t="shared" si="17"/>
        <v>83.95</v>
      </c>
      <c r="Q283" t="s">
        <v>8310</v>
      </c>
      <c r="R283" t="s">
        <v>8315</v>
      </c>
      <c r="S283" s="8">
        <f t="shared" si="18"/>
        <v>39949.955011574071</v>
      </c>
      <c r="T283" s="8">
        <f t="shared" si="19"/>
        <v>40035.601388888885</v>
      </c>
    </row>
    <row r="284" spans="1:20" ht="49"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s="3" t="s">
        <v>8269</v>
      </c>
      <c r="O284">
        <f t="shared" si="16"/>
        <v>101</v>
      </c>
      <c r="P284" s="3">
        <f t="shared" si="17"/>
        <v>254.39</v>
      </c>
      <c r="Q284" t="s">
        <v>8310</v>
      </c>
      <c r="R284" t="s">
        <v>8315</v>
      </c>
      <c r="S284" s="8">
        <f t="shared" si="18"/>
        <v>40194.711712962962</v>
      </c>
      <c r="T284" s="8">
        <f t="shared" si="19"/>
        <v>40231.708333333328</v>
      </c>
    </row>
    <row r="285" spans="1:20" ht="33"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s="3" t="s">
        <v>8269</v>
      </c>
      <c r="O285">
        <f t="shared" si="16"/>
        <v>114</v>
      </c>
      <c r="P285" s="3">
        <f t="shared" si="17"/>
        <v>101.83</v>
      </c>
      <c r="Q285" t="s">
        <v>8310</v>
      </c>
      <c r="R285" t="s">
        <v>8315</v>
      </c>
      <c r="S285" s="8">
        <f t="shared" si="18"/>
        <v>40675.501666666663</v>
      </c>
      <c r="T285" s="8">
        <f t="shared" si="19"/>
        <v>40694.999305555553</v>
      </c>
    </row>
    <row r="286" spans="1:20" ht="49"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s="3" t="s">
        <v>8269</v>
      </c>
      <c r="O286">
        <f t="shared" si="16"/>
        <v>105</v>
      </c>
      <c r="P286" s="3">
        <f t="shared" si="17"/>
        <v>55.07</v>
      </c>
      <c r="Q286" t="s">
        <v>8310</v>
      </c>
      <c r="R286" t="s">
        <v>8315</v>
      </c>
      <c r="S286" s="8">
        <f t="shared" si="18"/>
        <v>40904.529861111107</v>
      </c>
      <c r="T286" s="8">
        <f t="shared" si="19"/>
        <v>40929.529861111107</v>
      </c>
    </row>
    <row r="287" spans="1:20" ht="49"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s="3" t="s">
        <v>8269</v>
      </c>
      <c r="O287">
        <f t="shared" si="16"/>
        <v>229</v>
      </c>
      <c r="P287" s="3">
        <f t="shared" si="17"/>
        <v>56.9</v>
      </c>
      <c r="Q287" t="s">
        <v>8310</v>
      </c>
      <c r="R287" t="s">
        <v>8315</v>
      </c>
      <c r="S287" s="8">
        <f t="shared" si="18"/>
        <v>41506.547777777778</v>
      </c>
      <c r="T287" s="8">
        <f t="shared" si="19"/>
        <v>41536.547777777778</v>
      </c>
    </row>
    <row r="288" spans="1:20" ht="49"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s="3" t="s">
        <v>8269</v>
      </c>
      <c r="O288">
        <f t="shared" si="16"/>
        <v>109</v>
      </c>
      <c r="P288" s="3">
        <f t="shared" si="17"/>
        <v>121.28</v>
      </c>
      <c r="Q288" t="s">
        <v>8310</v>
      </c>
      <c r="R288" t="s">
        <v>8315</v>
      </c>
      <c r="S288" s="8">
        <f t="shared" si="18"/>
        <v>41313.60791666666</v>
      </c>
      <c r="T288" s="8">
        <f t="shared" si="19"/>
        <v>41358.566249999996</v>
      </c>
    </row>
    <row r="289" spans="1:20" ht="33"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s="3" t="s">
        <v>8269</v>
      </c>
      <c r="O289">
        <f t="shared" si="16"/>
        <v>176</v>
      </c>
      <c r="P289" s="3">
        <f t="shared" si="17"/>
        <v>91.19</v>
      </c>
      <c r="Q289" t="s">
        <v>8310</v>
      </c>
      <c r="R289" t="s">
        <v>8315</v>
      </c>
      <c r="S289" s="8">
        <f t="shared" si="18"/>
        <v>41184.069652777776</v>
      </c>
      <c r="T289" s="8">
        <f t="shared" si="19"/>
        <v>41214.958333333328</v>
      </c>
    </row>
    <row r="290" spans="1:20" ht="49"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s="3" t="s">
        <v>8269</v>
      </c>
      <c r="O290">
        <f t="shared" si="16"/>
        <v>103</v>
      </c>
      <c r="P290" s="3">
        <f t="shared" si="17"/>
        <v>115.45</v>
      </c>
      <c r="Q290" t="s">
        <v>8310</v>
      </c>
      <c r="R290" t="s">
        <v>8315</v>
      </c>
      <c r="S290" s="8">
        <f t="shared" si="18"/>
        <v>41050.960567129623</v>
      </c>
      <c r="T290" s="8">
        <f t="shared" si="19"/>
        <v>41085.960567129623</v>
      </c>
    </row>
    <row r="291" spans="1:20" ht="49"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s="3" t="s">
        <v>8269</v>
      </c>
      <c r="O291">
        <f t="shared" si="16"/>
        <v>105</v>
      </c>
      <c r="P291" s="3">
        <f t="shared" si="17"/>
        <v>67.77</v>
      </c>
      <c r="Q291" t="s">
        <v>8310</v>
      </c>
      <c r="R291" t="s">
        <v>8315</v>
      </c>
      <c r="S291" s="8">
        <f t="shared" si="18"/>
        <v>41550.248078703698</v>
      </c>
      <c r="T291" s="8">
        <f t="shared" si="19"/>
        <v>41580.248078703698</v>
      </c>
    </row>
    <row r="292" spans="1:20" ht="33" x14ac:dyDescent="0.25">
      <c r="A292">
        <v>290</v>
      </c>
      <c r="B292" s="3" t="s">
        <v>291</v>
      </c>
      <c r="C292" s="3" t="s">
        <v>4400</v>
      </c>
      <c r="D292">
        <v>4500</v>
      </c>
      <c r="E292">
        <v>4800.8</v>
      </c>
      <c r="F292" t="s">
        <v>8219</v>
      </c>
      <c r="G292" t="s">
        <v>8224</v>
      </c>
      <c r="H292" t="s">
        <v>8246</v>
      </c>
      <c r="I292">
        <v>1296633540</v>
      </c>
      <c r="J292">
        <v>1292316697</v>
      </c>
      <c r="K292" t="b">
        <v>1</v>
      </c>
      <c r="L292">
        <v>168</v>
      </c>
      <c r="M292" t="b">
        <v>1</v>
      </c>
      <c r="N292" s="3" t="s">
        <v>8269</v>
      </c>
      <c r="O292">
        <f t="shared" si="16"/>
        <v>107</v>
      </c>
      <c r="P292" s="3">
        <f t="shared" si="17"/>
        <v>28.58</v>
      </c>
      <c r="Q292" t="s">
        <v>8310</v>
      </c>
      <c r="R292" t="s">
        <v>8315</v>
      </c>
      <c r="S292" s="8">
        <f t="shared" si="18"/>
        <v>40526.160844907405</v>
      </c>
      <c r="T292" s="8">
        <f t="shared" si="19"/>
        <v>40576.124305555553</v>
      </c>
    </row>
    <row r="293" spans="1:20" ht="49" x14ac:dyDescent="0.25">
      <c r="A293">
        <v>291</v>
      </c>
      <c r="B293" s="3" t="s">
        <v>292</v>
      </c>
      <c r="C293" s="3" t="s">
        <v>4401</v>
      </c>
      <c r="D293">
        <v>5000</v>
      </c>
      <c r="E293">
        <v>6001</v>
      </c>
      <c r="F293" t="s">
        <v>8219</v>
      </c>
      <c r="G293" t="s">
        <v>8224</v>
      </c>
      <c r="H293" t="s">
        <v>8246</v>
      </c>
      <c r="I293">
        <v>1367366460</v>
      </c>
      <c r="J293">
        <v>1365791246</v>
      </c>
      <c r="K293" t="b">
        <v>1</v>
      </c>
      <c r="L293">
        <v>128</v>
      </c>
      <c r="M293" t="b">
        <v>1</v>
      </c>
      <c r="N293" s="3" t="s">
        <v>8269</v>
      </c>
      <c r="O293">
        <f t="shared" si="16"/>
        <v>120</v>
      </c>
      <c r="P293" s="3">
        <f t="shared" si="17"/>
        <v>46.88</v>
      </c>
      <c r="Q293" t="s">
        <v>8310</v>
      </c>
      <c r="R293" t="s">
        <v>8315</v>
      </c>
      <c r="S293" s="8">
        <f t="shared" si="18"/>
        <v>41376.560717592591</v>
      </c>
      <c r="T293" s="8">
        <f t="shared" si="19"/>
        <v>41394.792361111111</v>
      </c>
    </row>
    <row r="294" spans="1:20" ht="49"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s="3" t="s">
        <v>8269</v>
      </c>
      <c r="O294">
        <f t="shared" si="16"/>
        <v>102</v>
      </c>
      <c r="P294" s="3">
        <f t="shared" si="17"/>
        <v>154.41999999999999</v>
      </c>
      <c r="Q294" t="s">
        <v>8310</v>
      </c>
      <c r="R294" t="s">
        <v>8315</v>
      </c>
      <c r="S294" s="8">
        <f t="shared" si="18"/>
        <v>40812.594895833332</v>
      </c>
      <c r="T294" s="8">
        <f t="shared" si="19"/>
        <v>40844.957638888889</v>
      </c>
    </row>
    <row r="295" spans="1:20" ht="49"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s="3" t="s">
        <v>8269</v>
      </c>
      <c r="O295">
        <f t="shared" si="16"/>
        <v>101</v>
      </c>
      <c r="P295" s="3">
        <f t="shared" si="17"/>
        <v>201.22</v>
      </c>
      <c r="Q295" t="s">
        <v>8310</v>
      </c>
      <c r="R295" t="s">
        <v>8315</v>
      </c>
      <c r="S295" s="8">
        <f t="shared" si="18"/>
        <v>41719.459652777776</v>
      </c>
      <c r="T295" s="8">
        <f t="shared" si="19"/>
        <v>41749.459652777776</v>
      </c>
    </row>
    <row r="296" spans="1:20" ht="49" x14ac:dyDescent="0.25">
      <c r="A296">
        <v>294</v>
      </c>
      <c r="B296" s="3" t="s">
        <v>295</v>
      </c>
      <c r="C296" s="3" t="s">
        <v>4404</v>
      </c>
      <c r="D296">
        <v>5000</v>
      </c>
      <c r="E296">
        <v>5000</v>
      </c>
      <c r="F296" t="s">
        <v>8219</v>
      </c>
      <c r="G296" t="s">
        <v>8224</v>
      </c>
      <c r="H296" t="s">
        <v>8246</v>
      </c>
      <c r="I296">
        <v>1279555200</v>
      </c>
      <c r="J296">
        <v>1276480894</v>
      </c>
      <c r="K296" t="b">
        <v>1</v>
      </c>
      <c r="L296">
        <v>50</v>
      </c>
      <c r="M296" t="b">
        <v>1</v>
      </c>
      <c r="N296" s="3" t="s">
        <v>8269</v>
      </c>
      <c r="O296">
        <f t="shared" si="16"/>
        <v>100</v>
      </c>
      <c r="P296" s="3">
        <f t="shared" si="17"/>
        <v>100</v>
      </c>
      <c r="Q296" t="s">
        <v>8310</v>
      </c>
      <c r="R296" t="s">
        <v>8315</v>
      </c>
      <c r="S296" s="8">
        <f t="shared" si="18"/>
        <v>40342.876087962963</v>
      </c>
      <c r="T296" s="8">
        <f t="shared" si="19"/>
        <v>40378.458333333328</v>
      </c>
    </row>
    <row r="297" spans="1:20" ht="49"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s="3" t="s">
        <v>8269</v>
      </c>
      <c r="O297">
        <f t="shared" si="16"/>
        <v>133</v>
      </c>
      <c r="P297" s="3">
        <f t="shared" si="17"/>
        <v>100.08</v>
      </c>
      <c r="Q297" t="s">
        <v>8310</v>
      </c>
      <c r="R297" t="s">
        <v>8315</v>
      </c>
      <c r="S297" s="8">
        <f t="shared" si="18"/>
        <v>41518.796400462961</v>
      </c>
      <c r="T297" s="8">
        <f t="shared" si="19"/>
        <v>41578.791666666664</v>
      </c>
    </row>
    <row r="298" spans="1:20" ht="49"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s="3" t="s">
        <v>8269</v>
      </c>
      <c r="O298">
        <f t="shared" si="16"/>
        <v>119</v>
      </c>
      <c r="P298" s="3">
        <f t="shared" si="17"/>
        <v>230.09</v>
      </c>
      <c r="Q298" t="s">
        <v>8310</v>
      </c>
      <c r="R298" t="s">
        <v>8315</v>
      </c>
      <c r="S298" s="8">
        <f t="shared" si="18"/>
        <v>41134.267164351848</v>
      </c>
      <c r="T298" s="8">
        <f t="shared" si="19"/>
        <v>41159.267164351848</v>
      </c>
    </row>
    <row r="299" spans="1:20" ht="49"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s="3" t="s">
        <v>8269</v>
      </c>
      <c r="O299">
        <f t="shared" si="16"/>
        <v>101</v>
      </c>
      <c r="P299" s="3">
        <f t="shared" si="17"/>
        <v>141.75</v>
      </c>
      <c r="Q299" t="s">
        <v>8310</v>
      </c>
      <c r="R299" t="s">
        <v>8315</v>
      </c>
      <c r="S299" s="8">
        <f t="shared" si="18"/>
        <v>42089.519687500004</v>
      </c>
      <c r="T299" s="8">
        <f t="shared" si="19"/>
        <v>42124.957638888889</v>
      </c>
    </row>
    <row r="300" spans="1:20" ht="33"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s="3" t="s">
        <v>8269</v>
      </c>
      <c r="O300">
        <f t="shared" si="16"/>
        <v>109</v>
      </c>
      <c r="P300" s="3">
        <f t="shared" si="17"/>
        <v>56.34</v>
      </c>
      <c r="Q300" t="s">
        <v>8310</v>
      </c>
      <c r="R300" t="s">
        <v>8315</v>
      </c>
      <c r="S300" s="8">
        <f t="shared" si="18"/>
        <v>41709.255185185182</v>
      </c>
      <c r="T300" s="8">
        <f t="shared" si="19"/>
        <v>41768.666666666664</v>
      </c>
    </row>
    <row r="301" spans="1:20" ht="49"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s="3" t="s">
        <v>8269</v>
      </c>
      <c r="O301">
        <f t="shared" si="16"/>
        <v>179</v>
      </c>
      <c r="P301" s="3">
        <f t="shared" si="17"/>
        <v>73.34</v>
      </c>
      <c r="Q301" t="s">
        <v>8310</v>
      </c>
      <c r="R301" t="s">
        <v>8315</v>
      </c>
      <c r="S301" s="8">
        <f t="shared" si="18"/>
        <v>40469.016898148147</v>
      </c>
      <c r="T301" s="8">
        <f t="shared" si="19"/>
        <v>40499.058564814812</v>
      </c>
    </row>
    <row r="302" spans="1:20" ht="49"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s="3" t="s">
        <v>8269</v>
      </c>
      <c r="O302">
        <f t="shared" si="16"/>
        <v>102</v>
      </c>
      <c r="P302" s="3">
        <f t="shared" si="17"/>
        <v>85.34</v>
      </c>
      <c r="Q302" t="s">
        <v>8310</v>
      </c>
      <c r="R302" t="s">
        <v>8315</v>
      </c>
      <c r="S302" s="8">
        <f t="shared" si="18"/>
        <v>40626.751597222217</v>
      </c>
      <c r="T302" s="8">
        <f t="shared" si="19"/>
        <v>40657.751597222217</v>
      </c>
    </row>
    <row r="303" spans="1:20" ht="49"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s="3" t="s">
        <v>8269</v>
      </c>
      <c r="O303">
        <f t="shared" si="16"/>
        <v>119</v>
      </c>
      <c r="P303" s="3">
        <f t="shared" si="17"/>
        <v>61.5</v>
      </c>
      <c r="Q303" t="s">
        <v>8310</v>
      </c>
      <c r="R303" t="s">
        <v>8315</v>
      </c>
      <c r="S303" s="8">
        <f t="shared" si="18"/>
        <v>41312.529340277775</v>
      </c>
      <c r="T303" s="8">
        <f t="shared" si="19"/>
        <v>41352.487673611111</v>
      </c>
    </row>
    <row r="304" spans="1:20" ht="65"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s="3" t="s">
        <v>8269</v>
      </c>
      <c r="O304">
        <f t="shared" si="16"/>
        <v>100</v>
      </c>
      <c r="P304" s="3">
        <f t="shared" si="17"/>
        <v>93.02</v>
      </c>
      <c r="Q304" t="s">
        <v>8310</v>
      </c>
      <c r="R304" t="s">
        <v>8315</v>
      </c>
      <c r="S304" s="8">
        <f t="shared" si="18"/>
        <v>40933.648587962962</v>
      </c>
      <c r="T304" s="8">
        <f t="shared" si="19"/>
        <v>40963.648587962962</v>
      </c>
    </row>
    <row r="305" spans="1:20" ht="49" x14ac:dyDescent="0.25">
      <c r="A305">
        <v>303</v>
      </c>
      <c r="B305" s="3" t="s">
        <v>304</v>
      </c>
      <c r="C305" s="3" t="s">
        <v>4413</v>
      </c>
      <c r="D305">
        <v>3000</v>
      </c>
      <c r="E305">
        <v>4124</v>
      </c>
      <c r="F305" t="s">
        <v>8219</v>
      </c>
      <c r="G305" t="s">
        <v>8224</v>
      </c>
      <c r="H305" t="s">
        <v>8246</v>
      </c>
      <c r="I305">
        <v>1338601346</v>
      </c>
      <c r="J305">
        <v>1336009346</v>
      </c>
      <c r="K305" t="b">
        <v>1</v>
      </c>
      <c r="L305">
        <v>82</v>
      </c>
      <c r="M305" t="b">
        <v>1</v>
      </c>
      <c r="N305" s="3" t="s">
        <v>8269</v>
      </c>
      <c r="O305">
        <f t="shared" si="16"/>
        <v>137</v>
      </c>
      <c r="P305" s="3">
        <f t="shared" si="17"/>
        <v>50.29</v>
      </c>
      <c r="Q305" t="s">
        <v>8310</v>
      </c>
      <c r="R305" t="s">
        <v>8315</v>
      </c>
      <c r="S305" s="8">
        <f t="shared" si="18"/>
        <v>41031.862800925926</v>
      </c>
      <c r="T305" s="8">
        <f t="shared" si="19"/>
        <v>41061.862800925919</v>
      </c>
    </row>
    <row r="306" spans="1:20" ht="33" x14ac:dyDescent="0.25">
      <c r="A306">
        <v>304</v>
      </c>
      <c r="B306" s="3" t="s">
        <v>305</v>
      </c>
      <c r="C306" s="3" t="s">
        <v>4414</v>
      </c>
      <c r="D306">
        <v>3400</v>
      </c>
      <c r="E306">
        <v>7876</v>
      </c>
      <c r="F306" t="s">
        <v>8219</v>
      </c>
      <c r="G306" t="s">
        <v>8224</v>
      </c>
      <c r="H306" t="s">
        <v>8246</v>
      </c>
      <c r="I306">
        <v>1346464800</v>
      </c>
      <c r="J306">
        <v>1343096197</v>
      </c>
      <c r="K306" t="b">
        <v>1</v>
      </c>
      <c r="L306">
        <v>74</v>
      </c>
      <c r="M306" t="b">
        <v>1</v>
      </c>
      <c r="N306" s="3" t="s">
        <v>8269</v>
      </c>
      <c r="O306">
        <f t="shared" si="16"/>
        <v>232</v>
      </c>
      <c r="P306" s="3">
        <f t="shared" si="17"/>
        <v>106.43</v>
      </c>
      <c r="Q306" t="s">
        <v>8310</v>
      </c>
      <c r="R306" t="s">
        <v>8315</v>
      </c>
      <c r="S306" s="8">
        <f t="shared" si="18"/>
        <v>41113.88653935185</v>
      </c>
      <c r="T306" s="8">
        <f t="shared" si="19"/>
        <v>41152.875</v>
      </c>
    </row>
    <row r="307" spans="1:20" ht="33" x14ac:dyDescent="0.25">
      <c r="A307">
        <v>305</v>
      </c>
      <c r="B307" s="3" t="s">
        <v>306</v>
      </c>
      <c r="C307" s="3" t="s">
        <v>4415</v>
      </c>
      <c r="D307">
        <v>7500</v>
      </c>
      <c r="E307">
        <v>9775</v>
      </c>
      <c r="F307" t="s">
        <v>8219</v>
      </c>
      <c r="G307" t="s">
        <v>8224</v>
      </c>
      <c r="H307" t="s">
        <v>8246</v>
      </c>
      <c r="I307">
        <v>1331392049</v>
      </c>
      <c r="J307">
        <v>1328800049</v>
      </c>
      <c r="K307" t="b">
        <v>1</v>
      </c>
      <c r="L307">
        <v>189</v>
      </c>
      <c r="M307" t="b">
        <v>1</v>
      </c>
      <c r="N307" s="3" t="s">
        <v>8269</v>
      </c>
      <c r="O307">
        <f t="shared" si="16"/>
        <v>130</v>
      </c>
      <c r="P307" s="3">
        <f t="shared" si="17"/>
        <v>51.72</v>
      </c>
      <c r="Q307" t="s">
        <v>8310</v>
      </c>
      <c r="R307" t="s">
        <v>8315</v>
      </c>
      <c r="S307" s="8">
        <f t="shared" si="18"/>
        <v>40948.421863425923</v>
      </c>
      <c r="T307" s="8">
        <f t="shared" si="19"/>
        <v>40978.421863425923</v>
      </c>
    </row>
    <row r="308" spans="1:20" ht="33" x14ac:dyDescent="0.25">
      <c r="A308">
        <v>306</v>
      </c>
      <c r="B308" s="3" t="s">
        <v>307</v>
      </c>
      <c r="C308" s="3" t="s">
        <v>4416</v>
      </c>
      <c r="D308">
        <v>1000</v>
      </c>
      <c r="E308">
        <v>2929</v>
      </c>
      <c r="F308" t="s">
        <v>8219</v>
      </c>
      <c r="G308" t="s">
        <v>8224</v>
      </c>
      <c r="H308" t="s">
        <v>8246</v>
      </c>
      <c r="I308">
        <v>1363806333</v>
      </c>
      <c r="J308">
        <v>1362081933</v>
      </c>
      <c r="K308" t="b">
        <v>1</v>
      </c>
      <c r="L308">
        <v>80</v>
      </c>
      <c r="M308" t="b">
        <v>1</v>
      </c>
      <c r="N308" s="3" t="s">
        <v>8269</v>
      </c>
      <c r="O308">
        <f t="shared" si="16"/>
        <v>293</v>
      </c>
      <c r="P308" s="3">
        <f t="shared" si="17"/>
        <v>36.61</v>
      </c>
      <c r="Q308" t="s">
        <v>8310</v>
      </c>
      <c r="R308" t="s">
        <v>8315</v>
      </c>
      <c r="S308" s="8">
        <f t="shared" si="18"/>
        <v>41333.628854166665</v>
      </c>
      <c r="T308" s="8">
        <f t="shared" si="19"/>
        <v>41353.587187499994</v>
      </c>
    </row>
    <row r="309" spans="1:20" ht="18"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s="3" t="s">
        <v>8269</v>
      </c>
      <c r="O309">
        <f t="shared" si="16"/>
        <v>111</v>
      </c>
      <c r="P309" s="3">
        <f t="shared" si="17"/>
        <v>42.52</v>
      </c>
      <c r="Q309" t="s">
        <v>8310</v>
      </c>
      <c r="R309" t="s">
        <v>8315</v>
      </c>
      <c r="S309" s="8">
        <f t="shared" si="18"/>
        <v>41282.736122685179</v>
      </c>
      <c r="T309" s="8">
        <f t="shared" si="19"/>
        <v>41312.736122685186</v>
      </c>
    </row>
    <row r="310" spans="1:20" ht="49"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s="3" t="s">
        <v>8269</v>
      </c>
      <c r="O310">
        <f t="shared" si="16"/>
        <v>106</v>
      </c>
      <c r="P310" s="3">
        <f t="shared" si="17"/>
        <v>62.71</v>
      </c>
      <c r="Q310" t="s">
        <v>8310</v>
      </c>
      <c r="R310" t="s">
        <v>8315</v>
      </c>
      <c r="S310" s="8">
        <f t="shared" si="18"/>
        <v>40567.486226851848</v>
      </c>
      <c r="T310" s="8">
        <f t="shared" si="19"/>
        <v>40612.486226851848</v>
      </c>
    </row>
    <row r="311" spans="1:20" ht="49"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s="3" t="s">
        <v>8269</v>
      </c>
      <c r="O311">
        <f t="shared" si="16"/>
        <v>119</v>
      </c>
      <c r="P311" s="3">
        <f t="shared" si="17"/>
        <v>89.96</v>
      </c>
      <c r="Q311" t="s">
        <v>8310</v>
      </c>
      <c r="R311" t="s">
        <v>8315</v>
      </c>
      <c r="S311" s="8">
        <f t="shared" si="18"/>
        <v>41134.543217592589</v>
      </c>
      <c r="T311" s="8">
        <f t="shared" si="19"/>
        <v>41155.543217592589</v>
      </c>
    </row>
    <row r="312" spans="1:20" ht="49" x14ac:dyDescent="0.25">
      <c r="A312">
        <v>310</v>
      </c>
      <c r="B312" s="3" t="s">
        <v>311</v>
      </c>
      <c r="C312" s="3" t="s">
        <v>4420</v>
      </c>
      <c r="D312">
        <v>1000</v>
      </c>
      <c r="E312">
        <v>1041.29</v>
      </c>
      <c r="F312" t="s">
        <v>8219</v>
      </c>
      <c r="G312" t="s">
        <v>8224</v>
      </c>
      <c r="H312" t="s">
        <v>8246</v>
      </c>
      <c r="I312">
        <v>1319076000</v>
      </c>
      <c r="J312">
        <v>1317788623</v>
      </c>
      <c r="K312" t="b">
        <v>1</v>
      </c>
      <c r="L312">
        <v>36</v>
      </c>
      <c r="M312" t="b">
        <v>1</v>
      </c>
      <c r="N312" s="3" t="s">
        <v>8269</v>
      </c>
      <c r="O312">
        <f t="shared" si="16"/>
        <v>104</v>
      </c>
      <c r="P312" s="3">
        <f t="shared" si="17"/>
        <v>28.92</v>
      </c>
      <c r="Q312" t="s">
        <v>8310</v>
      </c>
      <c r="R312" t="s">
        <v>8315</v>
      </c>
      <c r="S312" s="8">
        <f t="shared" si="18"/>
        <v>40820.974803240737</v>
      </c>
      <c r="T312" s="8">
        <f t="shared" si="19"/>
        <v>40835.875</v>
      </c>
    </row>
    <row r="313" spans="1:20" ht="49"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s="3" t="s">
        <v>8269</v>
      </c>
      <c r="O313">
        <f t="shared" si="16"/>
        <v>104</v>
      </c>
      <c r="P313" s="3">
        <f t="shared" si="17"/>
        <v>138.80000000000001</v>
      </c>
      <c r="Q313" t="s">
        <v>8310</v>
      </c>
      <c r="R313" t="s">
        <v>8315</v>
      </c>
      <c r="S313" s="8">
        <f t="shared" si="18"/>
        <v>40868.011481481481</v>
      </c>
      <c r="T313" s="8">
        <f t="shared" si="19"/>
        <v>40909.124305555553</v>
      </c>
    </row>
    <row r="314" spans="1:20" ht="49" x14ac:dyDescent="0.25">
      <c r="A314">
        <v>312</v>
      </c>
      <c r="B314" s="3" t="s">
        <v>313</v>
      </c>
      <c r="C314" s="3" t="s">
        <v>4422</v>
      </c>
      <c r="D314">
        <v>8000</v>
      </c>
      <c r="E314">
        <v>8950</v>
      </c>
      <c r="F314" t="s">
        <v>8219</v>
      </c>
      <c r="G314" t="s">
        <v>8224</v>
      </c>
      <c r="H314" t="s">
        <v>8246</v>
      </c>
      <c r="I314">
        <v>1365973432</v>
      </c>
      <c r="J314">
        <v>1363381432</v>
      </c>
      <c r="K314" t="b">
        <v>1</v>
      </c>
      <c r="L314">
        <v>146</v>
      </c>
      <c r="M314" t="b">
        <v>1</v>
      </c>
      <c r="N314" s="3" t="s">
        <v>8269</v>
      </c>
      <c r="O314">
        <f t="shared" si="16"/>
        <v>112</v>
      </c>
      <c r="P314" s="3">
        <f t="shared" si="17"/>
        <v>61.3</v>
      </c>
      <c r="Q314" t="s">
        <v>8310</v>
      </c>
      <c r="R314" t="s">
        <v>8315</v>
      </c>
      <c r="S314" s="8">
        <f t="shared" si="18"/>
        <v>41348.669351851851</v>
      </c>
      <c r="T314" s="8">
        <f t="shared" si="19"/>
        <v>41378.669351851851</v>
      </c>
    </row>
    <row r="315" spans="1:20" ht="49"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s="3" t="s">
        <v>8269</v>
      </c>
      <c r="O315">
        <f t="shared" si="16"/>
        <v>105</v>
      </c>
      <c r="P315" s="3">
        <f t="shared" si="17"/>
        <v>80.2</v>
      </c>
      <c r="Q315" t="s">
        <v>8310</v>
      </c>
      <c r="R315" t="s">
        <v>8315</v>
      </c>
      <c r="S315" s="8">
        <f t="shared" si="18"/>
        <v>40357.019606481481</v>
      </c>
      <c r="T315" s="8">
        <f t="shared" si="19"/>
        <v>40401.457638888889</v>
      </c>
    </row>
    <row r="316" spans="1:20" ht="49" x14ac:dyDescent="0.25">
      <c r="A316">
        <v>314</v>
      </c>
      <c r="B316" s="3" t="s">
        <v>315</v>
      </c>
      <c r="C316" s="3" t="s">
        <v>4424</v>
      </c>
      <c r="D316">
        <v>1000</v>
      </c>
      <c r="E316">
        <v>3851.5</v>
      </c>
      <c r="F316" t="s">
        <v>8219</v>
      </c>
      <c r="G316" t="s">
        <v>8224</v>
      </c>
      <c r="H316" t="s">
        <v>8246</v>
      </c>
      <c r="I316">
        <v>1362167988</v>
      </c>
      <c r="J316">
        <v>1359575988</v>
      </c>
      <c r="K316" t="b">
        <v>1</v>
      </c>
      <c r="L316">
        <v>120</v>
      </c>
      <c r="M316" t="b">
        <v>1</v>
      </c>
      <c r="N316" s="3" t="s">
        <v>8269</v>
      </c>
      <c r="O316">
        <f t="shared" si="16"/>
        <v>385</v>
      </c>
      <c r="P316" s="3">
        <f t="shared" si="17"/>
        <v>32.1</v>
      </c>
      <c r="Q316" t="s">
        <v>8310</v>
      </c>
      <c r="R316" t="s">
        <v>8315</v>
      </c>
      <c r="S316" s="8">
        <f t="shared" si="18"/>
        <v>41304.624861111108</v>
      </c>
      <c r="T316" s="8">
        <f t="shared" si="19"/>
        <v>41334.624861111108</v>
      </c>
    </row>
    <row r="317" spans="1:20" ht="49"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s="3" t="s">
        <v>8269</v>
      </c>
      <c r="O317">
        <f t="shared" si="16"/>
        <v>101</v>
      </c>
      <c r="P317" s="3">
        <f t="shared" si="17"/>
        <v>200.89</v>
      </c>
      <c r="Q317" t="s">
        <v>8310</v>
      </c>
      <c r="R317" t="s">
        <v>8315</v>
      </c>
      <c r="S317" s="8">
        <f t="shared" si="18"/>
        <v>41113.564050925925</v>
      </c>
      <c r="T317" s="8">
        <f t="shared" si="19"/>
        <v>41143.564050925925</v>
      </c>
    </row>
    <row r="318" spans="1:20" ht="33"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s="3" t="s">
        <v>8269</v>
      </c>
      <c r="O318">
        <f t="shared" si="16"/>
        <v>114</v>
      </c>
      <c r="P318" s="3">
        <f t="shared" si="17"/>
        <v>108.01</v>
      </c>
      <c r="Q318" t="s">
        <v>8310</v>
      </c>
      <c r="R318" t="s">
        <v>8315</v>
      </c>
      <c r="S318" s="8">
        <f t="shared" si="18"/>
        <v>41950.715243055551</v>
      </c>
      <c r="T318" s="8">
        <f t="shared" si="19"/>
        <v>41983.999305555553</v>
      </c>
    </row>
    <row r="319" spans="1:20" ht="33"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s="3" t="s">
        <v>8269</v>
      </c>
      <c r="O319">
        <f t="shared" si="16"/>
        <v>101</v>
      </c>
      <c r="P319" s="3">
        <f t="shared" si="17"/>
        <v>95.7</v>
      </c>
      <c r="Q319" t="s">
        <v>8310</v>
      </c>
      <c r="R319" t="s">
        <v>8315</v>
      </c>
      <c r="S319" s="8">
        <f t="shared" si="18"/>
        <v>41589.468553240738</v>
      </c>
      <c r="T319" s="8">
        <f t="shared" si="19"/>
        <v>41619.468553240738</v>
      </c>
    </row>
    <row r="320" spans="1:20" ht="49" x14ac:dyDescent="0.25">
      <c r="A320">
        <v>318</v>
      </c>
      <c r="B320" s="3" t="s">
        <v>319</v>
      </c>
      <c r="C320" s="3" t="s">
        <v>4428</v>
      </c>
      <c r="D320">
        <v>5000</v>
      </c>
      <c r="E320">
        <v>14166</v>
      </c>
      <c r="F320" t="s">
        <v>8219</v>
      </c>
      <c r="G320" t="s">
        <v>8224</v>
      </c>
      <c r="H320" t="s">
        <v>8246</v>
      </c>
      <c r="I320">
        <v>1364342151</v>
      </c>
      <c r="J320">
        <v>1361753751</v>
      </c>
      <c r="K320" t="b">
        <v>1</v>
      </c>
      <c r="L320">
        <v>284</v>
      </c>
      <c r="M320" t="b">
        <v>1</v>
      </c>
      <c r="N320" s="3" t="s">
        <v>8269</v>
      </c>
      <c r="O320">
        <f t="shared" si="16"/>
        <v>283</v>
      </c>
      <c r="P320" s="3">
        <f t="shared" si="17"/>
        <v>49.88</v>
      </c>
      <c r="Q320" t="s">
        <v>8310</v>
      </c>
      <c r="R320" t="s">
        <v>8315</v>
      </c>
      <c r="S320" s="8">
        <f t="shared" si="18"/>
        <v>41329.830451388887</v>
      </c>
      <c r="T320" s="8">
        <f t="shared" si="19"/>
        <v>41359.788784722223</v>
      </c>
    </row>
    <row r="321" spans="1:20" ht="65" x14ac:dyDescent="0.25">
      <c r="A321">
        <v>319</v>
      </c>
      <c r="B321" s="3" t="s">
        <v>320</v>
      </c>
      <c r="C321" s="3" t="s">
        <v>4429</v>
      </c>
      <c r="D321">
        <v>5000</v>
      </c>
      <c r="E321">
        <v>5634</v>
      </c>
      <c r="F321" t="s">
        <v>8219</v>
      </c>
      <c r="G321" t="s">
        <v>8224</v>
      </c>
      <c r="H321" t="s">
        <v>8246</v>
      </c>
      <c r="I321">
        <v>1265097540</v>
      </c>
      <c r="J321">
        <v>1257538029</v>
      </c>
      <c r="K321" t="b">
        <v>1</v>
      </c>
      <c r="L321">
        <v>51</v>
      </c>
      <c r="M321" t="b">
        <v>1</v>
      </c>
      <c r="N321" s="3" t="s">
        <v>8269</v>
      </c>
      <c r="O321">
        <f t="shared" si="16"/>
        <v>113</v>
      </c>
      <c r="P321" s="3">
        <f t="shared" si="17"/>
        <v>110.47</v>
      </c>
      <c r="Q321" t="s">
        <v>8310</v>
      </c>
      <c r="R321" t="s">
        <v>8315</v>
      </c>
      <c r="S321" s="8">
        <f t="shared" si="18"/>
        <v>40123.629965277774</v>
      </c>
      <c r="T321" s="8">
        <f t="shared" si="19"/>
        <v>40211.124305555553</v>
      </c>
    </row>
    <row r="322" spans="1:20" ht="49"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s="3" t="s">
        <v>8269</v>
      </c>
      <c r="O322">
        <f t="shared" ref="O322:O385" si="20">ROUND(E322/D322*100,0)</f>
        <v>107</v>
      </c>
      <c r="P322" s="3">
        <f t="shared" ref="P322:P385" si="21">IF(E322=0,0,ROUND(E322/L322,2))</f>
        <v>134.91</v>
      </c>
      <c r="Q322" t="s">
        <v>8310</v>
      </c>
      <c r="R322" t="s">
        <v>8315</v>
      </c>
      <c r="S322" s="8">
        <f t="shared" ref="S322:S385" si="22">(((J322/60)/60)/24)+DATE(1970,1,1)+(-5/24)</f>
        <v>42331.34297453703</v>
      </c>
      <c r="T322" s="8">
        <f t="shared" ref="T322:T385" si="23">(I322/86400)+25569+(-5/24)</f>
        <v>42360.749999999993</v>
      </c>
    </row>
    <row r="323" spans="1:20" ht="49"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s="3" t="s">
        <v>8269</v>
      </c>
      <c r="O323">
        <f t="shared" si="20"/>
        <v>103</v>
      </c>
      <c r="P323" s="3">
        <f t="shared" si="21"/>
        <v>106.62</v>
      </c>
      <c r="Q323" t="s">
        <v>8310</v>
      </c>
      <c r="R323" t="s">
        <v>8315</v>
      </c>
      <c r="S323" s="8">
        <f t="shared" si="22"/>
        <v>42647.238263888888</v>
      </c>
      <c r="T323" s="8">
        <f t="shared" si="23"/>
        <v>42682.279930555553</v>
      </c>
    </row>
    <row r="324" spans="1:20" ht="49"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s="3" t="s">
        <v>8269</v>
      </c>
      <c r="O324">
        <f t="shared" si="20"/>
        <v>108</v>
      </c>
      <c r="P324" s="3">
        <f t="shared" si="21"/>
        <v>145.04</v>
      </c>
      <c r="Q324" t="s">
        <v>8310</v>
      </c>
      <c r="R324" t="s">
        <v>8315</v>
      </c>
      <c r="S324" s="8">
        <f t="shared" si="22"/>
        <v>42473.361666666664</v>
      </c>
      <c r="T324" s="8">
        <f t="shared" si="23"/>
        <v>42503.361666666664</v>
      </c>
    </row>
    <row r="325" spans="1:20" ht="49" x14ac:dyDescent="0.25">
      <c r="A325">
        <v>323</v>
      </c>
      <c r="B325" s="3" t="s">
        <v>324</v>
      </c>
      <c r="C325" s="3" t="s">
        <v>4433</v>
      </c>
      <c r="D325">
        <v>5400</v>
      </c>
      <c r="E325">
        <v>6646</v>
      </c>
      <c r="F325" t="s">
        <v>8219</v>
      </c>
      <c r="G325" t="s">
        <v>8224</v>
      </c>
      <c r="H325" t="s">
        <v>8246</v>
      </c>
      <c r="I325">
        <v>1482307140</v>
      </c>
      <c r="J325">
        <v>1479886966</v>
      </c>
      <c r="K325" t="b">
        <v>1</v>
      </c>
      <c r="L325">
        <v>58</v>
      </c>
      <c r="M325" t="b">
        <v>1</v>
      </c>
      <c r="N325" s="3" t="s">
        <v>8269</v>
      </c>
      <c r="O325">
        <f t="shared" si="20"/>
        <v>123</v>
      </c>
      <c r="P325" s="3">
        <f t="shared" si="21"/>
        <v>114.59</v>
      </c>
      <c r="Q325" t="s">
        <v>8310</v>
      </c>
      <c r="R325" t="s">
        <v>8315</v>
      </c>
      <c r="S325" s="8">
        <f t="shared" si="22"/>
        <v>42697.113032407404</v>
      </c>
      <c r="T325" s="8">
        <f t="shared" si="23"/>
        <v>42725.124305555553</v>
      </c>
    </row>
    <row r="326" spans="1:20" ht="49" x14ac:dyDescent="0.25">
      <c r="A326">
        <v>324</v>
      </c>
      <c r="B326" s="3" t="s">
        <v>325</v>
      </c>
      <c r="C326" s="3" t="s">
        <v>4434</v>
      </c>
      <c r="D326">
        <v>8500</v>
      </c>
      <c r="E326">
        <v>8636</v>
      </c>
      <c r="F326" t="s">
        <v>8219</v>
      </c>
      <c r="G326" t="s">
        <v>8224</v>
      </c>
      <c r="H326" t="s">
        <v>8246</v>
      </c>
      <c r="I326">
        <v>1438441308</v>
      </c>
      <c r="J326">
        <v>1435590108</v>
      </c>
      <c r="K326" t="b">
        <v>1</v>
      </c>
      <c r="L326">
        <v>82</v>
      </c>
      <c r="M326" t="b">
        <v>1</v>
      </c>
      <c r="N326" s="3" t="s">
        <v>8269</v>
      </c>
      <c r="O326">
        <f t="shared" si="20"/>
        <v>102</v>
      </c>
      <c r="P326" s="3">
        <f t="shared" si="21"/>
        <v>105.32</v>
      </c>
      <c r="Q326" t="s">
        <v>8310</v>
      </c>
      <c r="R326" t="s">
        <v>8315</v>
      </c>
      <c r="S326" s="8">
        <f t="shared" si="22"/>
        <v>42184.417916666665</v>
      </c>
      <c r="T326" s="8">
        <f t="shared" si="23"/>
        <v>42217.417916666665</v>
      </c>
    </row>
    <row r="327" spans="1:20" ht="49"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s="3" t="s">
        <v>8269</v>
      </c>
      <c r="O327">
        <f t="shared" si="20"/>
        <v>104</v>
      </c>
      <c r="P327" s="3">
        <f t="shared" si="21"/>
        <v>70.92</v>
      </c>
      <c r="Q327" t="s">
        <v>8310</v>
      </c>
      <c r="R327" t="s">
        <v>8315</v>
      </c>
      <c r="S327" s="8">
        <f t="shared" si="22"/>
        <v>42688.979548611103</v>
      </c>
      <c r="T327" s="8">
        <f t="shared" si="23"/>
        <v>42723.979548611103</v>
      </c>
    </row>
    <row r="328" spans="1:20" ht="49"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s="3" t="s">
        <v>8269</v>
      </c>
      <c r="O328">
        <f t="shared" si="20"/>
        <v>113</v>
      </c>
      <c r="P328" s="3">
        <f t="shared" si="21"/>
        <v>147.16999999999999</v>
      </c>
      <c r="Q328" t="s">
        <v>8310</v>
      </c>
      <c r="R328" t="s">
        <v>8315</v>
      </c>
      <c r="S328" s="8">
        <f t="shared" si="22"/>
        <v>42775.106550925928</v>
      </c>
      <c r="T328" s="8">
        <f t="shared" si="23"/>
        <v>42808.747916666667</v>
      </c>
    </row>
    <row r="329" spans="1:20" ht="49" x14ac:dyDescent="0.25">
      <c r="A329">
        <v>327</v>
      </c>
      <c r="B329" s="3" t="s">
        <v>328</v>
      </c>
      <c r="C329" s="3" t="s">
        <v>4437</v>
      </c>
      <c r="D329">
        <v>4000</v>
      </c>
      <c r="E329">
        <v>5456</v>
      </c>
      <c r="F329" t="s">
        <v>8219</v>
      </c>
      <c r="G329" t="s">
        <v>8224</v>
      </c>
      <c r="H329" t="s">
        <v>8246</v>
      </c>
      <c r="I329">
        <v>1427011200</v>
      </c>
      <c r="J329">
        <v>1424669929</v>
      </c>
      <c r="K329" t="b">
        <v>1</v>
      </c>
      <c r="L329">
        <v>34</v>
      </c>
      <c r="M329" t="b">
        <v>1</v>
      </c>
      <c r="N329" s="3" t="s">
        <v>8269</v>
      </c>
      <c r="O329">
        <f t="shared" si="20"/>
        <v>136</v>
      </c>
      <c r="P329" s="3">
        <f t="shared" si="21"/>
        <v>160.47</v>
      </c>
      <c r="Q329" t="s">
        <v>8310</v>
      </c>
      <c r="R329" t="s">
        <v>8315</v>
      </c>
      <c r="S329" s="8">
        <f t="shared" si="22"/>
        <v>42058.026956018519</v>
      </c>
      <c r="T329" s="8">
        <f t="shared" si="23"/>
        <v>42085.124999999993</v>
      </c>
    </row>
    <row r="330" spans="1:20" ht="49"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s="3" t="s">
        <v>8269</v>
      </c>
      <c r="O330">
        <f t="shared" si="20"/>
        <v>104</v>
      </c>
      <c r="P330" s="3">
        <f t="shared" si="21"/>
        <v>156.05000000000001</v>
      </c>
      <c r="Q330" t="s">
        <v>8310</v>
      </c>
      <c r="R330" t="s">
        <v>8315</v>
      </c>
      <c r="S330" s="8">
        <f t="shared" si="22"/>
        <v>42278.738287037035</v>
      </c>
      <c r="T330" s="8">
        <f t="shared" si="23"/>
        <v>42308.958333333336</v>
      </c>
    </row>
    <row r="331" spans="1:20" ht="49"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s="3" t="s">
        <v>8269</v>
      </c>
      <c r="O331">
        <f t="shared" si="20"/>
        <v>106</v>
      </c>
      <c r="P331" s="3">
        <f t="shared" si="21"/>
        <v>63.17</v>
      </c>
      <c r="Q331" t="s">
        <v>8310</v>
      </c>
      <c r="R331" t="s">
        <v>8315</v>
      </c>
      <c r="S331" s="8">
        <f t="shared" si="22"/>
        <v>42291.258414351854</v>
      </c>
      <c r="T331" s="8">
        <f t="shared" si="23"/>
        <v>42314.958333333336</v>
      </c>
    </row>
    <row r="332" spans="1:20" ht="49"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s="3" t="s">
        <v>8269</v>
      </c>
      <c r="O332">
        <f t="shared" si="20"/>
        <v>102</v>
      </c>
      <c r="P332" s="3">
        <f t="shared" si="21"/>
        <v>104.82</v>
      </c>
      <c r="Q332" t="s">
        <v>8310</v>
      </c>
      <c r="R332" t="s">
        <v>8315</v>
      </c>
      <c r="S332" s="8">
        <f t="shared" si="22"/>
        <v>41379.307442129626</v>
      </c>
      <c r="T332" s="8">
        <f t="shared" si="23"/>
        <v>41410.957638888889</v>
      </c>
    </row>
    <row r="333" spans="1:20" ht="49"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s="3" t="s">
        <v>8269</v>
      </c>
      <c r="O333">
        <f t="shared" si="20"/>
        <v>107</v>
      </c>
      <c r="P333" s="3">
        <f t="shared" si="21"/>
        <v>97.36</v>
      </c>
      <c r="Q333" t="s">
        <v>8310</v>
      </c>
      <c r="R333" t="s">
        <v>8315</v>
      </c>
      <c r="S333" s="8">
        <f t="shared" si="22"/>
        <v>42507.373078703698</v>
      </c>
      <c r="T333" s="8">
        <f t="shared" si="23"/>
        <v>42538.373078703698</v>
      </c>
    </row>
    <row r="334" spans="1:20" ht="49"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s="3" t="s">
        <v>8269</v>
      </c>
      <c r="O334">
        <f t="shared" si="20"/>
        <v>113</v>
      </c>
      <c r="P334" s="3">
        <f t="shared" si="21"/>
        <v>203.63</v>
      </c>
      <c r="Q334" t="s">
        <v>8310</v>
      </c>
      <c r="R334" t="s">
        <v>8315</v>
      </c>
      <c r="S334" s="8">
        <f t="shared" si="22"/>
        <v>42263.471956018511</v>
      </c>
      <c r="T334" s="8">
        <f t="shared" si="23"/>
        <v>42305.124999999993</v>
      </c>
    </row>
    <row r="335" spans="1:20" ht="49"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s="3" t="s">
        <v>8269</v>
      </c>
      <c r="O335">
        <f t="shared" si="20"/>
        <v>125</v>
      </c>
      <c r="P335" s="3">
        <f t="shared" si="21"/>
        <v>188.31</v>
      </c>
      <c r="Q335" t="s">
        <v>8310</v>
      </c>
      <c r="R335" t="s">
        <v>8315</v>
      </c>
      <c r="S335" s="8">
        <f t="shared" si="22"/>
        <v>42437.428136574068</v>
      </c>
      <c r="T335" s="8">
        <f t="shared" si="23"/>
        <v>42467.386469907404</v>
      </c>
    </row>
    <row r="336" spans="1:20" ht="49" x14ac:dyDescent="0.25">
      <c r="A336">
        <v>334</v>
      </c>
      <c r="B336" s="3" t="s">
        <v>335</v>
      </c>
      <c r="C336" s="3" t="s">
        <v>4444</v>
      </c>
      <c r="D336">
        <v>10000</v>
      </c>
      <c r="E336">
        <v>10119</v>
      </c>
      <c r="F336" t="s">
        <v>8219</v>
      </c>
      <c r="G336" t="s">
        <v>8224</v>
      </c>
      <c r="H336" t="s">
        <v>8246</v>
      </c>
      <c r="I336">
        <v>1431716400</v>
      </c>
      <c r="J336">
        <v>1428423757</v>
      </c>
      <c r="K336" t="b">
        <v>1</v>
      </c>
      <c r="L336">
        <v>69</v>
      </c>
      <c r="M336" t="b">
        <v>1</v>
      </c>
      <c r="N336" s="3" t="s">
        <v>8269</v>
      </c>
      <c r="O336">
        <f t="shared" si="20"/>
        <v>101</v>
      </c>
      <c r="P336" s="3">
        <f t="shared" si="21"/>
        <v>146.65</v>
      </c>
      <c r="Q336" t="s">
        <v>8310</v>
      </c>
      <c r="R336" t="s">
        <v>8315</v>
      </c>
      <c r="S336" s="8">
        <f t="shared" si="22"/>
        <v>42101.474039351851</v>
      </c>
      <c r="T336" s="8">
        <f t="shared" si="23"/>
        <v>42139.583333333336</v>
      </c>
    </row>
    <row r="337" spans="1:20" ht="49" x14ac:dyDescent="0.25">
      <c r="A337">
        <v>335</v>
      </c>
      <c r="B337" s="3" t="s">
        <v>336</v>
      </c>
      <c r="C337" s="3" t="s">
        <v>4445</v>
      </c>
      <c r="D337">
        <v>8500</v>
      </c>
      <c r="E337">
        <v>8735</v>
      </c>
      <c r="F337" t="s">
        <v>8219</v>
      </c>
      <c r="G337" t="s">
        <v>8224</v>
      </c>
      <c r="H337" t="s">
        <v>8246</v>
      </c>
      <c r="I337">
        <v>1431122400</v>
      </c>
      <c r="J337">
        <v>1428428515</v>
      </c>
      <c r="K337" t="b">
        <v>1</v>
      </c>
      <c r="L337">
        <v>80</v>
      </c>
      <c r="M337" t="b">
        <v>1</v>
      </c>
      <c r="N337" s="3" t="s">
        <v>8269</v>
      </c>
      <c r="O337">
        <f t="shared" si="20"/>
        <v>103</v>
      </c>
      <c r="P337" s="3">
        <f t="shared" si="21"/>
        <v>109.19</v>
      </c>
      <c r="Q337" t="s">
        <v>8310</v>
      </c>
      <c r="R337" t="s">
        <v>8315</v>
      </c>
      <c r="S337" s="8">
        <f t="shared" si="22"/>
        <v>42101.529108796291</v>
      </c>
      <c r="T337" s="8">
        <f t="shared" si="23"/>
        <v>42132.708333333336</v>
      </c>
    </row>
    <row r="338" spans="1:20" ht="49"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s="3" t="s">
        <v>8269</v>
      </c>
      <c r="O338">
        <f t="shared" si="20"/>
        <v>117</v>
      </c>
      <c r="P338" s="3">
        <f t="shared" si="21"/>
        <v>59.25</v>
      </c>
      <c r="Q338" t="s">
        <v>8310</v>
      </c>
      <c r="R338" t="s">
        <v>8315</v>
      </c>
      <c r="S338" s="8">
        <f t="shared" si="22"/>
        <v>42291.387939814813</v>
      </c>
      <c r="T338" s="8">
        <f t="shared" si="23"/>
        <v>42321.429606481477</v>
      </c>
    </row>
    <row r="339" spans="1:20" ht="49" x14ac:dyDescent="0.25">
      <c r="A339">
        <v>337</v>
      </c>
      <c r="B339" s="3" t="s">
        <v>338</v>
      </c>
      <c r="C339" s="3" t="s">
        <v>4447</v>
      </c>
      <c r="D339">
        <v>3000</v>
      </c>
      <c r="E339">
        <v>3035.05</v>
      </c>
      <c r="F339" t="s">
        <v>8219</v>
      </c>
      <c r="G339" t="s">
        <v>8224</v>
      </c>
      <c r="H339" t="s">
        <v>8246</v>
      </c>
      <c r="I339">
        <v>1426298708</v>
      </c>
      <c r="J339">
        <v>1423710308</v>
      </c>
      <c r="K339" t="b">
        <v>1</v>
      </c>
      <c r="L339">
        <v>31</v>
      </c>
      <c r="M339" t="b">
        <v>1</v>
      </c>
      <c r="N339" s="3" t="s">
        <v>8269</v>
      </c>
      <c r="O339">
        <f t="shared" si="20"/>
        <v>101</v>
      </c>
      <c r="P339" s="3">
        <f t="shared" si="21"/>
        <v>97.9</v>
      </c>
      <c r="Q339" t="s">
        <v>8310</v>
      </c>
      <c r="R339" t="s">
        <v>8315</v>
      </c>
      <c r="S339" s="8">
        <f t="shared" si="22"/>
        <v>42046.920231481483</v>
      </c>
      <c r="T339" s="8">
        <f t="shared" si="23"/>
        <v>42076.878564814811</v>
      </c>
    </row>
    <row r="340" spans="1:20" ht="49"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s="3" t="s">
        <v>8269</v>
      </c>
      <c r="O340">
        <f t="shared" si="20"/>
        <v>110</v>
      </c>
      <c r="P340" s="3">
        <f t="shared" si="21"/>
        <v>70</v>
      </c>
      <c r="Q340" t="s">
        <v>8310</v>
      </c>
      <c r="R340" t="s">
        <v>8315</v>
      </c>
      <c r="S340" s="8">
        <f t="shared" si="22"/>
        <v>42559.547337962962</v>
      </c>
      <c r="T340" s="8">
        <f t="shared" si="23"/>
        <v>42615.833333333336</v>
      </c>
    </row>
    <row r="341" spans="1:20" ht="49" x14ac:dyDescent="0.25">
      <c r="A341">
        <v>339</v>
      </c>
      <c r="B341" s="3" t="s">
        <v>340</v>
      </c>
      <c r="C341" s="3" t="s">
        <v>4449</v>
      </c>
      <c r="D341">
        <v>6000</v>
      </c>
      <c r="E341">
        <v>6485</v>
      </c>
      <c r="F341" t="s">
        <v>8219</v>
      </c>
      <c r="G341" t="s">
        <v>8224</v>
      </c>
      <c r="H341" t="s">
        <v>8246</v>
      </c>
      <c r="I341">
        <v>1430331268</v>
      </c>
      <c r="J341">
        <v>1427739268</v>
      </c>
      <c r="K341" t="b">
        <v>1</v>
      </c>
      <c r="L341">
        <v>89</v>
      </c>
      <c r="M341" t="b">
        <v>1</v>
      </c>
      <c r="N341" s="3" t="s">
        <v>8269</v>
      </c>
      <c r="O341">
        <f t="shared" si="20"/>
        <v>108</v>
      </c>
      <c r="P341" s="3">
        <f t="shared" si="21"/>
        <v>72.87</v>
      </c>
      <c r="Q341" t="s">
        <v>8310</v>
      </c>
      <c r="R341" t="s">
        <v>8315</v>
      </c>
      <c r="S341" s="8">
        <f t="shared" si="22"/>
        <v>42093.551712962959</v>
      </c>
      <c r="T341" s="8">
        <f t="shared" si="23"/>
        <v>42123.551712962959</v>
      </c>
    </row>
    <row r="342" spans="1:20" ht="49"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s="3" t="s">
        <v>8269</v>
      </c>
      <c r="O342">
        <f t="shared" si="20"/>
        <v>125</v>
      </c>
      <c r="P342" s="3">
        <f t="shared" si="21"/>
        <v>146.35</v>
      </c>
      <c r="Q342" t="s">
        <v>8310</v>
      </c>
      <c r="R342" t="s">
        <v>8315</v>
      </c>
      <c r="S342" s="8">
        <f t="shared" si="22"/>
        <v>42772.460729166669</v>
      </c>
      <c r="T342" s="8">
        <f t="shared" si="23"/>
        <v>42802.666666666664</v>
      </c>
    </row>
    <row r="343" spans="1:20" ht="49" x14ac:dyDescent="0.25">
      <c r="A343">
        <v>341</v>
      </c>
      <c r="B343" s="3" t="s">
        <v>342</v>
      </c>
      <c r="C343" s="3" t="s">
        <v>4451</v>
      </c>
      <c r="D343">
        <v>3500</v>
      </c>
      <c r="E343">
        <v>3735</v>
      </c>
      <c r="F343" t="s">
        <v>8219</v>
      </c>
      <c r="G343" t="s">
        <v>8224</v>
      </c>
      <c r="H343" t="s">
        <v>8246</v>
      </c>
      <c r="I343">
        <v>1412135940</v>
      </c>
      <c r="J343">
        <v>1410555998</v>
      </c>
      <c r="K343" t="b">
        <v>1</v>
      </c>
      <c r="L343">
        <v>55</v>
      </c>
      <c r="M343" t="b">
        <v>1</v>
      </c>
      <c r="N343" s="3" t="s">
        <v>8269</v>
      </c>
      <c r="O343">
        <f t="shared" si="20"/>
        <v>107</v>
      </c>
      <c r="P343" s="3">
        <f t="shared" si="21"/>
        <v>67.91</v>
      </c>
      <c r="Q343" t="s">
        <v>8310</v>
      </c>
      <c r="R343" t="s">
        <v>8315</v>
      </c>
      <c r="S343" s="8">
        <f t="shared" si="22"/>
        <v>41894.671273148146</v>
      </c>
      <c r="T343" s="8">
        <f t="shared" si="23"/>
        <v>41912.957638888889</v>
      </c>
    </row>
    <row r="344" spans="1:20" ht="33"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s="3" t="s">
        <v>8269</v>
      </c>
      <c r="O344">
        <f t="shared" si="20"/>
        <v>100</v>
      </c>
      <c r="P344" s="3">
        <f t="shared" si="21"/>
        <v>169.85</v>
      </c>
      <c r="Q344" t="s">
        <v>8310</v>
      </c>
      <c r="R344" t="s">
        <v>8315</v>
      </c>
      <c r="S344" s="8">
        <f t="shared" si="22"/>
        <v>42459.572511574072</v>
      </c>
      <c r="T344" s="8">
        <f t="shared" si="23"/>
        <v>42489.572511574072</v>
      </c>
    </row>
    <row r="345" spans="1:20" ht="49"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s="3" t="s">
        <v>8269</v>
      </c>
      <c r="O345">
        <f t="shared" si="20"/>
        <v>102</v>
      </c>
      <c r="P345" s="3">
        <f t="shared" si="21"/>
        <v>58.41</v>
      </c>
      <c r="Q345" t="s">
        <v>8310</v>
      </c>
      <c r="R345" t="s">
        <v>8315</v>
      </c>
      <c r="S345" s="8">
        <f t="shared" si="22"/>
        <v>41926.529456018514</v>
      </c>
      <c r="T345" s="8">
        <f t="shared" si="23"/>
        <v>41956.916666666664</v>
      </c>
    </row>
    <row r="346" spans="1:20" ht="49"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s="3" t="s">
        <v>8269</v>
      </c>
      <c r="O346">
        <f t="shared" si="20"/>
        <v>102</v>
      </c>
      <c r="P346" s="3">
        <f t="shared" si="21"/>
        <v>119.99</v>
      </c>
      <c r="Q346" t="s">
        <v>8310</v>
      </c>
      <c r="R346" t="s">
        <v>8315</v>
      </c>
      <c r="S346" s="8">
        <f t="shared" si="22"/>
        <v>42111.762662037036</v>
      </c>
      <c r="T346" s="8">
        <f t="shared" si="23"/>
        <v>42155.888888888883</v>
      </c>
    </row>
    <row r="347" spans="1:20" ht="49"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s="3" t="s">
        <v>8269</v>
      </c>
      <c r="O347">
        <f t="shared" si="20"/>
        <v>123</v>
      </c>
      <c r="P347" s="3">
        <f t="shared" si="21"/>
        <v>99.86</v>
      </c>
      <c r="Q347" t="s">
        <v>8310</v>
      </c>
      <c r="R347" t="s">
        <v>8315</v>
      </c>
      <c r="S347" s="8">
        <f t="shared" si="22"/>
        <v>42114.735995370364</v>
      </c>
      <c r="T347" s="8">
        <f t="shared" si="23"/>
        <v>42144.735995370364</v>
      </c>
    </row>
    <row r="348" spans="1:20" ht="49"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s="3" t="s">
        <v>8269</v>
      </c>
      <c r="O348">
        <f t="shared" si="20"/>
        <v>170</v>
      </c>
      <c r="P348" s="3">
        <f t="shared" si="21"/>
        <v>90.58</v>
      </c>
      <c r="Q348" t="s">
        <v>8310</v>
      </c>
      <c r="R348" t="s">
        <v>8315</v>
      </c>
      <c r="S348" s="8">
        <f t="shared" si="22"/>
        <v>42261.291909722226</v>
      </c>
      <c r="T348" s="8">
        <f t="shared" si="23"/>
        <v>42291.291909722218</v>
      </c>
    </row>
    <row r="349" spans="1:20" ht="49"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s="3" t="s">
        <v>8269</v>
      </c>
      <c r="O349">
        <f t="shared" si="20"/>
        <v>112</v>
      </c>
      <c r="P349" s="3">
        <f t="shared" si="21"/>
        <v>117.77</v>
      </c>
      <c r="Q349" t="s">
        <v>8310</v>
      </c>
      <c r="R349" t="s">
        <v>8315</v>
      </c>
      <c r="S349" s="8">
        <f t="shared" si="22"/>
        <v>42292.287141203698</v>
      </c>
      <c r="T349" s="8">
        <f t="shared" si="23"/>
        <v>42322.32880787037</v>
      </c>
    </row>
    <row r="350" spans="1:20" ht="49"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s="3" t="s">
        <v>8269</v>
      </c>
      <c r="O350">
        <f t="shared" si="20"/>
        <v>103</v>
      </c>
      <c r="P350" s="3">
        <f t="shared" si="21"/>
        <v>86.55</v>
      </c>
      <c r="Q350" t="s">
        <v>8310</v>
      </c>
      <c r="R350" t="s">
        <v>8315</v>
      </c>
      <c r="S350" s="8">
        <f t="shared" si="22"/>
        <v>42207.378657407404</v>
      </c>
      <c r="T350" s="8">
        <f t="shared" si="23"/>
        <v>42237.378657407404</v>
      </c>
    </row>
    <row r="351" spans="1:20" ht="33"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s="3" t="s">
        <v>8269</v>
      </c>
      <c r="O351">
        <f t="shared" si="20"/>
        <v>107</v>
      </c>
      <c r="P351" s="3">
        <f t="shared" si="21"/>
        <v>71.900000000000006</v>
      </c>
      <c r="Q351" t="s">
        <v>8310</v>
      </c>
      <c r="R351" t="s">
        <v>8315</v>
      </c>
      <c r="S351" s="8">
        <f t="shared" si="22"/>
        <v>42760.290601851848</v>
      </c>
      <c r="T351" s="8">
        <f t="shared" si="23"/>
        <v>42790.290601851848</v>
      </c>
    </row>
    <row r="352" spans="1:20" ht="49"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s="3" t="s">
        <v>8269</v>
      </c>
      <c r="O352">
        <f t="shared" si="20"/>
        <v>115</v>
      </c>
      <c r="P352" s="3">
        <f t="shared" si="21"/>
        <v>129.82</v>
      </c>
      <c r="Q352" t="s">
        <v>8310</v>
      </c>
      <c r="R352" t="s">
        <v>8315</v>
      </c>
      <c r="S352" s="8">
        <f t="shared" si="22"/>
        <v>42585.857743055552</v>
      </c>
      <c r="T352" s="8">
        <f t="shared" si="23"/>
        <v>42623.957638888889</v>
      </c>
    </row>
    <row r="353" spans="1:20" ht="49"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s="3" t="s">
        <v>8269</v>
      </c>
      <c r="O353">
        <f t="shared" si="20"/>
        <v>127</v>
      </c>
      <c r="P353" s="3">
        <f t="shared" si="21"/>
        <v>44.91</v>
      </c>
      <c r="Q353" t="s">
        <v>8310</v>
      </c>
      <c r="R353" t="s">
        <v>8315</v>
      </c>
      <c r="S353" s="8">
        <f t="shared" si="22"/>
        <v>42427.75641203703</v>
      </c>
      <c r="T353" s="8">
        <f t="shared" si="23"/>
        <v>42467.714745370373</v>
      </c>
    </row>
    <row r="354" spans="1:20" ht="49"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s="3" t="s">
        <v>8269</v>
      </c>
      <c r="O354">
        <f t="shared" si="20"/>
        <v>117</v>
      </c>
      <c r="P354" s="3">
        <f t="shared" si="21"/>
        <v>40.76</v>
      </c>
      <c r="Q354" t="s">
        <v>8310</v>
      </c>
      <c r="R354" t="s">
        <v>8315</v>
      </c>
      <c r="S354" s="8">
        <f t="shared" si="22"/>
        <v>41889.959120370368</v>
      </c>
      <c r="T354" s="8">
        <f t="shared" si="23"/>
        <v>41919.959120370368</v>
      </c>
    </row>
    <row r="355" spans="1:20" ht="49"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s="3" t="s">
        <v>8269</v>
      </c>
      <c r="O355">
        <f t="shared" si="20"/>
        <v>109</v>
      </c>
      <c r="P355" s="3">
        <f t="shared" si="21"/>
        <v>103.52</v>
      </c>
      <c r="Q355" t="s">
        <v>8310</v>
      </c>
      <c r="R355" t="s">
        <v>8315</v>
      </c>
      <c r="S355" s="8">
        <f t="shared" si="22"/>
        <v>42297.583553240744</v>
      </c>
      <c r="T355" s="8">
        <f t="shared" si="23"/>
        <v>42327.625219907401</v>
      </c>
    </row>
    <row r="356" spans="1:20" ht="49" x14ac:dyDescent="0.25">
      <c r="A356">
        <v>354</v>
      </c>
      <c r="B356" s="3" t="s">
        <v>355</v>
      </c>
      <c r="C356" s="3" t="s">
        <v>4464</v>
      </c>
      <c r="D356">
        <v>3500</v>
      </c>
      <c r="E356">
        <v>3638</v>
      </c>
      <c r="F356" t="s">
        <v>8219</v>
      </c>
      <c r="G356" t="s">
        <v>8224</v>
      </c>
      <c r="H356" t="s">
        <v>8246</v>
      </c>
      <c r="I356">
        <v>1460141521</v>
      </c>
      <c r="J356">
        <v>1457553121</v>
      </c>
      <c r="K356" t="b">
        <v>1</v>
      </c>
      <c r="L356">
        <v>29</v>
      </c>
      <c r="M356" t="b">
        <v>1</v>
      </c>
      <c r="N356" s="3" t="s">
        <v>8269</v>
      </c>
      <c r="O356">
        <f t="shared" si="20"/>
        <v>104</v>
      </c>
      <c r="P356" s="3">
        <f t="shared" si="21"/>
        <v>125.45</v>
      </c>
      <c r="Q356" t="s">
        <v>8310</v>
      </c>
      <c r="R356" t="s">
        <v>8315</v>
      </c>
      <c r="S356" s="8">
        <f t="shared" si="22"/>
        <v>42438.619456018518</v>
      </c>
      <c r="T356" s="8">
        <f t="shared" si="23"/>
        <v>42468.577789351846</v>
      </c>
    </row>
    <row r="357" spans="1:20" ht="33"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s="3" t="s">
        <v>8269</v>
      </c>
      <c r="O357">
        <f t="shared" si="20"/>
        <v>116</v>
      </c>
      <c r="P357" s="3">
        <f t="shared" si="21"/>
        <v>246.61</v>
      </c>
      <c r="Q357" t="s">
        <v>8310</v>
      </c>
      <c r="R357" t="s">
        <v>8315</v>
      </c>
      <c r="S357" s="8">
        <f t="shared" si="22"/>
        <v>41943.0855787037</v>
      </c>
      <c r="T357" s="8">
        <f t="shared" si="23"/>
        <v>41974.127245370364</v>
      </c>
    </row>
    <row r="358" spans="1:20" ht="33" x14ac:dyDescent="0.25">
      <c r="A358">
        <v>356</v>
      </c>
      <c r="B358" s="3" t="s">
        <v>357</v>
      </c>
      <c r="C358" s="3" t="s">
        <v>4466</v>
      </c>
      <c r="D358">
        <v>7500</v>
      </c>
      <c r="E358">
        <v>7701.93</v>
      </c>
      <c r="F358" t="s">
        <v>8219</v>
      </c>
      <c r="G358" t="s">
        <v>8224</v>
      </c>
      <c r="H358" t="s">
        <v>8246</v>
      </c>
      <c r="I358">
        <v>1458152193</v>
      </c>
      <c r="J358">
        <v>1455563793</v>
      </c>
      <c r="K358" t="b">
        <v>1</v>
      </c>
      <c r="L358">
        <v>97</v>
      </c>
      <c r="M358" t="b">
        <v>1</v>
      </c>
      <c r="N358" s="3" t="s">
        <v>8269</v>
      </c>
      <c r="O358">
        <f t="shared" si="20"/>
        <v>103</v>
      </c>
      <c r="P358" s="3">
        <f t="shared" si="21"/>
        <v>79.400000000000006</v>
      </c>
      <c r="Q358" t="s">
        <v>8310</v>
      </c>
      <c r="R358" t="s">
        <v>8315</v>
      </c>
      <c r="S358" s="8">
        <f t="shared" si="22"/>
        <v>42415.594826388886</v>
      </c>
      <c r="T358" s="8">
        <f t="shared" si="23"/>
        <v>42445.553159722222</v>
      </c>
    </row>
    <row r="359" spans="1:20" ht="49"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s="3" t="s">
        <v>8269</v>
      </c>
      <c r="O359">
        <f t="shared" si="20"/>
        <v>174</v>
      </c>
      <c r="P359" s="3">
        <f t="shared" si="21"/>
        <v>86.14</v>
      </c>
      <c r="Q359" t="s">
        <v>8310</v>
      </c>
      <c r="R359" t="s">
        <v>8315</v>
      </c>
      <c r="S359" s="8">
        <f t="shared" si="22"/>
        <v>42078.01385416666</v>
      </c>
      <c r="T359" s="8">
        <f t="shared" si="23"/>
        <v>42118.01385416666</v>
      </c>
    </row>
    <row r="360" spans="1:20" ht="49"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s="3" t="s">
        <v>8269</v>
      </c>
      <c r="O360">
        <f t="shared" si="20"/>
        <v>103</v>
      </c>
      <c r="P360" s="3">
        <f t="shared" si="21"/>
        <v>193.05</v>
      </c>
      <c r="Q360" t="s">
        <v>8310</v>
      </c>
      <c r="R360" t="s">
        <v>8315</v>
      </c>
      <c r="S360" s="8">
        <f t="shared" si="22"/>
        <v>42507.651863425919</v>
      </c>
      <c r="T360" s="8">
        <f t="shared" si="23"/>
        <v>42536.416666666664</v>
      </c>
    </row>
    <row r="361" spans="1:20" ht="49"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s="3" t="s">
        <v>8269</v>
      </c>
      <c r="O361">
        <f t="shared" si="20"/>
        <v>105</v>
      </c>
      <c r="P361" s="3">
        <f t="shared" si="21"/>
        <v>84.02</v>
      </c>
      <c r="Q361" t="s">
        <v>8310</v>
      </c>
      <c r="R361" t="s">
        <v>8315</v>
      </c>
      <c r="S361" s="8">
        <f t="shared" si="22"/>
        <v>41934.862152777772</v>
      </c>
      <c r="T361" s="8">
        <f t="shared" si="23"/>
        <v>41957.008333333331</v>
      </c>
    </row>
    <row r="362" spans="1:20" ht="49" x14ac:dyDescent="0.25">
      <c r="A362">
        <v>360</v>
      </c>
      <c r="B362" s="3" t="s">
        <v>361</v>
      </c>
      <c r="C362" s="3" t="s">
        <v>4470</v>
      </c>
      <c r="D362">
        <v>12000</v>
      </c>
      <c r="E362">
        <v>12165</v>
      </c>
      <c r="F362" t="s">
        <v>8219</v>
      </c>
      <c r="G362" t="s">
        <v>8224</v>
      </c>
      <c r="H362" t="s">
        <v>8246</v>
      </c>
      <c r="I362">
        <v>1437621060</v>
      </c>
      <c r="J362">
        <v>1433799180</v>
      </c>
      <c r="K362" t="b">
        <v>0</v>
      </c>
      <c r="L362">
        <v>87</v>
      </c>
      <c r="M362" t="b">
        <v>1</v>
      </c>
      <c r="N362" s="3" t="s">
        <v>8269</v>
      </c>
      <c r="O362">
        <f t="shared" si="20"/>
        <v>101</v>
      </c>
      <c r="P362" s="3">
        <f t="shared" si="21"/>
        <v>139.83000000000001</v>
      </c>
      <c r="Q362" t="s">
        <v>8310</v>
      </c>
      <c r="R362" t="s">
        <v>8315</v>
      </c>
      <c r="S362" s="8">
        <f t="shared" si="22"/>
        <v>42163.689583333333</v>
      </c>
      <c r="T362" s="8">
        <f t="shared" si="23"/>
        <v>42207.924305555549</v>
      </c>
    </row>
    <row r="363" spans="1:20" ht="49"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s="3" t="s">
        <v>8269</v>
      </c>
      <c r="O363">
        <f t="shared" si="20"/>
        <v>111</v>
      </c>
      <c r="P363" s="3">
        <f t="shared" si="21"/>
        <v>109.82</v>
      </c>
      <c r="Q363" t="s">
        <v>8310</v>
      </c>
      <c r="R363" t="s">
        <v>8315</v>
      </c>
      <c r="S363" s="8">
        <f t="shared" si="22"/>
        <v>41935.792893518512</v>
      </c>
      <c r="T363" s="8">
        <f t="shared" si="23"/>
        <v>41965.834560185183</v>
      </c>
    </row>
    <row r="364" spans="1:20" ht="49" x14ac:dyDescent="0.25">
      <c r="A364">
        <v>362</v>
      </c>
      <c r="B364" s="3" t="s">
        <v>363</v>
      </c>
      <c r="C364" s="3" t="s">
        <v>4472</v>
      </c>
      <c r="D364">
        <v>9665</v>
      </c>
      <c r="E364">
        <v>12000</v>
      </c>
      <c r="F364" t="s">
        <v>8219</v>
      </c>
      <c r="G364" t="s">
        <v>8224</v>
      </c>
      <c r="H364" t="s">
        <v>8246</v>
      </c>
      <c r="I364">
        <v>1407456000</v>
      </c>
      <c r="J364">
        <v>1405573391</v>
      </c>
      <c r="K364" t="b">
        <v>0</v>
      </c>
      <c r="L364">
        <v>86</v>
      </c>
      <c r="M364" t="b">
        <v>1</v>
      </c>
      <c r="N364" s="3" t="s">
        <v>8269</v>
      </c>
      <c r="O364">
        <f t="shared" si="20"/>
        <v>124</v>
      </c>
      <c r="P364" s="3">
        <f t="shared" si="21"/>
        <v>139.53</v>
      </c>
      <c r="Q364" t="s">
        <v>8310</v>
      </c>
      <c r="R364" t="s">
        <v>8315</v>
      </c>
      <c r="S364" s="8">
        <f t="shared" si="22"/>
        <v>41837.002210648148</v>
      </c>
      <c r="T364" s="8">
        <f t="shared" si="23"/>
        <v>41858.791666666664</v>
      </c>
    </row>
    <row r="365" spans="1:20" ht="49" x14ac:dyDescent="0.25">
      <c r="A365">
        <v>363</v>
      </c>
      <c r="B365" s="3" t="s">
        <v>364</v>
      </c>
      <c r="C365" s="3" t="s">
        <v>4473</v>
      </c>
      <c r="D365">
        <v>8925</v>
      </c>
      <c r="E365">
        <v>9044</v>
      </c>
      <c r="F365" t="s">
        <v>8219</v>
      </c>
      <c r="G365" t="s">
        <v>8224</v>
      </c>
      <c r="H365" t="s">
        <v>8246</v>
      </c>
      <c r="I365">
        <v>1272828120</v>
      </c>
      <c r="J365">
        <v>1268934736</v>
      </c>
      <c r="K365" t="b">
        <v>0</v>
      </c>
      <c r="L365">
        <v>26</v>
      </c>
      <c r="M365" t="b">
        <v>1</v>
      </c>
      <c r="N365" s="3" t="s">
        <v>8269</v>
      </c>
      <c r="O365">
        <f t="shared" si="20"/>
        <v>101</v>
      </c>
      <c r="P365" s="3">
        <f t="shared" si="21"/>
        <v>347.85</v>
      </c>
      <c r="Q365" t="s">
        <v>8310</v>
      </c>
      <c r="R365" t="s">
        <v>8315</v>
      </c>
      <c r="S365" s="8">
        <f t="shared" si="22"/>
        <v>40255.53629629629</v>
      </c>
      <c r="T365" s="8">
        <f t="shared" si="23"/>
        <v>40300.598611111105</v>
      </c>
    </row>
    <row r="366" spans="1:20" ht="49" x14ac:dyDescent="0.25">
      <c r="A366">
        <v>364</v>
      </c>
      <c r="B366" s="3" t="s">
        <v>365</v>
      </c>
      <c r="C366" s="3" t="s">
        <v>4474</v>
      </c>
      <c r="D366">
        <v>7000</v>
      </c>
      <c r="E366">
        <v>7711.3</v>
      </c>
      <c r="F366" t="s">
        <v>8219</v>
      </c>
      <c r="G366" t="s">
        <v>8224</v>
      </c>
      <c r="H366" t="s">
        <v>8246</v>
      </c>
      <c r="I366">
        <v>1403323140</v>
      </c>
      <c r="J366">
        <v>1400704672</v>
      </c>
      <c r="K366" t="b">
        <v>0</v>
      </c>
      <c r="L366">
        <v>113</v>
      </c>
      <c r="M366" t="b">
        <v>1</v>
      </c>
      <c r="N366" s="3" t="s">
        <v>8269</v>
      </c>
      <c r="O366">
        <f t="shared" si="20"/>
        <v>110</v>
      </c>
      <c r="P366" s="3">
        <f t="shared" si="21"/>
        <v>68.239999999999995</v>
      </c>
      <c r="Q366" t="s">
        <v>8310</v>
      </c>
      <c r="R366" t="s">
        <v>8315</v>
      </c>
      <c r="S366" s="8">
        <f t="shared" si="22"/>
        <v>41780.651296296295</v>
      </c>
      <c r="T366" s="8">
        <f t="shared" si="23"/>
        <v>41810.957638888889</v>
      </c>
    </row>
    <row r="367" spans="1:20" ht="49" x14ac:dyDescent="0.25">
      <c r="A367">
        <v>365</v>
      </c>
      <c r="B367" s="3" t="s">
        <v>366</v>
      </c>
      <c r="C367" s="3" t="s">
        <v>4475</v>
      </c>
      <c r="D367">
        <v>15000</v>
      </c>
      <c r="E367">
        <v>15596</v>
      </c>
      <c r="F367" t="s">
        <v>8219</v>
      </c>
      <c r="G367" t="s">
        <v>8225</v>
      </c>
      <c r="H367" t="s">
        <v>8247</v>
      </c>
      <c r="I367">
        <v>1393597999</v>
      </c>
      <c r="J367">
        <v>1391005999</v>
      </c>
      <c r="K367" t="b">
        <v>0</v>
      </c>
      <c r="L367">
        <v>65</v>
      </c>
      <c r="M367" t="b">
        <v>1</v>
      </c>
      <c r="N367" s="3" t="s">
        <v>8269</v>
      </c>
      <c r="O367">
        <f t="shared" si="20"/>
        <v>104</v>
      </c>
      <c r="P367" s="3">
        <f t="shared" si="21"/>
        <v>239.94</v>
      </c>
      <c r="Q367" t="s">
        <v>8310</v>
      </c>
      <c r="R367" t="s">
        <v>8315</v>
      </c>
      <c r="S367" s="8">
        <f t="shared" si="22"/>
        <v>41668.398136574069</v>
      </c>
      <c r="T367" s="8">
        <f t="shared" si="23"/>
        <v>41698.398136574069</v>
      </c>
    </row>
    <row r="368" spans="1:20" ht="49"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s="3" t="s">
        <v>8269</v>
      </c>
      <c r="O368">
        <f t="shared" si="20"/>
        <v>101</v>
      </c>
      <c r="P368" s="3">
        <f t="shared" si="21"/>
        <v>287.31</v>
      </c>
      <c r="Q368" t="s">
        <v>8310</v>
      </c>
      <c r="R368" t="s">
        <v>8315</v>
      </c>
      <c r="S368" s="8">
        <f t="shared" si="22"/>
        <v>41019.584699074068</v>
      </c>
      <c r="T368" s="8">
        <f t="shared" si="23"/>
        <v>41049.584699074076</v>
      </c>
    </row>
    <row r="369" spans="1:20" ht="49"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s="3" t="s">
        <v>8269</v>
      </c>
      <c r="O369">
        <f t="shared" si="20"/>
        <v>103</v>
      </c>
      <c r="P369" s="3">
        <f t="shared" si="21"/>
        <v>86.85</v>
      </c>
      <c r="Q369" t="s">
        <v>8310</v>
      </c>
      <c r="R369" t="s">
        <v>8315</v>
      </c>
      <c r="S369" s="8">
        <f t="shared" si="22"/>
        <v>41355.368958333333</v>
      </c>
      <c r="T369" s="8">
        <f t="shared" si="23"/>
        <v>41394.999305555553</v>
      </c>
    </row>
    <row r="370" spans="1:20" ht="49"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s="3" t="s">
        <v>8269</v>
      </c>
      <c r="O370">
        <f t="shared" si="20"/>
        <v>104</v>
      </c>
      <c r="P370" s="3">
        <f t="shared" si="21"/>
        <v>81.849999999999994</v>
      </c>
      <c r="Q370" t="s">
        <v>8310</v>
      </c>
      <c r="R370" t="s">
        <v>8315</v>
      </c>
      <c r="S370" s="8">
        <f t="shared" si="22"/>
        <v>42043.397245370368</v>
      </c>
      <c r="T370" s="8">
        <f t="shared" si="23"/>
        <v>42078.355578703697</v>
      </c>
    </row>
    <row r="371" spans="1:20" ht="49"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s="3" t="s">
        <v>8269</v>
      </c>
      <c r="O371">
        <f t="shared" si="20"/>
        <v>110</v>
      </c>
      <c r="P371" s="3">
        <f t="shared" si="21"/>
        <v>42.87</v>
      </c>
      <c r="Q371" t="s">
        <v>8310</v>
      </c>
      <c r="R371" t="s">
        <v>8315</v>
      </c>
      <c r="S371" s="8">
        <f t="shared" si="22"/>
        <v>40893.3433912037</v>
      </c>
      <c r="T371" s="8">
        <f t="shared" si="23"/>
        <v>40923.3433912037</v>
      </c>
    </row>
    <row r="372" spans="1:20" ht="49" x14ac:dyDescent="0.25">
      <c r="A372">
        <v>370</v>
      </c>
      <c r="B372" s="3" t="s">
        <v>371</v>
      </c>
      <c r="C372" s="3" t="s">
        <v>4480</v>
      </c>
      <c r="D372">
        <v>25000</v>
      </c>
      <c r="E372">
        <v>30505</v>
      </c>
      <c r="F372" t="s">
        <v>8219</v>
      </c>
      <c r="G372" t="s">
        <v>8224</v>
      </c>
      <c r="H372" t="s">
        <v>8246</v>
      </c>
      <c r="I372">
        <v>1483729500</v>
      </c>
      <c r="J372">
        <v>1481137500</v>
      </c>
      <c r="K372" t="b">
        <v>0</v>
      </c>
      <c r="L372">
        <v>43</v>
      </c>
      <c r="M372" t="b">
        <v>1</v>
      </c>
      <c r="N372" s="3" t="s">
        <v>8269</v>
      </c>
      <c r="O372">
        <f t="shared" si="20"/>
        <v>122</v>
      </c>
      <c r="P372" s="3">
        <f t="shared" si="21"/>
        <v>709.42</v>
      </c>
      <c r="Q372" t="s">
        <v>8310</v>
      </c>
      <c r="R372" t="s">
        <v>8315</v>
      </c>
      <c r="S372" s="8">
        <f t="shared" si="22"/>
        <v>42711.586805555555</v>
      </c>
      <c r="T372" s="8">
        <f t="shared" si="23"/>
        <v>42741.586805555555</v>
      </c>
    </row>
    <row r="373" spans="1:20" ht="49"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s="3" t="s">
        <v>8269</v>
      </c>
      <c r="O373">
        <f t="shared" si="20"/>
        <v>114</v>
      </c>
      <c r="P373" s="3">
        <f t="shared" si="21"/>
        <v>161.26</v>
      </c>
      <c r="Q373" t="s">
        <v>8310</v>
      </c>
      <c r="R373" t="s">
        <v>8315</v>
      </c>
      <c r="S373" s="8">
        <f t="shared" si="22"/>
        <v>41261.559479166666</v>
      </c>
      <c r="T373" s="8">
        <f t="shared" si="23"/>
        <v>41306.559479166666</v>
      </c>
    </row>
    <row r="374" spans="1:20" ht="33" x14ac:dyDescent="0.25">
      <c r="A374">
        <v>372</v>
      </c>
      <c r="B374" s="3" t="s">
        <v>373</v>
      </c>
      <c r="C374" s="3" t="s">
        <v>4482</v>
      </c>
      <c r="D374">
        <v>300</v>
      </c>
      <c r="E374">
        <v>376</v>
      </c>
      <c r="F374" t="s">
        <v>8219</v>
      </c>
      <c r="G374" t="s">
        <v>8225</v>
      </c>
      <c r="H374" t="s">
        <v>8247</v>
      </c>
      <c r="I374">
        <v>1459872000</v>
      </c>
      <c r="J374">
        <v>1456408244</v>
      </c>
      <c r="K374" t="b">
        <v>0</v>
      </c>
      <c r="L374">
        <v>9</v>
      </c>
      <c r="M374" t="b">
        <v>1</v>
      </c>
      <c r="N374" s="3" t="s">
        <v>8269</v>
      </c>
      <c r="O374">
        <f t="shared" si="20"/>
        <v>125</v>
      </c>
      <c r="P374" s="3">
        <f t="shared" si="21"/>
        <v>41.78</v>
      </c>
      <c r="Q374" t="s">
        <v>8310</v>
      </c>
      <c r="R374" t="s">
        <v>8315</v>
      </c>
      <c r="S374" s="8">
        <f t="shared" si="22"/>
        <v>42425.368564814817</v>
      </c>
      <c r="T374" s="8">
        <f t="shared" si="23"/>
        <v>42465.458333333336</v>
      </c>
    </row>
    <row r="375" spans="1:20" ht="49" x14ac:dyDescent="0.25">
      <c r="A375">
        <v>373</v>
      </c>
      <c r="B375" s="3" t="s">
        <v>374</v>
      </c>
      <c r="C375" s="3" t="s">
        <v>4483</v>
      </c>
      <c r="D375">
        <v>7500</v>
      </c>
      <c r="E375">
        <v>8000</v>
      </c>
      <c r="F375" t="s">
        <v>8219</v>
      </c>
      <c r="G375" t="s">
        <v>8224</v>
      </c>
      <c r="H375" t="s">
        <v>8246</v>
      </c>
      <c r="I375">
        <v>1342648398</v>
      </c>
      <c r="J375">
        <v>1340056398</v>
      </c>
      <c r="K375" t="b">
        <v>0</v>
      </c>
      <c r="L375">
        <v>89</v>
      </c>
      <c r="M375" t="b">
        <v>1</v>
      </c>
      <c r="N375" s="3" t="s">
        <v>8269</v>
      </c>
      <c r="O375">
        <f t="shared" si="20"/>
        <v>107</v>
      </c>
      <c r="P375" s="3">
        <f t="shared" si="21"/>
        <v>89.89</v>
      </c>
      <c r="Q375" t="s">
        <v>8310</v>
      </c>
      <c r="R375" t="s">
        <v>8315</v>
      </c>
      <c r="S375" s="8">
        <f t="shared" si="22"/>
        <v>41078.703680555554</v>
      </c>
      <c r="T375" s="8">
        <f t="shared" si="23"/>
        <v>41108.703680555554</v>
      </c>
    </row>
    <row r="376" spans="1:20" ht="49" x14ac:dyDescent="0.25">
      <c r="A376">
        <v>374</v>
      </c>
      <c r="B376" s="3" t="s">
        <v>375</v>
      </c>
      <c r="C376" s="3" t="s">
        <v>4484</v>
      </c>
      <c r="D376">
        <v>6000</v>
      </c>
      <c r="E376">
        <v>7839</v>
      </c>
      <c r="F376" t="s">
        <v>8219</v>
      </c>
      <c r="G376" t="s">
        <v>8224</v>
      </c>
      <c r="H376" t="s">
        <v>8246</v>
      </c>
      <c r="I376">
        <v>1316208031</v>
      </c>
      <c r="J376">
        <v>1312320031</v>
      </c>
      <c r="K376" t="b">
        <v>0</v>
      </c>
      <c r="L376">
        <v>174</v>
      </c>
      <c r="M376" t="b">
        <v>1</v>
      </c>
      <c r="N376" s="3" t="s">
        <v>8269</v>
      </c>
      <c r="O376">
        <f t="shared" si="20"/>
        <v>131</v>
      </c>
      <c r="P376" s="3">
        <f t="shared" si="21"/>
        <v>45.05</v>
      </c>
      <c r="Q376" t="s">
        <v>8310</v>
      </c>
      <c r="R376" t="s">
        <v>8315</v>
      </c>
      <c r="S376" s="8">
        <f t="shared" si="22"/>
        <v>40757.680914351848</v>
      </c>
      <c r="T376" s="8">
        <f t="shared" si="23"/>
        <v>40802.680914351848</v>
      </c>
    </row>
    <row r="377" spans="1:20" ht="49" x14ac:dyDescent="0.25">
      <c r="A377">
        <v>375</v>
      </c>
      <c r="B377" s="3" t="s">
        <v>376</v>
      </c>
      <c r="C377" s="3" t="s">
        <v>4485</v>
      </c>
      <c r="D377">
        <v>500</v>
      </c>
      <c r="E377">
        <v>600</v>
      </c>
      <c r="F377" t="s">
        <v>8219</v>
      </c>
      <c r="G377" t="s">
        <v>8224</v>
      </c>
      <c r="H377" t="s">
        <v>8246</v>
      </c>
      <c r="I377">
        <v>1393694280</v>
      </c>
      <c r="J377">
        <v>1390088311</v>
      </c>
      <c r="K377" t="b">
        <v>0</v>
      </c>
      <c r="L377">
        <v>14</v>
      </c>
      <c r="M377" t="b">
        <v>1</v>
      </c>
      <c r="N377" s="3" t="s">
        <v>8269</v>
      </c>
      <c r="O377">
        <f t="shared" si="20"/>
        <v>120</v>
      </c>
      <c r="P377" s="3">
        <f t="shared" si="21"/>
        <v>42.86</v>
      </c>
      <c r="Q377" t="s">
        <v>8310</v>
      </c>
      <c r="R377" t="s">
        <v>8315</v>
      </c>
      <c r="S377" s="8">
        <f t="shared" si="22"/>
        <v>41657.77674768518</v>
      </c>
      <c r="T377" s="8">
        <f t="shared" si="23"/>
        <v>41699.512499999997</v>
      </c>
    </row>
    <row r="378" spans="1:20" ht="49" x14ac:dyDescent="0.25">
      <c r="A378">
        <v>376</v>
      </c>
      <c r="B378" s="3" t="s">
        <v>377</v>
      </c>
      <c r="C378" s="3" t="s">
        <v>4486</v>
      </c>
      <c r="D378">
        <v>2450</v>
      </c>
      <c r="E378">
        <v>2596</v>
      </c>
      <c r="F378" t="s">
        <v>8219</v>
      </c>
      <c r="G378" t="s">
        <v>8225</v>
      </c>
      <c r="H378" t="s">
        <v>8247</v>
      </c>
      <c r="I378">
        <v>1472122316</v>
      </c>
      <c r="J378">
        <v>1469443916</v>
      </c>
      <c r="K378" t="b">
        <v>0</v>
      </c>
      <c r="L378">
        <v>48</v>
      </c>
      <c r="M378" t="b">
        <v>1</v>
      </c>
      <c r="N378" s="3" t="s">
        <v>8269</v>
      </c>
      <c r="O378">
        <f t="shared" si="20"/>
        <v>106</v>
      </c>
      <c r="P378" s="3">
        <f t="shared" si="21"/>
        <v>54.08</v>
      </c>
      <c r="Q378" t="s">
        <v>8310</v>
      </c>
      <c r="R378" t="s">
        <v>8315</v>
      </c>
      <c r="S378" s="8">
        <f t="shared" si="22"/>
        <v>42576.244398148141</v>
      </c>
      <c r="T378" s="8">
        <f t="shared" si="23"/>
        <v>42607.244398148141</v>
      </c>
    </row>
    <row r="379" spans="1:20" ht="49"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s="3" t="s">
        <v>8269</v>
      </c>
      <c r="O379">
        <f t="shared" si="20"/>
        <v>114</v>
      </c>
      <c r="P379" s="3">
        <f t="shared" si="21"/>
        <v>103.22</v>
      </c>
      <c r="Q379" t="s">
        <v>8310</v>
      </c>
      <c r="R379" t="s">
        <v>8315</v>
      </c>
      <c r="S379" s="8">
        <f t="shared" si="22"/>
        <v>42292.042453703696</v>
      </c>
      <c r="T379" s="8">
        <f t="shared" si="23"/>
        <v>42322.084027777775</v>
      </c>
    </row>
    <row r="380" spans="1:20" ht="49" x14ac:dyDescent="0.25">
      <c r="A380">
        <v>378</v>
      </c>
      <c r="B380" s="3" t="s">
        <v>379</v>
      </c>
      <c r="C380" s="3" t="s">
        <v>4488</v>
      </c>
      <c r="D380">
        <v>3000</v>
      </c>
      <c r="E380">
        <v>3353</v>
      </c>
      <c r="F380" t="s">
        <v>8219</v>
      </c>
      <c r="G380" t="s">
        <v>8229</v>
      </c>
      <c r="H380" t="s">
        <v>8251</v>
      </c>
      <c r="I380">
        <v>1453765920</v>
      </c>
      <c r="J380">
        <v>1451655808</v>
      </c>
      <c r="K380" t="b">
        <v>0</v>
      </c>
      <c r="L380">
        <v>83</v>
      </c>
      <c r="M380" t="b">
        <v>1</v>
      </c>
      <c r="N380" s="3" t="s">
        <v>8269</v>
      </c>
      <c r="O380">
        <f t="shared" si="20"/>
        <v>112</v>
      </c>
      <c r="P380" s="3">
        <f t="shared" si="21"/>
        <v>40.4</v>
      </c>
      <c r="Q380" t="s">
        <v>8310</v>
      </c>
      <c r="R380" t="s">
        <v>8315</v>
      </c>
      <c r="S380" s="8">
        <f t="shared" si="22"/>
        <v>42370.363518518519</v>
      </c>
      <c r="T380" s="8">
        <f t="shared" si="23"/>
        <v>42394.786111111105</v>
      </c>
    </row>
    <row r="381" spans="1:20" ht="49"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s="3" t="s">
        <v>8269</v>
      </c>
      <c r="O381">
        <f t="shared" si="20"/>
        <v>116</v>
      </c>
      <c r="P381" s="3">
        <f t="shared" si="21"/>
        <v>116.86</v>
      </c>
      <c r="Q381" t="s">
        <v>8310</v>
      </c>
      <c r="R381" t="s">
        <v>8315</v>
      </c>
      <c r="S381" s="8">
        <f t="shared" si="22"/>
        <v>40987.479999999996</v>
      </c>
      <c r="T381" s="8">
        <f t="shared" si="23"/>
        <v>41032.479999999996</v>
      </c>
    </row>
    <row r="382" spans="1:20" ht="49" x14ac:dyDescent="0.25">
      <c r="A382">
        <v>380</v>
      </c>
      <c r="B382" s="3" t="s">
        <v>381</v>
      </c>
      <c r="C382" s="3" t="s">
        <v>4490</v>
      </c>
      <c r="D382">
        <v>4000</v>
      </c>
      <c r="E382">
        <v>5660</v>
      </c>
      <c r="F382" t="s">
        <v>8219</v>
      </c>
      <c r="G382" t="s">
        <v>8224</v>
      </c>
      <c r="H382" t="s">
        <v>8246</v>
      </c>
      <c r="I382">
        <v>1453569392</v>
      </c>
      <c r="J382">
        <v>1451409392</v>
      </c>
      <c r="K382" t="b">
        <v>0</v>
      </c>
      <c r="L382">
        <v>49</v>
      </c>
      <c r="M382" t="b">
        <v>1</v>
      </c>
      <c r="N382" s="3" t="s">
        <v>8269</v>
      </c>
      <c r="O382">
        <f t="shared" si="20"/>
        <v>142</v>
      </c>
      <c r="P382" s="3">
        <f t="shared" si="21"/>
        <v>115.51</v>
      </c>
      <c r="Q382" t="s">
        <v>8310</v>
      </c>
      <c r="R382" t="s">
        <v>8315</v>
      </c>
      <c r="S382" s="8">
        <f t="shared" si="22"/>
        <v>42367.511481481481</v>
      </c>
      <c r="T382" s="8">
        <f t="shared" si="23"/>
        <v>42392.511481481481</v>
      </c>
    </row>
    <row r="383" spans="1:20" ht="49"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s="3" t="s">
        <v>8269</v>
      </c>
      <c r="O383">
        <f t="shared" si="20"/>
        <v>105</v>
      </c>
      <c r="P383" s="3">
        <f t="shared" si="21"/>
        <v>104.31</v>
      </c>
      <c r="Q383" t="s">
        <v>8310</v>
      </c>
      <c r="R383" t="s">
        <v>8315</v>
      </c>
      <c r="S383" s="8">
        <f t="shared" si="22"/>
        <v>41085.48978009259</v>
      </c>
      <c r="T383" s="8">
        <f t="shared" si="23"/>
        <v>41120</v>
      </c>
    </row>
    <row r="384" spans="1:20" ht="49" x14ac:dyDescent="0.25">
      <c r="A384">
        <v>382</v>
      </c>
      <c r="B384" s="3" t="s">
        <v>383</v>
      </c>
      <c r="C384" s="3" t="s">
        <v>4492</v>
      </c>
      <c r="D384">
        <v>600</v>
      </c>
      <c r="E384">
        <v>1535</v>
      </c>
      <c r="F384" t="s">
        <v>8219</v>
      </c>
      <c r="G384" t="s">
        <v>8224</v>
      </c>
      <c r="H384" t="s">
        <v>8246</v>
      </c>
      <c r="I384">
        <v>1346950900</v>
      </c>
      <c r="J384">
        <v>1345741300</v>
      </c>
      <c r="K384" t="b">
        <v>0</v>
      </c>
      <c r="L384">
        <v>22</v>
      </c>
      <c r="M384" t="b">
        <v>1</v>
      </c>
      <c r="N384" s="3" t="s">
        <v>8269</v>
      </c>
      <c r="O384">
        <f t="shared" si="20"/>
        <v>256</v>
      </c>
      <c r="P384" s="3">
        <f t="shared" si="21"/>
        <v>69.77</v>
      </c>
      <c r="Q384" t="s">
        <v>8310</v>
      </c>
      <c r="R384" t="s">
        <v>8315</v>
      </c>
      <c r="S384" s="8">
        <f t="shared" si="22"/>
        <v>41144.501157407409</v>
      </c>
      <c r="T384" s="8">
        <f t="shared" si="23"/>
        <v>41158.501157407409</v>
      </c>
    </row>
    <row r="385" spans="1:20" ht="49" x14ac:dyDescent="0.25">
      <c r="A385">
        <v>383</v>
      </c>
      <c r="B385" s="3" t="s">
        <v>384</v>
      </c>
      <c r="C385" s="3" t="s">
        <v>4493</v>
      </c>
      <c r="D385">
        <v>999</v>
      </c>
      <c r="E385">
        <v>2065</v>
      </c>
      <c r="F385" t="s">
        <v>8219</v>
      </c>
      <c r="G385" t="s">
        <v>8224</v>
      </c>
      <c r="H385" t="s">
        <v>8246</v>
      </c>
      <c r="I385">
        <v>1400467759</v>
      </c>
      <c r="J385">
        <v>1398480559</v>
      </c>
      <c r="K385" t="b">
        <v>0</v>
      </c>
      <c r="L385">
        <v>48</v>
      </c>
      <c r="M385" t="b">
        <v>1</v>
      </c>
      <c r="N385" s="3" t="s">
        <v>8269</v>
      </c>
      <c r="O385">
        <f t="shared" si="20"/>
        <v>207</v>
      </c>
      <c r="P385" s="3">
        <f t="shared" si="21"/>
        <v>43.02</v>
      </c>
      <c r="Q385" t="s">
        <v>8310</v>
      </c>
      <c r="R385" t="s">
        <v>8315</v>
      </c>
      <c r="S385" s="8">
        <f t="shared" si="22"/>
        <v>41754.90924768518</v>
      </c>
      <c r="T385" s="8">
        <f t="shared" si="23"/>
        <v>41777.90924768518</v>
      </c>
    </row>
    <row r="386" spans="1:20" ht="49"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s="3" t="s">
        <v>8269</v>
      </c>
      <c r="O386">
        <f t="shared" ref="O386:O449" si="24">ROUND(E386/D386*100,0)</f>
        <v>112</v>
      </c>
      <c r="P386" s="3">
        <f t="shared" ref="P386:P449" si="25">IF(E386=0,0,ROUND(E386/L386,2))</f>
        <v>58.54</v>
      </c>
      <c r="Q386" t="s">
        <v>8310</v>
      </c>
      <c r="R386" t="s">
        <v>8315</v>
      </c>
      <c r="S386" s="8">
        <f t="shared" ref="S386:S449" si="26">(((J386/60)/60)/24)+DATE(1970,1,1)+(-5/24)</f>
        <v>41980.573460648149</v>
      </c>
      <c r="T386" s="8">
        <f t="shared" ref="T386:T449" si="27">(I386/86400)+25569+(-5/24)</f>
        <v>42010.573460648149</v>
      </c>
    </row>
    <row r="387" spans="1:20" ht="49"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s="3" t="s">
        <v>8269</v>
      </c>
      <c r="O387">
        <f t="shared" si="24"/>
        <v>106</v>
      </c>
      <c r="P387" s="3">
        <f t="shared" si="25"/>
        <v>111.8</v>
      </c>
      <c r="Q387" t="s">
        <v>8310</v>
      </c>
      <c r="R387" t="s">
        <v>8315</v>
      </c>
      <c r="S387" s="8">
        <f t="shared" si="26"/>
        <v>41934.376168981478</v>
      </c>
      <c r="T387" s="8">
        <f t="shared" si="27"/>
        <v>41964.41783564815</v>
      </c>
    </row>
    <row r="388" spans="1:20" ht="49" x14ac:dyDescent="0.25">
      <c r="A388">
        <v>386</v>
      </c>
      <c r="B388" s="3" t="s">
        <v>387</v>
      </c>
      <c r="C388" s="3" t="s">
        <v>4496</v>
      </c>
      <c r="D388">
        <v>600</v>
      </c>
      <c r="E388">
        <v>601</v>
      </c>
      <c r="F388" t="s">
        <v>8219</v>
      </c>
      <c r="G388" t="s">
        <v>8224</v>
      </c>
      <c r="H388" t="s">
        <v>8246</v>
      </c>
      <c r="I388">
        <v>1439246991</v>
      </c>
      <c r="J388">
        <v>1437950991</v>
      </c>
      <c r="K388" t="b">
        <v>0</v>
      </c>
      <c r="L388">
        <v>13</v>
      </c>
      <c r="M388" t="b">
        <v>1</v>
      </c>
      <c r="N388" s="3" t="s">
        <v>8269</v>
      </c>
      <c r="O388">
        <f t="shared" si="24"/>
        <v>100</v>
      </c>
      <c r="P388" s="3">
        <f t="shared" si="25"/>
        <v>46.23</v>
      </c>
      <c r="Q388" t="s">
        <v>8310</v>
      </c>
      <c r="R388" t="s">
        <v>8315</v>
      </c>
      <c r="S388" s="8">
        <f t="shared" si="26"/>
        <v>42211.742951388886</v>
      </c>
      <c r="T388" s="8">
        <f t="shared" si="27"/>
        <v>42226.742951388886</v>
      </c>
    </row>
    <row r="389" spans="1:20" ht="49"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s="3" t="s">
        <v>8269</v>
      </c>
      <c r="O389">
        <f t="shared" si="24"/>
        <v>214</v>
      </c>
      <c r="P389" s="3">
        <f t="shared" si="25"/>
        <v>144.69</v>
      </c>
      <c r="Q389" t="s">
        <v>8310</v>
      </c>
      <c r="R389" t="s">
        <v>8315</v>
      </c>
      <c r="S389" s="8">
        <f t="shared" si="26"/>
        <v>42200.468263888884</v>
      </c>
      <c r="T389" s="8">
        <f t="shared" si="27"/>
        <v>42231.041666666664</v>
      </c>
    </row>
    <row r="390" spans="1:20" ht="49" x14ac:dyDescent="0.25">
      <c r="A390">
        <v>388</v>
      </c>
      <c r="B390" s="3" t="s">
        <v>389</v>
      </c>
      <c r="C390" s="3" t="s">
        <v>4498</v>
      </c>
      <c r="D390">
        <v>5000</v>
      </c>
      <c r="E390">
        <v>6308</v>
      </c>
      <c r="F390" t="s">
        <v>8219</v>
      </c>
      <c r="G390" t="s">
        <v>8224</v>
      </c>
      <c r="H390" t="s">
        <v>8246</v>
      </c>
      <c r="I390">
        <v>1469670580</v>
      </c>
      <c r="J390">
        <v>1467078580</v>
      </c>
      <c r="K390" t="b">
        <v>0</v>
      </c>
      <c r="L390">
        <v>71</v>
      </c>
      <c r="M390" t="b">
        <v>1</v>
      </c>
      <c r="N390" s="3" t="s">
        <v>8269</v>
      </c>
      <c r="O390">
        <f t="shared" si="24"/>
        <v>126</v>
      </c>
      <c r="P390" s="3">
        <f t="shared" si="25"/>
        <v>88.85</v>
      </c>
      <c r="Q390" t="s">
        <v>8310</v>
      </c>
      <c r="R390" t="s">
        <v>8315</v>
      </c>
      <c r="S390" s="8">
        <f t="shared" si="26"/>
        <v>42548.867824074077</v>
      </c>
      <c r="T390" s="8">
        <f t="shared" si="27"/>
        <v>42578.86782407407</v>
      </c>
    </row>
    <row r="391" spans="1:20" ht="49"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s="3" t="s">
        <v>8269</v>
      </c>
      <c r="O391">
        <f t="shared" si="24"/>
        <v>182</v>
      </c>
      <c r="P391" s="3">
        <f t="shared" si="25"/>
        <v>81.75</v>
      </c>
      <c r="Q391" t="s">
        <v>8310</v>
      </c>
      <c r="R391" t="s">
        <v>8315</v>
      </c>
      <c r="S391" s="8">
        <f t="shared" si="26"/>
        <v>41673.854745370365</v>
      </c>
      <c r="T391" s="8">
        <f t="shared" si="27"/>
        <v>41705.749305555553</v>
      </c>
    </row>
    <row r="392" spans="1:20" ht="49" x14ac:dyDescent="0.25">
      <c r="A392">
        <v>390</v>
      </c>
      <c r="B392" s="3" t="s">
        <v>391</v>
      </c>
      <c r="C392" s="3" t="s">
        <v>4500</v>
      </c>
      <c r="D392">
        <v>1000</v>
      </c>
      <c r="E392">
        <v>1000</v>
      </c>
      <c r="F392" t="s">
        <v>8219</v>
      </c>
      <c r="G392" t="s">
        <v>8224</v>
      </c>
      <c r="H392" t="s">
        <v>8246</v>
      </c>
      <c r="I392">
        <v>1431046372</v>
      </c>
      <c r="J392">
        <v>1429318372</v>
      </c>
      <c r="K392" t="b">
        <v>0</v>
      </c>
      <c r="L392">
        <v>14</v>
      </c>
      <c r="M392" t="b">
        <v>1</v>
      </c>
      <c r="N392" s="3" t="s">
        <v>8269</v>
      </c>
      <c r="O392">
        <f t="shared" si="24"/>
        <v>100</v>
      </c>
      <c r="P392" s="3">
        <f t="shared" si="25"/>
        <v>71.430000000000007</v>
      </c>
      <c r="Q392" t="s">
        <v>8310</v>
      </c>
      <c r="R392" t="s">
        <v>8315</v>
      </c>
      <c r="S392" s="8">
        <f t="shared" si="26"/>
        <v>42111.828379629624</v>
      </c>
      <c r="T392" s="8">
        <f t="shared" si="27"/>
        <v>42131.828379629624</v>
      </c>
    </row>
    <row r="393" spans="1:20" ht="49"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s="3" t="s">
        <v>8269</v>
      </c>
      <c r="O393">
        <f t="shared" si="24"/>
        <v>101</v>
      </c>
      <c r="P393" s="3">
        <f t="shared" si="25"/>
        <v>104.26</v>
      </c>
      <c r="Q393" t="s">
        <v>8310</v>
      </c>
      <c r="R393" t="s">
        <v>8315</v>
      </c>
      <c r="S393" s="8">
        <f t="shared" si="26"/>
        <v>40864.833923611113</v>
      </c>
      <c r="T393" s="8">
        <f t="shared" si="27"/>
        <v>40894.832638888889</v>
      </c>
    </row>
    <row r="394" spans="1:20" ht="49"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s="3" t="s">
        <v>8269</v>
      </c>
      <c r="O394">
        <f t="shared" si="24"/>
        <v>101</v>
      </c>
      <c r="P394" s="3">
        <f t="shared" si="25"/>
        <v>90.62</v>
      </c>
      <c r="Q394" t="s">
        <v>8310</v>
      </c>
      <c r="R394" t="s">
        <v>8315</v>
      </c>
      <c r="S394" s="8">
        <f t="shared" si="26"/>
        <v>40763.508923611109</v>
      </c>
      <c r="T394" s="8">
        <f t="shared" si="27"/>
        <v>40793.916666666664</v>
      </c>
    </row>
    <row r="395" spans="1:20" ht="33"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s="3" t="s">
        <v>8269</v>
      </c>
      <c r="O395">
        <f t="shared" si="24"/>
        <v>110</v>
      </c>
      <c r="P395" s="3">
        <f t="shared" si="25"/>
        <v>157.33000000000001</v>
      </c>
      <c r="Q395" t="s">
        <v>8310</v>
      </c>
      <c r="R395" t="s">
        <v>8315</v>
      </c>
      <c r="S395" s="8">
        <f t="shared" si="26"/>
        <v>41526.500601851847</v>
      </c>
      <c r="T395" s="8">
        <f t="shared" si="27"/>
        <v>41557.500601851847</v>
      </c>
    </row>
    <row r="396" spans="1:20" ht="49" x14ac:dyDescent="0.25">
      <c r="A396">
        <v>394</v>
      </c>
      <c r="B396" s="3" t="s">
        <v>395</v>
      </c>
      <c r="C396" s="3" t="s">
        <v>4504</v>
      </c>
      <c r="D396">
        <v>4700</v>
      </c>
      <c r="E396">
        <v>5259</v>
      </c>
      <c r="F396" t="s">
        <v>8219</v>
      </c>
      <c r="G396" t="s">
        <v>8227</v>
      </c>
      <c r="H396" t="s">
        <v>8249</v>
      </c>
      <c r="I396">
        <v>1460918282</v>
      </c>
      <c r="J396">
        <v>1455737882</v>
      </c>
      <c r="K396" t="b">
        <v>0</v>
      </c>
      <c r="L396">
        <v>50</v>
      </c>
      <c r="M396" t="b">
        <v>1</v>
      </c>
      <c r="N396" s="3" t="s">
        <v>8269</v>
      </c>
      <c r="O396">
        <f t="shared" si="24"/>
        <v>112</v>
      </c>
      <c r="P396" s="3">
        <f t="shared" si="25"/>
        <v>105.18</v>
      </c>
      <c r="Q396" t="s">
        <v>8310</v>
      </c>
      <c r="R396" t="s">
        <v>8315</v>
      </c>
      <c r="S396" s="8">
        <f t="shared" si="26"/>
        <v>42417.60974537037</v>
      </c>
      <c r="T396" s="8">
        <f t="shared" si="27"/>
        <v>42477.568078703705</v>
      </c>
    </row>
    <row r="397" spans="1:20" ht="49"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s="3" t="s">
        <v>8269</v>
      </c>
      <c r="O397">
        <f t="shared" si="24"/>
        <v>108</v>
      </c>
      <c r="P397" s="3">
        <f t="shared" si="25"/>
        <v>58.72</v>
      </c>
      <c r="Q397" t="s">
        <v>8310</v>
      </c>
      <c r="R397" t="s">
        <v>8315</v>
      </c>
      <c r="S397" s="8">
        <f t="shared" si="26"/>
        <v>40990.700925925921</v>
      </c>
      <c r="T397" s="8">
        <f t="shared" si="27"/>
        <v>41026.688888888886</v>
      </c>
    </row>
    <row r="398" spans="1:20" ht="49"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s="3" t="s">
        <v>8269</v>
      </c>
      <c r="O398">
        <f t="shared" si="24"/>
        <v>107</v>
      </c>
      <c r="P398" s="3">
        <f t="shared" si="25"/>
        <v>81.63</v>
      </c>
      <c r="Q398" t="s">
        <v>8310</v>
      </c>
      <c r="R398" t="s">
        <v>8315</v>
      </c>
      <c r="S398" s="8">
        <f t="shared" si="26"/>
        <v>41082.356550925921</v>
      </c>
      <c r="T398" s="8">
        <f t="shared" si="27"/>
        <v>41097.356550925928</v>
      </c>
    </row>
    <row r="399" spans="1:20" ht="65"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s="3" t="s">
        <v>8269</v>
      </c>
      <c r="O399">
        <f t="shared" si="24"/>
        <v>104</v>
      </c>
      <c r="P399" s="3">
        <f t="shared" si="25"/>
        <v>56.46</v>
      </c>
      <c r="Q399" t="s">
        <v>8310</v>
      </c>
      <c r="R399" t="s">
        <v>8315</v>
      </c>
      <c r="S399" s="8">
        <f t="shared" si="26"/>
        <v>40379.568101851852</v>
      </c>
      <c r="T399" s="8">
        <f t="shared" si="27"/>
        <v>40421.947222222218</v>
      </c>
    </row>
    <row r="400" spans="1:20" ht="49" x14ac:dyDescent="0.25">
      <c r="A400">
        <v>398</v>
      </c>
      <c r="B400" s="3" t="s">
        <v>399</v>
      </c>
      <c r="C400" s="3" t="s">
        <v>4508</v>
      </c>
      <c r="D400">
        <v>7500</v>
      </c>
      <c r="E400">
        <v>9387</v>
      </c>
      <c r="F400" t="s">
        <v>8219</v>
      </c>
      <c r="G400" t="s">
        <v>8224</v>
      </c>
      <c r="H400" t="s">
        <v>8246</v>
      </c>
      <c r="I400">
        <v>1430334126</v>
      </c>
      <c r="J400">
        <v>1426446126</v>
      </c>
      <c r="K400" t="b">
        <v>0</v>
      </c>
      <c r="L400">
        <v>67</v>
      </c>
      <c r="M400" t="b">
        <v>1</v>
      </c>
      <c r="N400" s="3" t="s">
        <v>8269</v>
      </c>
      <c r="O400">
        <f t="shared" si="24"/>
        <v>125</v>
      </c>
      <c r="P400" s="3">
        <f t="shared" si="25"/>
        <v>140.1</v>
      </c>
      <c r="Q400" t="s">
        <v>8310</v>
      </c>
      <c r="R400" t="s">
        <v>8315</v>
      </c>
      <c r="S400" s="8">
        <f t="shared" si="26"/>
        <v>42078.584791666661</v>
      </c>
      <c r="T400" s="8">
        <f t="shared" si="27"/>
        <v>42123.584791666661</v>
      </c>
    </row>
    <row r="401" spans="1:20" ht="49" x14ac:dyDescent="0.25">
      <c r="A401">
        <v>399</v>
      </c>
      <c r="B401" s="3" t="s">
        <v>400</v>
      </c>
      <c r="C401" s="3" t="s">
        <v>4509</v>
      </c>
      <c r="D401">
        <v>20000</v>
      </c>
      <c r="E401">
        <v>21361</v>
      </c>
      <c r="F401" t="s">
        <v>8219</v>
      </c>
      <c r="G401" t="s">
        <v>8225</v>
      </c>
      <c r="H401" t="s">
        <v>8247</v>
      </c>
      <c r="I401">
        <v>1481716800</v>
      </c>
      <c r="J401">
        <v>1479070867</v>
      </c>
      <c r="K401" t="b">
        <v>0</v>
      </c>
      <c r="L401">
        <v>95</v>
      </c>
      <c r="M401" t="b">
        <v>1</v>
      </c>
      <c r="N401" s="3" t="s">
        <v>8269</v>
      </c>
      <c r="O401">
        <f t="shared" si="24"/>
        <v>107</v>
      </c>
      <c r="P401" s="3">
        <f t="shared" si="25"/>
        <v>224.85</v>
      </c>
      <c r="Q401" t="s">
        <v>8310</v>
      </c>
      <c r="R401" t="s">
        <v>8315</v>
      </c>
      <c r="S401" s="8">
        <f t="shared" si="26"/>
        <v>42687.667442129627</v>
      </c>
      <c r="T401" s="8">
        <f t="shared" si="27"/>
        <v>42718.291666666664</v>
      </c>
    </row>
    <row r="402" spans="1:20" ht="49"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s="3" t="s">
        <v>8269</v>
      </c>
      <c r="O402">
        <f t="shared" si="24"/>
        <v>112</v>
      </c>
      <c r="P402" s="3">
        <f t="shared" si="25"/>
        <v>181.13</v>
      </c>
      <c r="Q402" t="s">
        <v>8310</v>
      </c>
      <c r="R402" t="s">
        <v>8315</v>
      </c>
      <c r="S402" s="8">
        <f t="shared" si="26"/>
        <v>41745.427627314813</v>
      </c>
      <c r="T402" s="8">
        <f t="shared" si="27"/>
        <v>41775.9375</v>
      </c>
    </row>
    <row r="403" spans="1:20" ht="49" x14ac:dyDescent="0.25">
      <c r="A403">
        <v>401</v>
      </c>
      <c r="B403" s="3" t="s">
        <v>402</v>
      </c>
      <c r="C403" s="3" t="s">
        <v>4511</v>
      </c>
      <c r="D403">
        <v>50000</v>
      </c>
      <c r="E403">
        <v>51906</v>
      </c>
      <c r="F403" t="s">
        <v>8219</v>
      </c>
      <c r="G403" t="s">
        <v>8224</v>
      </c>
      <c r="H403" t="s">
        <v>8246</v>
      </c>
      <c r="I403">
        <v>1312747970</v>
      </c>
      <c r="J403">
        <v>1310155970</v>
      </c>
      <c r="K403" t="b">
        <v>0</v>
      </c>
      <c r="L403">
        <v>73</v>
      </c>
      <c r="M403" t="b">
        <v>1</v>
      </c>
      <c r="N403" s="3" t="s">
        <v>8269</v>
      </c>
      <c r="O403">
        <f t="shared" si="24"/>
        <v>104</v>
      </c>
      <c r="P403" s="3">
        <f t="shared" si="25"/>
        <v>711.04</v>
      </c>
      <c r="Q403" t="s">
        <v>8310</v>
      </c>
      <c r="R403" t="s">
        <v>8315</v>
      </c>
      <c r="S403" s="8">
        <f t="shared" si="26"/>
        <v>40732.633912037032</v>
      </c>
      <c r="T403" s="8">
        <f t="shared" si="27"/>
        <v>40762.633912037032</v>
      </c>
    </row>
    <row r="404" spans="1:20" ht="49" x14ac:dyDescent="0.25">
      <c r="A404">
        <v>402</v>
      </c>
      <c r="B404" s="3" t="s">
        <v>403</v>
      </c>
      <c r="C404" s="3" t="s">
        <v>4512</v>
      </c>
      <c r="D404">
        <v>2000</v>
      </c>
      <c r="E404">
        <v>2833</v>
      </c>
      <c r="F404" t="s">
        <v>8219</v>
      </c>
      <c r="G404" t="s">
        <v>8224</v>
      </c>
      <c r="H404" t="s">
        <v>8246</v>
      </c>
      <c r="I404">
        <v>1446731817</v>
      </c>
      <c r="J404">
        <v>1444913817</v>
      </c>
      <c r="K404" t="b">
        <v>0</v>
      </c>
      <c r="L404">
        <v>43</v>
      </c>
      <c r="M404" t="b">
        <v>1</v>
      </c>
      <c r="N404" s="3" t="s">
        <v>8269</v>
      </c>
      <c r="O404">
        <f t="shared" si="24"/>
        <v>142</v>
      </c>
      <c r="P404" s="3">
        <f t="shared" si="25"/>
        <v>65.88</v>
      </c>
      <c r="Q404" t="s">
        <v>8310</v>
      </c>
      <c r="R404" t="s">
        <v>8315</v>
      </c>
      <c r="S404" s="8">
        <f t="shared" si="26"/>
        <v>42292.331215277773</v>
      </c>
      <c r="T404" s="8">
        <f t="shared" si="27"/>
        <v>42313.372881944444</v>
      </c>
    </row>
    <row r="405" spans="1:20" ht="49" x14ac:dyDescent="0.25">
      <c r="A405">
        <v>403</v>
      </c>
      <c r="B405" s="3" t="s">
        <v>404</v>
      </c>
      <c r="C405" s="3" t="s">
        <v>4513</v>
      </c>
      <c r="D405">
        <v>5000</v>
      </c>
      <c r="E405">
        <v>5263</v>
      </c>
      <c r="F405" t="s">
        <v>8219</v>
      </c>
      <c r="G405" t="s">
        <v>8224</v>
      </c>
      <c r="H405" t="s">
        <v>8246</v>
      </c>
      <c r="I405">
        <v>1312960080</v>
      </c>
      <c r="J405">
        <v>1308900441</v>
      </c>
      <c r="K405" t="b">
        <v>0</v>
      </c>
      <c r="L405">
        <v>70</v>
      </c>
      <c r="M405" t="b">
        <v>1</v>
      </c>
      <c r="N405" s="3" t="s">
        <v>8269</v>
      </c>
      <c r="O405">
        <f t="shared" si="24"/>
        <v>105</v>
      </c>
      <c r="P405" s="3">
        <f t="shared" si="25"/>
        <v>75.19</v>
      </c>
      <c r="Q405" t="s">
        <v>8310</v>
      </c>
      <c r="R405" t="s">
        <v>8315</v>
      </c>
      <c r="S405" s="8">
        <f t="shared" si="26"/>
        <v>40718.102326388886</v>
      </c>
      <c r="T405" s="8">
        <f t="shared" si="27"/>
        <v>40765.088888888888</v>
      </c>
    </row>
    <row r="406" spans="1:20" ht="49"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s="3" t="s">
        <v>8269</v>
      </c>
      <c r="O406">
        <f t="shared" si="24"/>
        <v>103</v>
      </c>
      <c r="P406" s="3">
        <f t="shared" si="25"/>
        <v>133.13999999999999</v>
      </c>
      <c r="Q406" t="s">
        <v>8310</v>
      </c>
      <c r="R406" t="s">
        <v>8315</v>
      </c>
      <c r="S406" s="8">
        <f t="shared" si="26"/>
        <v>41646.419699074075</v>
      </c>
      <c r="T406" s="8">
        <f t="shared" si="27"/>
        <v>41675.75277777778</v>
      </c>
    </row>
    <row r="407" spans="1:20" ht="33" x14ac:dyDescent="0.25">
      <c r="A407">
        <v>405</v>
      </c>
      <c r="B407" s="3" t="s">
        <v>406</v>
      </c>
      <c r="C407" s="3" t="s">
        <v>4515</v>
      </c>
      <c r="D407">
        <v>2820</v>
      </c>
      <c r="E407">
        <v>3036</v>
      </c>
      <c r="F407" t="s">
        <v>8219</v>
      </c>
      <c r="G407" t="s">
        <v>8224</v>
      </c>
      <c r="H407" t="s">
        <v>8246</v>
      </c>
      <c r="I407">
        <v>1394071339</v>
      </c>
      <c r="J407">
        <v>1391479339</v>
      </c>
      <c r="K407" t="b">
        <v>0</v>
      </c>
      <c r="L407">
        <v>55</v>
      </c>
      <c r="M407" t="b">
        <v>1</v>
      </c>
      <c r="N407" s="3" t="s">
        <v>8269</v>
      </c>
      <c r="O407">
        <f t="shared" si="24"/>
        <v>108</v>
      </c>
      <c r="P407" s="3">
        <f t="shared" si="25"/>
        <v>55.2</v>
      </c>
      <c r="Q407" t="s">
        <v>8310</v>
      </c>
      <c r="R407" t="s">
        <v>8315</v>
      </c>
      <c r="S407" s="8">
        <f t="shared" si="26"/>
        <v>41673.876608796294</v>
      </c>
      <c r="T407" s="8">
        <f t="shared" si="27"/>
        <v>41703.876608796294</v>
      </c>
    </row>
    <row r="408" spans="1:20" ht="49" x14ac:dyDescent="0.25">
      <c r="A408">
        <v>406</v>
      </c>
      <c r="B408" s="3" t="s">
        <v>407</v>
      </c>
      <c r="C408" s="3" t="s">
        <v>4516</v>
      </c>
      <c r="D408">
        <v>2800</v>
      </c>
      <c r="E408">
        <v>3015.73</v>
      </c>
      <c r="F408" t="s">
        <v>8219</v>
      </c>
      <c r="G408" t="s">
        <v>8224</v>
      </c>
      <c r="H408" t="s">
        <v>8246</v>
      </c>
      <c r="I408">
        <v>1304920740</v>
      </c>
      <c r="J408">
        <v>1301975637</v>
      </c>
      <c r="K408" t="b">
        <v>0</v>
      </c>
      <c r="L408">
        <v>35</v>
      </c>
      <c r="M408" t="b">
        <v>1</v>
      </c>
      <c r="N408" s="3" t="s">
        <v>8269</v>
      </c>
      <c r="O408">
        <f t="shared" si="24"/>
        <v>108</v>
      </c>
      <c r="P408" s="3">
        <f t="shared" si="25"/>
        <v>86.16</v>
      </c>
      <c r="Q408" t="s">
        <v>8310</v>
      </c>
      <c r="R408" t="s">
        <v>8315</v>
      </c>
      <c r="S408" s="8">
        <f t="shared" si="26"/>
        <v>40637.95413194444</v>
      </c>
      <c r="T408" s="8">
        <f t="shared" si="27"/>
        <v>40672.040972222218</v>
      </c>
    </row>
    <row r="409" spans="1:20" ht="49" x14ac:dyDescent="0.25">
      <c r="A409">
        <v>407</v>
      </c>
      <c r="B409" s="3" t="s">
        <v>408</v>
      </c>
      <c r="C409" s="3" t="s">
        <v>4517</v>
      </c>
      <c r="D409">
        <v>2000</v>
      </c>
      <c r="E409">
        <v>2031</v>
      </c>
      <c r="F409" t="s">
        <v>8219</v>
      </c>
      <c r="G409" t="s">
        <v>8224</v>
      </c>
      <c r="H409" t="s">
        <v>8246</v>
      </c>
      <c r="I409">
        <v>1321739650</v>
      </c>
      <c r="J409">
        <v>1316552050</v>
      </c>
      <c r="K409" t="b">
        <v>0</v>
      </c>
      <c r="L409">
        <v>22</v>
      </c>
      <c r="M409" t="b">
        <v>1</v>
      </c>
      <c r="N409" s="3" t="s">
        <v>8269</v>
      </c>
      <c r="O409">
        <f t="shared" si="24"/>
        <v>102</v>
      </c>
      <c r="P409" s="3">
        <f t="shared" si="25"/>
        <v>92.32</v>
      </c>
      <c r="Q409" t="s">
        <v>8310</v>
      </c>
      <c r="R409" t="s">
        <v>8315</v>
      </c>
      <c r="S409" s="8">
        <f t="shared" si="26"/>
        <v>40806.662615740737</v>
      </c>
      <c r="T409" s="8">
        <f t="shared" si="27"/>
        <v>40866.704282407409</v>
      </c>
    </row>
    <row r="410" spans="1:20" ht="49" x14ac:dyDescent="0.25">
      <c r="A410">
        <v>408</v>
      </c>
      <c r="B410" s="3" t="s">
        <v>409</v>
      </c>
      <c r="C410" s="3" t="s">
        <v>4518</v>
      </c>
      <c r="D410">
        <v>6000</v>
      </c>
      <c r="E410">
        <v>6086.26</v>
      </c>
      <c r="F410" t="s">
        <v>8219</v>
      </c>
      <c r="G410" t="s">
        <v>8224</v>
      </c>
      <c r="H410" t="s">
        <v>8246</v>
      </c>
      <c r="I410">
        <v>1383676790</v>
      </c>
      <c r="J410">
        <v>1380217190</v>
      </c>
      <c r="K410" t="b">
        <v>0</v>
      </c>
      <c r="L410">
        <v>38</v>
      </c>
      <c r="M410" t="b">
        <v>1</v>
      </c>
      <c r="N410" s="3" t="s">
        <v>8269</v>
      </c>
      <c r="O410">
        <f t="shared" si="24"/>
        <v>101</v>
      </c>
      <c r="P410" s="3">
        <f t="shared" si="25"/>
        <v>160.16</v>
      </c>
      <c r="Q410" t="s">
        <v>8310</v>
      </c>
      <c r="R410" t="s">
        <v>8315</v>
      </c>
      <c r="S410" s="8">
        <f t="shared" si="26"/>
        <v>41543.527662037035</v>
      </c>
      <c r="T410" s="8">
        <f t="shared" si="27"/>
        <v>41583.569328703699</v>
      </c>
    </row>
    <row r="411" spans="1:20" ht="49" x14ac:dyDescent="0.25">
      <c r="A411">
        <v>409</v>
      </c>
      <c r="B411" s="3" t="s">
        <v>410</v>
      </c>
      <c r="C411" s="3" t="s">
        <v>4519</v>
      </c>
      <c r="D411">
        <v>500</v>
      </c>
      <c r="E411">
        <v>684</v>
      </c>
      <c r="F411" t="s">
        <v>8219</v>
      </c>
      <c r="G411" t="s">
        <v>8225</v>
      </c>
      <c r="H411" t="s">
        <v>8247</v>
      </c>
      <c r="I411">
        <v>1469220144</v>
      </c>
      <c r="J411">
        <v>1466628144</v>
      </c>
      <c r="K411" t="b">
        <v>0</v>
      </c>
      <c r="L411">
        <v>15</v>
      </c>
      <c r="M411" t="b">
        <v>1</v>
      </c>
      <c r="N411" s="3" t="s">
        <v>8269</v>
      </c>
      <c r="O411">
        <f t="shared" si="24"/>
        <v>137</v>
      </c>
      <c r="P411" s="3">
        <f t="shared" si="25"/>
        <v>45.6</v>
      </c>
      <c r="Q411" t="s">
        <v>8310</v>
      </c>
      <c r="R411" t="s">
        <v>8315</v>
      </c>
      <c r="S411" s="8">
        <f t="shared" si="26"/>
        <v>42543.654444444437</v>
      </c>
      <c r="T411" s="8">
        <f t="shared" si="27"/>
        <v>42573.654444444437</v>
      </c>
    </row>
    <row r="412" spans="1:20" ht="49" x14ac:dyDescent="0.25">
      <c r="A412">
        <v>410</v>
      </c>
      <c r="B412" s="3" t="s">
        <v>411</v>
      </c>
      <c r="C412" s="3" t="s">
        <v>4520</v>
      </c>
      <c r="D412">
        <v>1000</v>
      </c>
      <c r="E412">
        <v>1283</v>
      </c>
      <c r="F412" t="s">
        <v>8219</v>
      </c>
      <c r="G412" t="s">
        <v>8229</v>
      </c>
      <c r="H412" t="s">
        <v>8251</v>
      </c>
      <c r="I412">
        <v>1434670397</v>
      </c>
      <c r="J412">
        <v>1429486397</v>
      </c>
      <c r="K412" t="b">
        <v>0</v>
      </c>
      <c r="L412">
        <v>7</v>
      </c>
      <c r="M412" t="b">
        <v>1</v>
      </c>
      <c r="N412" s="3" t="s">
        <v>8269</v>
      </c>
      <c r="O412">
        <f t="shared" si="24"/>
        <v>128</v>
      </c>
      <c r="P412" s="3">
        <f t="shared" si="25"/>
        <v>183.29</v>
      </c>
      <c r="Q412" t="s">
        <v>8310</v>
      </c>
      <c r="R412" t="s">
        <v>8315</v>
      </c>
      <c r="S412" s="8">
        <f t="shared" si="26"/>
        <v>42113.77311342593</v>
      </c>
      <c r="T412" s="8">
        <f t="shared" si="27"/>
        <v>42173.773113425923</v>
      </c>
    </row>
    <row r="413" spans="1:20" ht="49"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s="3" t="s">
        <v>8269</v>
      </c>
      <c r="O413">
        <f t="shared" si="24"/>
        <v>101</v>
      </c>
      <c r="P413" s="3">
        <f t="shared" si="25"/>
        <v>125.79</v>
      </c>
      <c r="Q413" t="s">
        <v>8310</v>
      </c>
      <c r="R413" t="s">
        <v>8315</v>
      </c>
      <c r="S413" s="8">
        <f t="shared" si="26"/>
        <v>41597.967638888884</v>
      </c>
      <c r="T413" s="8">
        <f t="shared" si="27"/>
        <v>41630</v>
      </c>
    </row>
    <row r="414" spans="1:20" ht="49" x14ac:dyDescent="0.25">
      <c r="A414">
        <v>412</v>
      </c>
      <c r="B414" s="3" t="s">
        <v>413</v>
      </c>
      <c r="C414" s="3" t="s">
        <v>4522</v>
      </c>
      <c r="D414">
        <v>2500</v>
      </c>
      <c r="E414">
        <v>3171</v>
      </c>
      <c r="F414" t="s">
        <v>8219</v>
      </c>
      <c r="G414" t="s">
        <v>8224</v>
      </c>
      <c r="H414" t="s">
        <v>8246</v>
      </c>
      <c r="I414">
        <v>1343238578</v>
      </c>
      <c r="J414">
        <v>1341856178</v>
      </c>
      <c r="K414" t="b">
        <v>0</v>
      </c>
      <c r="L414">
        <v>55</v>
      </c>
      <c r="M414" t="b">
        <v>1</v>
      </c>
      <c r="N414" s="3" t="s">
        <v>8269</v>
      </c>
      <c r="O414">
        <f t="shared" si="24"/>
        <v>127</v>
      </c>
      <c r="P414" s="3">
        <f t="shared" si="25"/>
        <v>57.65</v>
      </c>
      <c r="Q414" t="s">
        <v>8310</v>
      </c>
      <c r="R414" t="s">
        <v>8315</v>
      </c>
      <c r="S414" s="8">
        <f t="shared" si="26"/>
        <v>41099.534467592588</v>
      </c>
      <c r="T414" s="8">
        <f t="shared" si="27"/>
        <v>41115.534467592588</v>
      </c>
    </row>
    <row r="415" spans="1:20" ht="49"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s="3" t="s">
        <v>8269</v>
      </c>
      <c r="O415">
        <f t="shared" si="24"/>
        <v>105</v>
      </c>
      <c r="P415" s="3">
        <f t="shared" si="25"/>
        <v>78.66</v>
      </c>
      <c r="Q415" t="s">
        <v>8310</v>
      </c>
      <c r="R415" t="s">
        <v>8315</v>
      </c>
      <c r="S415" s="8">
        <f t="shared" si="26"/>
        <v>41079.66910879629</v>
      </c>
      <c r="T415" s="8">
        <f t="shared" si="27"/>
        <v>41109.66910879629</v>
      </c>
    </row>
    <row r="416" spans="1:20" ht="49"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s="3" t="s">
        <v>8269</v>
      </c>
      <c r="O416">
        <f t="shared" si="24"/>
        <v>103</v>
      </c>
      <c r="P416" s="3">
        <f t="shared" si="25"/>
        <v>91.48</v>
      </c>
      <c r="Q416" t="s">
        <v>8310</v>
      </c>
      <c r="R416" t="s">
        <v>8315</v>
      </c>
      <c r="S416" s="8">
        <f t="shared" si="26"/>
        <v>41528.85491898148</v>
      </c>
      <c r="T416" s="8">
        <f t="shared" si="27"/>
        <v>41558.85491898148</v>
      </c>
    </row>
    <row r="417" spans="1:20" ht="65" x14ac:dyDescent="0.25">
      <c r="A417">
        <v>415</v>
      </c>
      <c r="B417" s="3" t="s">
        <v>416</v>
      </c>
      <c r="C417" s="3" t="s">
        <v>4525</v>
      </c>
      <c r="D417">
        <v>1400</v>
      </c>
      <c r="E417">
        <v>1430.06</v>
      </c>
      <c r="F417" t="s">
        <v>8219</v>
      </c>
      <c r="G417" t="s">
        <v>8229</v>
      </c>
      <c r="H417" t="s">
        <v>8251</v>
      </c>
      <c r="I417">
        <v>1413547200</v>
      </c>
      <c r="J417">
        <v>1411417602</v>
      </c>
      <c r="K417" t="b">
        <v>0</v>
      </c>
      <c r="L417">
        <v>21</v>
      </c>
      <c r="M417" t="b">
        <v>1</v>
      </c>
      <c r="N417" s="3" t="s">
        <v>8269</v>
      </c>
      <c r="O417">
        <f t="shared" si="24"/>
        <v>102</v>
      </c>
      <c r="P417" s="3">
        <f t="shared" si="25"/>
        <v>68.099999999999994</v>
      </c>
      <c r="Q417" t="s">
        <v>8310</v>
      </c>
      <c r="R417" t="s">
        <v>8315</v>
      </c>
      <c r="S417" s="8">
        <f t="shared" si="26"/>
        <v>41904.643541666665</v>
      </c>
      <c r="T417" s="8">
        <f t="shared" si="27"/>
        <v>41929.291666666664</v>
      </c>
    </row>
    <row r="418" spans="1:20" ht="33" x14ac:dyDescent="0.25">
      <c r="A418">
        <v>416</v>
      </c>
      <c r="B418" s="3" t="s">
        <v>417</v>
      </c>
      <c r="C418" s="3" t="s">
        <v>4526</v>
      </c>
      <c r="D418">
        <v>1000</v>
      </c>
      <c r="E418">
        <v>1202.17</v>
      </c>
      <c r="F418" t="s">
        <v>8219</v>
      </c>
      <c r="G418" t="s">
        <v>8224</v>
      </c>
      <c r="H418" t="s">
        <v>8246</v>
      </c>
      <c r="I418">
        <v>1391851831</v>
      </c>
      <c r="J418">
        <v>1389259831</v>
      </c>
      <c r="K418" t="b">
        <v>0</v>
      </c>
      <c r="L418">
        <v>25</v>
      </c>
      <c r="M418" t="b">
        <v>1</v>
      </c>
      <c r="N418" s="3" t="s">
        <v>8269</v>
      </c>
      <c r="O418">
        <f t="shared" si="24"/>
        <v>120</v>
      </c>
      <c r="P418" s="3">
        <f t="shared" si="25"/>
        <v>48.09</v>
      </c>
      <c r="Q418" t="s">
        <v>8310</v>
      </c>
      <c r="R418" t="s">
        <v>8315</v>
      </c>
      <c r="S418" s="8">
        <f t="shared" si="26"/>
        <v>41648.187858796293</v>
      </c>
      <c r="T418" s="8">
        <f t="shared" si="27"/>
        <v>41678.187858796293</v>
      </c>
    </row>
    <row r="419" spans="1:20" ht="49" x14ac:dyDescent="0.25">
      <c r="A419">
        <v>417</v>
      </c>
      <c r="B419" s="3" t="s">
        <v>418</v>
      </c>
      <c r="C419" s="3" t="s">
        <v>4527</v>
      </c>
      <c r="D419">
        <v>10500</v>
      </c>
      <c r="E419">
        <v>10526</v>
      </c>
      <c r="F419" t="s">
        <v>8219</v>
      </c>
      <c r="G419" t="s">
        <v>8224</v>
      </c>
      <c r="H419" t="s">
        <v>8246</v>
      </c>
      <c r="I419">
        <v>1365395580</v>
      </c>
      <c r="J419">
        <v>1364426260</v>
      </c>
      <c r="K419" t="b">
        <v>0</v>
      </c>
      <c r="L419">
        <v>52</v>
      </c>
      <c r="M419" t="b">
        <v>1</v>
      </c>
      <c r="N419" s="3" t="s">
        <v>8269</v>
      </c>
      <c r="O419">
        <f t="shared" si="24"/>
        <v>100</v>
      </c>
      <c r="P419" s="3">
        <f t="shared" si="25"/>
        <v>202.42</v>
      </c>
      <c r="Q419" t="s">
        <v>8310</v>
      </c>
      <c r="R419" t="s">
        <v>8315</v>
      </c>
      <c r="S419" s="8">
        <f t="shared" si="26"/>
        <v>41360.76226851852</v>
      </c>
      <c r="T419" s="8">
        <f t="shared" si="27"/>
        <v>41371.981249999997</v>
      </c>
    </row>
    <row r="420" spans="1:20" ht="49"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s="3" t="s">
        <v>8269</v>
      </c>
      <c r="O420">
        <f t="shared" si="24"/>
        <v>101</v>
      </c>
      <c r="P420" s="3">
        <f t="shared" si="25"/>
        <v>216.75</v>
      </c>
      <c r="Q420" t="s">
        <v>8310</v>
      </c>
      <c r="R420" t="s">
        <v>8315</v>
      </c>
      <c r="S420" s="8">
        <f t="shared" si="26"/>
        <v>42178.07403935185</v>
      </c>
      <c r="T420" s="8">
        <f t="shared" si="27"/>
        <v>42208.07403935185</v>
      </c>
    </row>
    <row r="421" spans="1:20" ht="49" x14ac:dyDescent="0.25">
      <c r="A421">
        <v>419</v>
      </c>
      <c r="B421" s="3" t="s">
        <v>420</v>
      </c>
      <c r="C421" s="3" t="s">
        <v>4529</v>
      </c>
      <c r="D421">
        <v>8000</v>
      </c>
      <c r="E421">
        <v>8035</v>
      </c>
      <c r="F421" t="s">
        <v>8219</v>
      </c>
      <c r="G421" t="s">
        <v>8224</v>
      </c>
      <c r="H421" t="s">
        <v>8246</v>
      </c>
      <c r="I421">
        <v>1372536787</v>
      </c>
      <c r="J421">
        <v>1367352787</v>
      </c>
      <c r="K421" t="b">
        <v>0</v>
      </c>
      <c r="L421">
        <v>73</v>
      </c>
      <c r="M421" t="b">
        <v>1</v>
      </c>
      <c r="N421" s="3" t="s">
        <v>8269</v>
      </c>
      <c r="O421">
        <f t="shared" si="24"/>
        <v>100</v>
      </c>
      <c r="P421" s="3">
        <f t="shared" si="25"/>
        <v>110.07</v>
      </c>
      <c r="Q421" t="s">
        <v>8310</v>
      </c>
      <c r="R421" t="s">
        <v>8315</v>
      </c>
      <c r="S421" s="8">
        <f t="shared" si="26"/>
        <v>41394.634108796294</v>
      </c>
      <c r="T421" s="8">
        <f t="shared" si="27"/>
        <v>41454.634108796294</v>
      </c>
    </row>
    <row r="422" spans="1:20" ht="49" x14ac:dyDescent="0.25">
      <c r="A422">
        <v>420</v>
      </c>
      <c r="B422" s="3" t="s">
        <v>421</v>
      </c>
      <c r="C422" s="3" t="s">
        <v>4530</v>
      </c>
      <c r="D422">
        <v>3300</v>
      </c>
      <c r="E422">
        <v>14.5</v>
      </c>
      <c r="F422" t="s">
        <v>8221</v>
      </c>
      <c r="G422" t="s">
        <v>8224</v>
      </c>
      <c r="H422" t="s">
        <v>8246</v>
      </c>
      <c r="I422">
        <v>1394772031</v>
      </c>
      <c r="J422">
        <v>1392183631</v>
      </c>
      <c r="K422" t="b">
        <v>0</v>
      </c>
      <c r="L422">
        <v>3</v>
      </c>
      <c r="M422" t="b">
        <v>0</v>
      </c>
      <c r="N422" s="3" t="s">
        <v>8270</v>
      </c>
      <c r="O422">
        <f t="shared" si="24"/>
        <v>0</v>
      </c>
      <c r="P422" s="3">
        <f t="shared" si="25"/>
        <v>4.83</v>
      </c>
      <c r="Q422" t="s">
        <v>8310</v>
      </c>
      <c r="R422" t="s">
        <v>8316</v>
      </c>
      <c r="S422" s="8">
        <f t="shared" si="26"/>
        <v>41682.028136574074</v>
      </c>
      <c r="T422" s="8">
        <f t="shared" si="27"/>
        <v>41711.986469907402</v>
      </c>
    </row>
    <row r="423" spans="1:20" ht="49" x14ac:dyDescent="0.25">
      <c r="A423">
        <v>421</v>
      </c>
      <c r="B423" s="3" t="s">
        <v>422</v>
      </c>
      <c r="C423" s="3" t="s">
        <v>4531</v>
      </c>
      <c r="D423">
        <v>15000</v>
      </c>
      <c r="E423">
        <v>301</v>
      </c>
      <c r="F423" t="s">
        <v>8221</v>
      </c>
      <c r="G423" t="s">
        <v>8224</v>
      </c>
      <c r="H423" t="s">
        <v>8246</v>
      </c>
      <c r="I423">
        <v>1440157656</v>
      </c>
      <c r="J423">
        <v>1434973656</v>
      </c>
      <c r="K423" t="b">
        <v>0</v>
      </c>
      <c r="L423">
        <v>6</v>
      </c>
      <c r="M423" t="b">
        <v>0</v>
      </c>
      <c r="N423" s="3" t="s">
        <v>8270</v>
      </c>
      <c r="O423">
        <f t="shared" si="24"/>
        <v>2</v>
      </c>
      <c r="P423" s="3">
        <f t="shared" si="25"/>
        <v>50.17</v>
      </c>
      <c r="Q423" t="s">
        <v>8310</v>
      </c>
      <c r="R423" t="s">
        <v>8316</v>
      </c>
      <c r="S423" s="8">
        <f t="shared" si="26"/>
        <v>42177.283055555548</v>
      </c>
      <c r="T423" s="8">
        <f t="shared" si="27"/>
        <v>42237.283055555548</v>
      </c>
    </row>
    <row r="424" spans="1:20" ht="49" x14ac:dyDescent="0.25">
      <c r="A424">
        <v>422</v>
      </c>
      <c r="B424" s="3" t="s">
        <v>423</v>
      </c>
      <c r="C424" s="3" t="s">
        <v>4532</v>
      </c>
      <c r="D424">
        <v>40000</v>
      </c>
      <c r="E424">
        <v>430</v>
      </c>
      <c r="F424" t="s">
        <v>8221</v>
      </c>
      <c r="G424" t="s">
        <v>8224</v>
      </c>
      <c r="H424" t="s">
        <v>8246</v>
      </c>
      <c r="I424">
        <v>1410416097</v>
      </c>
      <c r="J424">
        <v>1407824097</v>
      </c>
      <c r="K424" t="b">
        <v>0</v>
      </c>
      <c r="L424">
        <v>12</v>
      </c>
      <c r="M424" t="b">
        <v>0</v>
      </c>
      <c r="N424" s="3" t="s">
        <v>8270</v>
      </c>
      <c r="O424">
        <f t="shared" si="24"/>
        <v>1</v>
      </c>
      <c r="P424" s="3">
        <f t="shared" si="25"/>
        <v>35.83</v>
      </c>
      <c r="Q424" t="s">
        <v>8310</v>
      </c>
      <c r="R424" t="s">
        <v>8316</v>
      </c>
      <c r="S424" s="8">
        <f t="shared" si="26"/>
        <v>41863.052048611105</v>
      </c>
      <c r="T424" s="8">
        <f t="shared" si="27"/>
        <v>41893.052048611113</v>
      </c>
    </row>
    <row r="425" spans="1:20" ht="49" x14ac:dyDescent="0.25">
      <c r="A425">
        <v>423</v>
      </c>
      <c r="B425" s="3" t="s">
        <v>424</v>
      </c>
      <c r="C425" s="3" t="s">
        <v>4533</v>
      </c>
      <c r="D425">
        <v>20000</v>
      </c>
      <c r="E425">
        <v>153</v>
      </c>
      <c r="F425" t="s">
        <v>8221</v>
      </c>
      <c r="G425" t="s">
        <v>8224</v>
      </c>
      <c r="H425" t="s">
        <v>8246</v>
      </c>
      <c r="I425">
        <v>1370470430</v>
      </c>
      <c r="J425">
        <v>1367878430</v>
      </c>
      <c r="K425" t="b">
        <v>0</v>
      </c>
      <c r="L425">
        <v>13</v>
      </c>
      <c r="M425" t="b">
        <v>0</v>
      </c>
      <c r="N425" s="3" t="s">
        <v>8270</v>
      </c>
      <c r="O425">
        <f t="shared" si="24"/>
        <v>1</v>
      </c>
      <c r="P425" s="3">
        <f t="shared" si="25"/>
        <v>11.77</v>
      </c>
      <c r="Q425" t="s">
        <v>8310</v>
      </c>
      <c r="R425" t="s">
        <v>8316</v>
      </c>
      <c r="S425" s="8">
        <f t="shared" si="26"/>
        <v>41400.717939814815</v>
      </c>
      <c r="T425" s="8">
        <f t="shared" si="27"/>
        <v>41430.717939814815</v>
      </c>
    </row>
    <row r="426" spans="1:20" ht="49" x14ac:dyDescent="0.25">
      <c r="A426">
        <v>424</v>
      </c>
      <c r="B426" s="3" t="s">
        <v>425</v>
      </c>
      <c r="C426" s="3" t="s">
        <v>4534</v>
      </c>
      <c r="D426">
        <v>3000</v>
      </c>
      <c r="E426">
        <v>203.9</v>
      </c>
      <c r="F426" t="s">
        <v>8221</v>
      </c>
      <c r="G426" t="s">
        <v>8224</v>
      </c>
      <c r="H426" t="s">
        <v>8246</v>
      </c>
      <c r="I426">
        <v>1332748899</v>
      </c>
      <c r="J426">
        <v>1327568499</v>
      </c>
      <c r="K426" t="b">
        <v>0</v>
      </c>
      <c r="L426">
        <v>5</v>
      </c>
      <c r="M426" t="b">
        <v>0</v>
      </c>
      <c r="N426" s="3" t="s">
        <v>8270</v>
      </c>
      <c r="O426">
        <f t="shared" si="24"/>
        <v>7</v>
      </c>
      <c r="P426" s="3">
        <f t="shared" si="25"/>
        <v>40.78</v>
      </c>
      <c r="Q426" t="s">
        <v>8310</v>
      </c>
      <c r="R426" t="s">
        <v>8316</v>
      </c>
      <c r="S426" s="8">
        <f t="shared" si="26"/>
        <v>40934.167812499996</v>
      </c>
      <c r="T426" s="8">
        <f t="shared" si="27"/>
        <v>40994.126145833332</v>
      </c>
    </row>
    <row r="427" spans="1:20" ht="49" x14ac:dyDescent="0.25">
      <c r="A427">
        <v>425</v>
      </c>
      <c r="B427" s="3" t="s">
        <v>426</v>
      </c>
      <c r="C427" s="3" t="s">
        <v>4535</v>
      </c>
      <c r="D427">
        <v>50000</v>
      </c>
      <c r="E427">
        <v>6</v>
      </c>
      <c r="F427" t="s">
        <v>8221</v>
      </c>
      <c r="G427" t="s">
        <v>8224</v>
      </c>
      <c r="H427" t="s">
        <v>8246</v>
      </c>
      <c r="I427">
        <v>1448660404</v>
      </c>
      <c r="J427">
        <v>1443472804</v>
      </c>
      <c r="K427" t="b">
        <v>0</v>
      </c>
      <c r="L427">
        <v>2</v>
      </c>
      <c r="M427" t="b">
        <v>0</v>
      </c>
      <c r="N427" s="3" t="s">
        <v>8270</v>
      </c>
      <c r="O427">
        <f t="shared" si="24"/>
        <v>0</v>
      </c>
      <c r="P427" s="3">
        <f t="shared" si="25"/>
        <v>3</v>
      </c>
      <c r="Q427" t="s">
        <v>8310</v>
      </c>
      <c r="R427" t="s">
        <v>8316</v>
      </c>
      <c r="S427" s="8">
        <f t="shared" si="26"/>
        <v>42275.652824074066</v>
      </c>
      <c r="T427" s="8">
        <f t="shared" si="27"/>
        <v>42335.694490740738</v>
      </c>
    </row>
    <row r="428" spans="1:20" ht="49" x14ac:dyDescent="0.25">
      <c r="A428">
        <v>426</v>
      </c>
      <c r="B428" s="3" t="s">
        <v>427</v>
      </c>
      <c r="C428" s="3" t="s">
        <v>4536</v>
      </c>
      <c r="D428">
        <v>10000</v>
      </c>
      <c r="E428">
        <v>133</v>
      </c>
      <c r="F428" t="s">
        <v>8221</v>
      </c>
      <c r="G428" t="s">
        <v>8224</v>
      </c>
      <c r="H428" t="s">
        <v>8246</v>
      </c>
      <c r="I428">
        <v>1456851914</v>
      </c>
      <c r="J428">
        <v>1454259914</v>
      </c>
      <c r="K428" t="b">
        <v>0</v>
      </c>
      <c r="L428">
        <v>8</v>
      </c>
      <c r="M428" t="b">
        <v>0</v>
      </c>
      <c r="N428" s="3" t="s">
        <v>8270</v>
      </c>
      <c r="O428">
        <f t="shared" si="24"/>
        <v>1</v>
      </c>
      <c r="P428" s="3">
        <f t="shared" si="25"/>
        <v>16.63</v>
      </c>
      <c r="Q428" t="s">
        <v>8310</v>
      </c>
      <c r="R428" t="s">
        <v>8316</v>
      </c>
      <c r="S428" s="8">
        <f t="shared" si="26"/>
        <v>42400.503634259258</v>
      </c>
      <c r="T428" s="8">
        <f t="shared" si="27"/>
        <v>42430.503634259258</v>
      </c>
    </row>
    <row r="429" spans="1:20" ht="49" x14ac:dyDescent="0.25">
      <c r="A429">
        <v>427</v>
      </c>
      <c r="B429" s="3" t="s">
        <v>428</v>
      </c>
      <c r="C429" s="3" t="s">
        <v>4537</v>
      </c>
      <c r="D429">
        <v>6500</v>
      </c>
      <c r="E429">
        <v>0</v>
      </c>
      <c r="F429" t="s">
        <v>8221</v>
      </c>
      <c r="G429" t="s">
        <v>8224</v>
      </c>
      <c r="H429" t="s">
        <v>8246</v>
      </c>
      <c r="I429">
        <v>1445540340</v>
      </c>
      <c r="J429">
        <v>1444340940</v>
      </c>
      <c r="K429" t="b">
        <v>0</v>
      </c>
      <c r="L429">
        <v>0</v>
      </c>
      <c r="M429" t="b">
        <v>0</v>
      </c>
      <c r="N429" s="3" t="s">
        <v>8270</v>
      </c>
      <c r="O429">
        <f t="shared" si="24"/>
        <v>0</v>
      </c>
      <c r="P429" s="3">
        <f t="shared" si="25"/>
        <v>0</v>
      </c>
      <c r="Q429" t="s">
        <v>8310</v>
      </c>
      <c r="R429" t="s">
        <v>8316</v>
      </c>
      <c r="S429" s="8">
        <f t="shared" si="26"/>
        <v>42285.700694444437</v>
      </c>
      <c r="T429" s="8">
        <f t="shared" si="27"/>
        <v>42299.582638888889</v>
      </c>
    </row>
    <row r="430" spans="1:20" ht="33" x14ac:dyDescent="0.25">
      <c r="A430">
        <v>428</v>
      </c>
      <c r="B430" s="3" t="s">
        <v>429</v>
      </c>
      <c r="C430" s="3" t="s">
        <v>4538</v>
      </c>
      <c r="D430">
        <v>12000</v>
      </c>
      <c r="E430">
        <v>676</v>
      </c>
      <c r="F430" t="s">
        <v>8221</v>
      </c>
      <c r="G430" t="s">
        <v>8224</v>
      </c>
      <c r="H430" t="s">
        <v>8246</v>
      </c>
      <c r="I430">
        <v>1402956000</v>
      </c>
      <c r="J430">
        <v>1400523845</v>
      </c>
      <c r="K430" t="b">
        <v>0</v>
      </c>
      <c r="L430">
        <v>13</v>
      </c>
      <c r="M430" t="b">
        <v>0</v>
      </c>
      <c r="N430" s="3" t="s">
        <v>8270</v>
      </c>
      <c r="O430">
        <f t="shared" si="24"/>
        <v>6</v>
      </c>
      <c r="P430" s="3">
        <f t="shared" si="25"/>
        <v>52</v>
      </c>
      <c r="Q430" t="s">
        <v>8310</v>
      </c>
      <c r="R430" t="s">
        <v>8316</v>
      </c>
      <c r="S430" s="8">
        <f t="shared" si="26"/>
        <v>41778.558391203704</v>
      </c>
      <c r="T430" s="8">
        <f t="shared" si="27"/>
        <v>41806.708333333328</v>
      </c>
    </row>
    <row r="431" spans="1:20" ht="65" x14ac:dyDescent="0.25">
      <c r="A431">
        <v>429</v>
      </c>
      <c r="B431" s="3" t="s">
        <v>430</v>
      </c>
      <c r="C431" s="3" t="s">
        <v>4539</v>
      </c>
      <c r="D431">
        <v>5000</v>
      </c>
      <c r="E431">
        <v>0</v>
      </c>
      <c r="F431" t="s">
        <v>8221</v>
      </c>
      <c r="G431" t="s">
        <v>8224</v>
      </c>
      <c r="H431" t="s">
        <v>8246</v>
      </c>
      <c r="I431">
        <v>1259297940</v>
      </c>
      <c r="J431">
        <v>1252964282</v>
      </c>
      <c r="K431" t="b">
        <v>0</v>
      </c>
      <c r="L431">
        <v>0</v>
      </c>
      <c r="M431" t="b">
        <v>0</v>
      </c>
      <c r="N431" s="3" t="s">
        <v>8270</v>
      </c>
      <c r="O431">
        <f t="shared" si="24"/>
        <v>0</v>
      </c>
      <c r="P431" s="3">
        <f t="shared" si="25"/>
        <v>0</v>
      </c>
      <c r="Q431" t="s">
        <v>8310</v>
      </c>
      <c r="R431" t="s">
        <v>8316</v>
      </c>
      <c r="S431" s="8">
        <f t="shared" si="26"/>
        <v>40070.693078703705</v>
      </c>
      <c r="T431" s="8">
        <f t="shared" si="27"/>
        <v>40143.999305555553</v>
      </c>
    </row>
    <row r="432" spans="1:20" ht="33" x14ac:dyDescent="0.25">
      <c r="A432">
        <v>430</v>
      </c>
      <c r="B432" s="3" t="s">
        <v>431</v>
      </c>
      <c r="C432" s="3" t="s">
        <v>4540</v>
      </c>
      <c r="D432">
        <v>1000</v>
      </c>
      <c r="E432">
        <v>24</v>
      </c>
      <c r="F432" t="s">
        <v>8221</v>
      </c>
      <c r="G432" t="s">
        <v>8224</v>
      </c>
      <c r="H432" t="s">
        <v>8246</v>
      </c>
      <c r="I432">
        <v>1378866867</v>
      </c>
      <c r="J432">
        <v>1377570867</v>
      </c>
      <c r="K432" t="b">
        <v>0</v>
      </c>
      <c r="L432">
        <v>5</v>
      </c>
      <c r="M432" t="b">
        <v>0</v>
      </c>
      <c r="N432" s="3" t="s">
        <v>8270</v>
      </c>
      <c r="O432">
        <f t="shared" si="24"/>
        <v>2</v>
      </c>
      <c r="P432" s="3">
        <f t="shared" si="25"/>
        <v>4.8</v>
      </c>
      <c r="Q432" t="s">
        <v>8310</v>
      </c>
      <c r="R432" t="s">
        <v>8316</v>
      </c>
      <c r="S432" s="8">
        <f t="shared" si="26"/>
        <v>41512.898923611108</v>
      </c>
      <c r="T432" s="8">
        <f t="shared" si="27"/>
        <v>41527.898923611108</v>
      </c>
    </row>
    <row r="433" spans="1:20" ht="49" x14ac:dyDescent="0.25">
      <c r="A433">
        <v>431</v>
      </c>
      <c r="B433" s="3" t="s">
        <v>432</v>
      </c>
      <c r="C433" s="3" t="s">
        <v>4541</v>
      </c>
      <c r="D433">
        <v>3000</v>
      </c>
      <c r="E433">
        <v>415</v>
      </c>
      <c r="F433" t="s">
        <v>8221</v>
      </c>
      <c r="G433" t="s">
        <v>8225</v>
      </c>
      <c r="H433" t="s">
        <v>8247</v>
      </c>
      <c r="I433">
        <v>1467752083</v>
      </c>
      <c r="J433">
        <v>1465160083</v>
      </c>
      <c r="K433" t="b">
        <v>0</v>
      </c>
      <c r="L433">
        <v>8</v>
      </c>
      <c r="M433" t="b">
        <v>0</v>
      </c>
      <c r="N433" s="3" t="s">
        <v>8270</v>
      </c>
      <c r="O433">
        <f t="shared" si="24"/>
        <v>14</v>
      </c>
      <c r="P433" s="3">
        <f t="shared" si="25"/>
        <v>51.88</v>
      </c>
      <c r="Q433" t="s">
        <v>8310</v>
      </c>
      <c r="R433" t="s">
        <v>8316</v>
      </c>
      <c r="S433" s="8">
        <f t="shared" si="26"/>
        <v>42526.662997685176</v>
      </c>
      <c r="T433" s="8">
        <f t="shared" si="27"/>
        <v>42556.662997685184</v>
      </c>
    </row>
    <row r="434" spans="1:20" ht="49" x14ac:dyDescent="0.25">
      <c r="A434">
        <v>432</v>
      </c>
      <c r="B434" s="3" t="s">
        <v>433</v>
      </c>
      <c r="C434" s="3" t="s">
        <v>4542</v>
      </c>
      <c r="D434">
        <v>6000</v>
      </c>
      <c r="E434">
        <v>570</v>
      </c>
      <c r="F434" t="s">
        <v>8221</v>
      </c>
      <c r="G434" t="s">
        <v>8224</v>
      </c>
      <c r="H434" t="s">
        <v>8246</v>
      </c>
      <c r="I434">
        <v>1445448381</v>
      </c>
      <c r="J434">
        <v>1440264381</v>
      </c>
      <c r="K434" t="b">
        <v>0</v>
      </c>
      <c r="L434">
        <v>8</v>
      </c>
      <c r="M434" t="b">
        <v>0</v>
      </c>
      <c r="N434" s="3" t="s">
        <v>8270</v>
      </c>
      <c r="O434">
        <f t="shared" si="24"/>
        <v>10</v>
      </c>
      <c r="P434" s="3">
        <f t="shared" si="25"/>
        <v>71.25</v>
      </c>
      <c r="Q434" t="s">
        <v>8310</v>
      </c>
      <c r="R434" t="s">
        <v>8316</v>
      </c>
      <c r="S434" s="8">
        <f t="shared" si="26"/>
        <v>42238.51829861111</v>
      </c>
      <c r="T434" s="8">
        <f t="shared" si="27"/>
        <v>42298.51829861111</v>
      </c>
    </row>
    <row r="435" spans="1:20" ht="65" x14ac:dyDescent="0.25">
      <c r="A435">
        <v>433</v>
      </c>
      <c r="B435" s="3" t="s">
        <v>434</v>
      </c>
      <c r="C435" s="3" t="s">
        <v>4543</v>
      </c>
      <c r="D435">
        <v>3000</v>
      </c>
      <c r="E435">
        <v>0</v>
      </c>
      <c r="F435" t="s">
        <v>8221</v>
      </c>
      <c r="G435" t="s">
        <v>8224</v>
      </c>
      <c r="H435" t="s">
        <v>8246</v>
      </c>
      <c r="I435">
        <v>1444576022</v>
      </c>
      <c r="J435">
        <v>1439392022</v>
      </c>
      <c r="K435" t="b">
        <v>0</v>
      </c>
      <c r="L435">
        <v>0</v>
      </c>
      <c r="M435" t="b">
        <v>0</v>
      </c>
      <c r="N435" s="3" t="s">
        <v>8270</v>
      </c>
      <c r="O435">
        <f t="shared" si="24"/>
        <v>0</v>
      </c>
      <c r="P435" s="3">
        <f t="shared" si="25"/>
        <v>0</v>
      </c>
      <c r="Q435" t="s">
        <v>8310</v>
      </c>
      <c r="R435" t="s">
        <v>8316</v>
      </c>
      <c r="S435" s="8">
        <f t="shared" si="26"/>
        <v>42228.42155092593</v>
      </c>
      <c r="T435" s="8">
        <f t="shared" si="27"/>
        <v>42288.421550925923</v>
      </c>
    </row>
    <row r="436" spans="1:20" ht="49" x14ac:dyDescent="0.25">
      <c r="A436">
        <v>434</v>
      </c>
      <c r="B436" s="3" t="s">
        <v>435</v>
      </c>
      <c r="C436" s="3" t="s">
        <v>4544</v>
      </c>
      <c r="D436">
        <v>2500</v>
      </c>
      <c r="E436">
        <v>125</v>
      </c>
      <c r="F436" t="s">
        <v>8221</v>
      </c>
      <c r="G436" t="s">
        <v>8224</v>
      </c>
      <c r="H436" t="s">
        <v>8246</v>
      </c>
      <c r="I436">
        <v>1385931702</v>
      </c>
      <c r="J436">
        <v>1383076902</v>
      </c>
      <c r="K436" t="b">
        <v>0</v>
      </c>
      <c r="L436">
        <v>2</v>
      </c>
      <c r="M436" t="b">
        <v>0</v>
      </c>
      <c r="N436" s="3" t="s">
        <v>8270</v>
      </c>
      <c r="O436">
        <f t="shared" si="24"/>
        <v>5</v>
      </c>
      <c r="P436" s="3">
        <f t="shared" si="25"/>
        <v>62.5</v>
      </c>
      <c r="Q436" t="s">
        <v>8310</v>
      </c>
      <c r="R436" t="s">
        <v>8316</v>
      </c>
      <c r="S436" s="8">
        <f t="shared" si="26"/>
        <v>41576.626180555555</v>
      </c>
      <c r="T436" s="8">
        <f t="shared" si="27"/>
        <v>41609.667847222219</v>
      </c>
    </row>
    <row r="437" spans="1:20" ht="49" x14ac:dyDescent="0.25">
      <c r="A437">
        <v>435</v>
      </c>
      <c r="B437" s="3" t="s">
        <v>436</v>
      </c>
      <c r="C437" s="3" t="s">
        <v>4545</v>
      </c>
      <c r="D437">
        <v>110000</v>
      </c>
      <c r="E437">
        <v>3</v>
      </c>
      <c r="F437" t="s">
        <v>8221</v>
      </c>
      <c r="G437" t="s">
        <v>8224</v>
      </c>
      <c r="H437" t="s">
        <v>8246</v>
      </c>
      <c r="I437">
        <v>1379094980</v>
      </c>
      <c r="J437">
        <v>1376502980</v>
      </c>
      <c r="K437" t="b">
        <v>0</v>
      </c>
      <c r="L437">
        <v>3</v>
      </c>
      <c r="M437" t="b">
        <v>0</v>
      </c>
      <c r="N437" s="3" t="s">
        <v>8270</v>
      </c>
      <c r="O437">
        <f t="shared" si="24"/>
        <v>0</v>
      </c>
      <c r="P437" s="3">
        <f t="shared" si="25"/>
        <v>1</v>
      </c>
      <c r="Q437" t="s">
        <v>8310</v>
      </c>
      <c r="R437" t="s">
        <v>8316</v>
      </c>
      <c r="S437" s="8">
        <f t="shared" si="26"/>
        <v>41500.539120370369</v>
      </c>
      <c r="T437" s="8">
        <f t="shared" si="27"/>
        <v>41530.539120370369</v>
      </c>
    </row>
    <row r="438" spans="1:20" ht="49" x14ac:dyDescent="0.25">
      <c r="A438">
        <v>436</v>
      </c>
      <c r="B438" s="3" t="s">
        <v>437</v>
      </c>
      <c r="C438" s="3" t="s">
        <v>4546</v>
      </c>
      <c r="D438">
        <v>1000</v>
      </c>
      <c r="E438">
        <v>0</v>
      </c>
      <c r="F438" t="s">
        <v>8221</v>
      </c>
      <c r="G438" t="s">
        <v>8224</v>
      </c>
      <c r="H438" t="s">
        <v>8246</v>
      </c>
      <c r="I438">
        <v>1375260113</v>
      </c>
      <c r="J438">
        <v>1372668113</v>
      </c>
      <c r="K438" t="b">
        <v>0</v>
      </c>
      <c r="L438">
        <v>0</v>
      </c>
      <c r="M438" t="b">
        <v>0</v>
      </c>
      <c r="N438" s="3" t="s">
        <v>8270</v>
      </c>
      <c r="O438">
        <f t="shared" si="24"/>
        <v>0</v>
      </c>
      <c r="P438" s="3">
        <f t="shared" si="25"/>
        <v>0</v>
      </c>
      <c r="Q438" t="s">
        <v>8310</v>
      </c>
      <c r="R438" t="s">
        <v>8316</v>
      </c>
      <c r="S438" s="8">
        <f t="shared" si="26"/>
        <v>41456.154085648144</v>
      </c>
      <c r="T438" s="8">
        <f t="shared" si="27"/>
        <v>41486.154085648144</v>
      </c>
    </row>
    <row r="439" spans="1:20" ht="49" x14ac:dyDescent="0.25">
      <c r="A439">
        <v>437</v>
      </c>
      <c r="B439" s="3" t="s">
        <v>438</v>
      </c>
      <c r="C439" s="3" t="s">
        <v>4547</v>
      </c>
      <c r="D439">
        <v>7000</v>
      </c>
      <c r="E439">
        <v>0</v>
      </c>
      <c r="F439" t="s">
        <v>8221</v>
      </c>
      <c r="G439" t="s">
        <v>8229</v>
      </c>
      <c r="H439" t="s">
        <v>8251</v>
      </c>
      <c r="I439">
        <v>1475912326</v>
      </c>
      <c r="J439">
        <v>1470728326</v>
      </c>
      <c r="K439" t="b">
        <v>0</v>
      </c>
      <c r="L439">
        <v>0</v>
      </c>
      <c r="M439" t="b">
        <v>0</v>
      </c>
      <c r="N439" s="3" t="s">
        <v>8270</v>
      </c>
      <c r="O439">
        <f t="shared" si="24"/>
        <v>0</v>
      </c>
      <c r="P439" s="3">
        <f t="shared" si="25"/>
        <v>0</v>
      </c>
      <c r="Q439" t="s">
        <v>8310</v>
      </c>
      <c r="R439" t="s">
        <v>8316</v>
      </c>
      <c r="S439" s="8">
        <f t="shared" si="26"/>
        <v>42591.110254629624</v>
      </c>
      <c r="T439" s="8">
        <f t="shared" si="27"/>
        <v>42651.110254629624</v>
      </c>
    </row>
    <row r="440" spans="1:20" ht="49" x14ac:dyDescent="0.25">
      <c r="A440">
        <v>438</v>
      </c>
      <c r="B440" s="3" t="s">
        <v>439</v>
      </c>
      <c r="C440" s="3" t="s">
        <v>4548</v>
      </c>
      <c r="D440">
        <v>20000</v>
      </c>
      <c r="E440">
        <v>1876</v>
      </c>
      <c r="F440" t="s">
        <v>8221</v>
      </c>
      <c r="G440" t="s">
        <v>8224</v>
      </c>
      <c r="H440" t="s">
        <v>8246</v>
      </c>
      <c r="I440">
        <v>1447830958</v>
      </c>
      <c r="J440">
        <v>1445235358</v>
      </c>
      <c r="K440" t="b">
        <v>0</v>
      </c>
      <c r="L440">
        <v>11</v>
      </c>
      <c r="M440" t="b">
        <v>0</v>
      </c>
      <c r="N440" s="3" t="s">
        <v>8270</v>
      </c>
      <c r="O440">
        <f t="shared" si="24"/>
        <v>9</v>
      </c>
      <c r="P440" s="3">
        <f t="shared" si="25"/>
        <v>170.55</v>
      </c>
      <c r="Q440" t="s">
        <v>8310</v>
      </c>
      <c r="R440" t="s">
        <v>8316</v>
      </c>
      <c r="S440" s="8">
        <f t="shared" si="26"/>
        <v>42296.052754629629</v>
      </c>
      <c r="T440" s="8">
        <f t="shared" si="27"/>
        <v>42326.094421296293</v>
      </c>
    </row>
    <row r="441" spans="1:20" ht="49" x14ac:dyDescent="0.25">
      <c r="A441">
        <v>439</v>
      </c>
      <c r="B441" s="3" t="s">
        <v>440</v>
      </c>
      <c r="C441" s="3" t="s">
        <v>4549</v>
      </c>
      <c r="D441">
        <v>450</v>
      </c>
      <c r="E441">
        <v>0</v>
      </c>
      <c r="F441" t="s">
        <v>8221</v>
      </c>
      <c r="G441" t="s">
        <v>8224</v>
      </c>
      <c r="H441" t="s">
        <v>8246</v>
      </c>
      <c r="I441">
        <v>1413569818</v>
      </c>
      <c r="J441">
        <v>1412705818</v>
      </c>
      <c r="K441" t="b">
        <v>0</v>
      </c>
      <c r="L441">
        <v>0</v>
      </c>
      <c r="M441" t="b">
        <v>0</v>
      </c>
      <c r="N441" s="3" t="s">
        <v>8270</v>
      </c>
      <c r="O441">
        <f t="shared" si="24"/>
        <v>0</v>
      </c>
      <c r="P441" s="3">
        <f t="shared" si="25"/>
        <v>0</v>
      </c>
      <c r="Q441" t="s">
        <v>8310</v>
      </c>
      <c r="R441" t="s">
        <v>8316</v>
      </c>
      <c r="S441" s="8">
        <f t="shared" si="26"/>
        <v>41919.553449074068</v>
      </c>
      <c r="T441" s="8">
        <f t="shared" si="27"/>
        <v>41929.553449074076</v>
      </c>
    </row>
    <row r="442" spans="1:20" ht="49" x14ac:dyDescent="0.25">
      <c r="A442">
        <v>440</v>
      </c>
      <c r="B442" s="3" t="s">
        <v>441</v>
      </c>
      <c r="C442" s="3" t="s">
        <v>4550</v>
      </c>
      <c r="D442">
        <v>5000</v>
      </c>
      <c r="E442">
        <v>5</v>
      </c>
      <c r="F442" t="s">
        <v>8221</v>
      </c>
      <c r="G442" t="s">
        <v>8224</v>
      </c>
      <c r="H442" t="s">
        <v>8246</v>
      </c>
      <c r="I442">
        <v>1458859153</v>
      </c>
      <c r="J442">
        <v>1456270753</v>
      </c>
      <c r="K442" t="b">
        <v>0</v>
      </c>
      <c r="L442">
        <v>1</v>
      </c>
      <c r="M442" t="b">
        <v>0</v>
      </c>
      <c r="N442" s="3" t="s">
        <v>8270</v>
      </c>
      <c r="O442">
        <f t="shared" si="24"/>
        <v>0</v>
      </c>
      <c r="P442" s="3">
        <f t="shared" si="25"/>
        <v>5</v>
      </c>
      <c r="Q442" t="s">
        <v>8310</v>
      </c>
      <c r="R442" t="s">
        <v>8316</v>
      </c>
      <c r="S442" s="8">
        <f t="shared" si="26"/>
        <v>42423.777233796289</v>
      </c>
      <c r="T442" s="8">
        <f t="shared" si="27"/>
        <v>42453.735567129632</v>
      </c>
    </row>
    <row r="443" spans="1:20" ht="49" x14ac:dyDescent="0.25">
      <c r="A443">
        <v>441</v>
      </c>
      <c r="B443" s="3" t="s">
        <v>442</v>
      </c>
      <c r="C443" s="3" t="s">
        <v>4551</v>
      </c>
      <c r="D443">
        <v>400</v>
      </c>
      <c r="E443">
        <v>0</v>
      </c>
      <c r="F443" t="s">
        <v>8221</v>
      </c>
      <c r="G443" t="s">
        <v>8225</v>
      </c>
      <c r="H443" t="s">
        <v>8247</v>
      </c>
      <c r="I443">
        <v>1383418996</v>
      </c>
      <c r="J443">
        <v>1380826996</v>
      </c>
      <c r="K443" t="b">
        <v>0</v>
      </c>
      <c r="L443">
        <v>0</v>
      </c>
      <c r="M443" t="b">
        <v>0</v>
      </c>
      <c r="N443" s="3" t="s">
        <v>8270</v>
      </c>
      <c r="O443">
        <f t="shared" si="24"/>
        <v>0</v>
      </c>
      <c r="P443" s="3">
        <f t="shared" si="25"/>
        <v>0</v>
      </c>
      <c r="Q443" t="s">
        <v>8310</v>
      </c>
      <c r="R443" t="s">
        <v>8316</v>
      </c>
      <c r="S443" s="8">
        <f t="shared" si="26"/>
        <v>41550.585601851846</v>
      </c>
      <c r="T443" s="8">
        <f t="shared" si="27"/>
        <v>41580.585601851846</v>
      </c>
    </row>
    <row r="444" spans="1:20" ht="18" x14ac:dyDescent="0.25">
      <c r="A444">
        <v>442</v>
      </c>
      <c r="B444" s="3" t="s">
        <v>443</v>
      </c>
      <c r="C444" s="3" t="s">
        <v>4552</v>
      </c>
      <c r="D444">
        <v>17000</v>
      </c>
      <c r="E444">
        <v>6691</v>
      </c>
      <c r="F444" t="s">
        <v>8221</v>
      </c>
      <c r="G444" t="s">
        <v>8224</v>
      </c>
      <c r="H444" t="s">
        <v>8246</v>
      </c>
      <c r="I444">
        <v>1424380783</v>
      </c>
      <c r="J444">
        <v>1421788783</v>
      </c>
      <c r="K444" t="b">
        <v>0</v>
      </c>
      <c r="L444">
        <v>17</v>
      </c>
      <c r="M444" t="b">
        <v>0</v>
      </c>
      <c r="N444" s="3" t="s">
        <v>8270</v>
      </c>
      <c r="O444">
        <f t="shared" si="24"/>
        <v>39</v>
      </c>
      <c r="P444" s="3">
        <f t="shared" si="25"/>
        <v>393.59</v>
      </c>
      <c r="Q444" t="s">
        <v>8310</v>
      </c>
      <c r="R444" t="s">
        <v>8316</v>
      </c>
      <c r="S444" s="8">
        <f t="shared" si="26"/>
        <v>42024.680358796293</v>
      </c>
      <c r="T444" s="8">
        <f t="shared" si="27"/>
        <v>42054.680358796293</v>
      </c>
    </row>
    <row r="445" spans="1:20" ht="49" x14ac:dyDescent="0.25">
      <c r="A445">
        <v>443</v>
      </c>
      <c r="B445" s="3" t="s">
        <v>444</v>
      </c>
      <c r="C445" s="3" t="s">
        <v>4553</v>
      </c>
      <c r="D445">
        <v>10000</v>
      </c>
      <c r="E445">
        <v>10</v>
      </c>
      <c r="F445" t="s">
        <v>8221</v>
      </c>
      <c r="G445" t="s">
        <v>8229</v>
      </c>
      <c r="H445" t="s">
        <v>8251</v>
      </c>
      <c r="I445">
        <v>1391991701</v>
      </c>
      <c r="J445">
        <v>1389399701</v>
      </c>
      <c r="K445" t="b">
        <v>0</v>
      </c>
      <c r="L445">
        <v>2</v>
      </c>
      <c r="M445" t="b">
        <v>0</v>
      </c>
      <c r="N445" s="3" t="s">
        <v>8270</v>
      </c>
      <c r="O445">
        <f t="shared" si="24"/>
        <v>0</v>
      </c>
      <c r="P445" s="3">
        <f t="shared" si="25"/>
        <v>5</v>
      </c>
      <c r="Q445" t="s">
        <v>8310</v>
      </c>
      <c r="R445" t="s">
        <v>8316</v>
      </c>
      <c r="S445" s="8">
        <f t="shared" si="26"/>
        <v>41649.806724537033</v>
      </c>
      <c r="T445" s="8">
        <f t="shared" si="27"/>
        <v>41679.806724537033</v>
      </c>
    </row>
    <row r="446" spans="1:20" ht="33" x14ac:dyDescent="0.25">
      <c r="A446">
        <v>444</v>
      </c>
      <c r="B446" s="3" t="s">
        <v>445</v>
      </c>
      <c r="C446" s="3" t="s">
        <v>4554</v>
      </c>
      <c r="D446">
        <v>1000</v>
      </c>
      <c r="E446">
        <v>50</v>
      </c>
      <c r="F446" t="s">
        <v>8221</v>
      </c>
      <c r="G446" t="s">
        <v>8224</v>
      </c>
      <c r="H446" t="s">
        <v>8246</v>
      </c>
      <c r="I446">
        <v>1329342361</v>
      </c>
      <c r="J446">
        <v>1324158361</v>
      </c>
      <c r="K446" t="b">
        <v>0</v>
      </c>
      <c r="L446">
        <v>1</v>
      </c>
      <c r="M446" t="b">
        <v>0</v>
      </c>
      <c r="N446" s="3" t="s">
        <v>8270</v>
      </c>
      <c r="O446">
        <f t="shared" si="24"/>
        <v>5</v>
      </c>
      <c r="P446" s="3">
        <f t="shared" si="25"/>
        <v>50</v>
      </c>
      <c r="Q446" t="s">
        <v>8310</v>
      </c>
      <c r="R446" t="s">
        <v>8316</v>
      </c>
      <c r="S446" s="8">
        <f t="shared" si="26"/>
        <v>40894.69862268518</v>
      </c>
      <c r="T446" s="8">
        <f t="shared" si="27"/>
        <v>40954.69862268518</v>
      </c>
    </row>
    <row r="447" spans="1:20" ht="49" x14ac:dyDescent="0.25">
      <c r="A447">
        <v>445</v>
      </c>
      <c r="B447" s="3" t="s">
        <v>446</v>
      </c>
      <c r="C447" s="3" t="s">
        <v>4555</v>
      </c>
      <c r="D447">
        <v>60000</v>
      </c>
      <c r="E447">
        <v>2</v>
      </c>
      <c r="F447" t="s">
        <v>8221</v>
      </c>
      <c r="G447" t="s">
        <v>8224</v>
      </c>
      <c r="H447" t="s">
        <v>8246</v>
      </c>
      <c r="I447">
        <v>1432195375</v>
      </c>
      <c r="J447">
        <v>1430899375</v>
      </c>
      <c r="K447" t="b">
        <v>0</v>
      </c>
      <c r="L447">
        <v>2</v>
      </c>
      <c r="M447" t="b">
        <v>0</v>
      </c>
      <c r="N447" s="3" t="s">
        <v>8270</v>
      </c>
      <c r="O447">
        <f t="shared" si="24"/>
        <v>0</v>
      </c>
      <c r="P447" s="3">
        <f t="shared" si="25"/>
        <v>1</v>
      </c>
      <c r="Q447" t="s">
        <v>8310</v>
      </c>
      <c r="R447" t="s">
        <v>8316</v>
      </c>
      <c r="S447" s="8">
        <f t="shared" si="26"/>
        <v>42130.127025462956</v>
      </c>
      <c r="T447" s="8">
        <f t="shared" si="27"/>
        <v>42145.127025462956</v>
      </c>
    </row>
    <row r="448" spans="1:20" ht="49" x14ac:dyDescent="0.25">
      <c r="A448">
        <v>446</v>
      </c>
      <c r="B448" s="3" t="s">
        <v>447</v>
      </c>
      <c r="C448" s="3" t="s">
        <v>4556</v>
      </c>
      <c r="D448">
        <v>10500</v>
      </c>
      <c r="E448">
        <v>766</v>
      </c>
      <c r="F448" t="s">
        <v>8221</v>
      </c>
      <c r="G448" t="s">
        <v>8224</v>
      </c>
      <c r="H448" t="s">
        <v>8246</v>
      </c>
      <c r="I448">
        <v>1425434420</v>
      </c>
      <c r="J448">
        <v>1422842420</v>
      </c>
      <c r="K448" t="b">
        <v>0</v>
      </c>
      <c r="L448">
        <v>16</v>
      </c>
      <c r="M448" t="b">
        <v>0</v>
      </c>
      <c r="N448" s="3" t="s">
        <v>8270</v>
      </c>
      <c r="O448">
        <f t="shared" si="24"/>
        <v>7</v>
      </c>
      <c r="P448" s="3">
        <f t="shared" si="25"/>
        <v>47.88</v>
      </c>
      <c r="Q448" t="s">
        <v>8310</v>
      </c>
      <c r="R448" t="s">
        <v>8316</v>
      </c>
      <c r="S448" s="8">
        <f t="shared" si="26"/>
        <v>42036.875231481477</v>
      </c>
      <c r="T448" s="8">
        <f t="shared" si="27"/>
        <v>42066.875231481477</v>
      </c>
    </row>
    <row r="449" spans="1:20" ht="49" x14ac:dyDescent="0.25">
      <c r="A449">
        <v>447</v>
      </c>
      <c r="B449" s="3" t="s">
        <v>448</v>
      </c>
      <c r="C449" s="3" t="s">
        <v>4557</v>
      </c>
      <c r="D449">
        <v>30000</v>
      </c>
      <c r="E449">
        <v>5</v>
      </c>
      <c r="F449" t="s">
        <v>8221</v>
      </c>
      <c r="G449" t="s">
        <v>8225</v>
      </c>
      <c r="H449" t="s">
        <v>8247</v>
      </c>
      <c r="I449">
        <v>1364041163</v>
      </c>
      <c r="J449">
        <v>1361884763</v>
      </c>
      <c r="K449" t="b">
        <v>0</v>
      </c>
      <c r="L449">
        <v>1</v>
      </c>
      <c r="M449" t="b">
        <v>0</v>
      </c>
      <c r="N449" s="3" t="s">
        <v>8270</v>
      </c>
      <c r="O449">
        <f t="shared" si="24"/>
        <v>0</v>
      </c>
      <c r="P449" s="3">
        <f t="shared" si="25"/>
        <v>5</v>
      </c>
      <c r="Q449" t="s">
        <v>8310</v>
      </c>
      <c r="R449" t="s">
        <v>8316</v>
      </c>
      <c r="S449" s="8">
        <f t="shared" si="26"/>
        <v>41331.34679398148</v>
      </c>
      <c r="T449" s="8">
        <f t="shared" si="27"/>
        <v>41356.305127314808</v>
      </c>
    </row>
    <row r="450" spans="1:20" ht="49" x14ac:dyDescent="0.25">
      <c r="A450">
        <v>448</v>
      </c>
      <c r="B450" s="3" t="s">
        <v>449</v>
      </c>
      <c r="C450" s="3" t="s">
        <v>4558</v>
      </c>
      <c r="D450">
        <v>2500</v>
      </c>
      <c r="E450">
        <v>82.01</v>
      </c>
      <c r="F450" t="s">
        <v>8221</v>
      </c>
      <c r="G450" t="s">
        <v>8224</v>
      </c>
      <c r="H450" t="s">
        <v>8246</v>
      </c>
      <c r="I450">
        <v>1400091095</v>
      </c>
      <c r="J450">
        <v>1398363095</v>
      </c>
      <c r="K450" t="b">
        <v>0</v>
      </c>
      <c r="L450">
        <v>4</v>
      </c>
      <c r="M450" t="b">
        <v>0</v>
      </c>
      <c r="N450" s="3" t="s">
        <v>8270</v>
      </c>
      <c r="O450">
        <f t="shared" ref="O450:O513" si="28">ROUND(E450/D450*100,0)</f>
        <v>3</v>
      </c>
      <c r="P450" s="3">
        <f t="shared" ref="P450:P513" si="29">IF(E450=0,0,ROUND(E450/L450,2))</f>
        <v>20.5</v>
      </c>
      <c r="Q450" t="s">
        <v>8310</v>
      </c>
      <c r="R450" t="s">
        <v>8316</v>
      </c>
      <c r="S450" s="8">
        <f t="shared" ref="S450:S513" si="30">(((J450/60)/60)/24)+DATE(1970,1,1)+(-5/24)</f>
        <v>41753.549710648142</v>
      </c>
      <c r="T450" s="8">
        <f t="shared" ref="T450:T513" si="31">(I450/86400)+25569+(-5/24)</f>
        <v>41773.549710648142</v>
      </c>
    </row>
    <row r="451" spans="1:20" ht="49" x14ac:dyDescent="0.25">
      <c r="A451">
        <v>449</v>
      </c>
      <c r="B451" s="3" t="s">
        <v>450</v>
      </c>
      <c r="C451" s="3" t="s">
        <v>4559</v>
      </c>
      <c r="D451">
        <v>2000</v>
      </c>
      <c r="E451">
        <v>45</v>
      </c>
      <c r="F451" t="s">
        <v>8221</v>
      </c>
      <c r="G451" t="s">
        <v>8225</v>
      </c>
      <c r="H451" t="s">
        <v>8247</v>
      </c>
      <c r="I451">
        <v>1382017085</v>
      </c>
      <c r="J451">
        <v>1379425085</v>
      </c>
      <c r="K451" t="b">
        <v>0</v>
      </c>
      <c r="L451">
        <v>5</v>
      </c>
      <c r="M451" t="b">
        <v>0</v>
      </c>
      <c r="N451" s="3" t="s">
        <v>8270</v>
      </c>
      <c r="O451">
        <f t="shared" si="28"/>
        <v>2</v>
      </c>
      <c r="P451" s="3">
        <f t="shared" si="29"/>
        <v>9</v>
      </c>
      <c r="Q451" t="s">
        <v>8310</v>
      </c>
      <c r="R451" t="s">
        <v>8316</v>
      </c>
      <c r="S451" s="8">
        <f t="shared" si="30"/>
        <v>41534.359780092593</v>
      </c>
      <c r="T451" s="8">
        <f t="shared" si="31"/>
        <v>41564.359780092593</v>
      </c>
    </row>
    <row r="452" spans="1:20" ht="49" x14ac:dyDescent="0.25">
      <c r="A452">
        <v>450</v>
      </c>
      <c r="B452" s="3" t="s">
        <v>451</v>
      </c>
      <c r="C452" s="3" t="s">
        <v>4560</v>
      </c>
      <c r="D452">
        <v>50000</v>
      </c>
      <c r="E452">
        <v>396</v>
      </c>
      <c r="F452" t="s">
        <v>8221</v>
      </c>
      <c r="G452" t="s">
        <v>8224</v>
      </c>
      <c r="H452" t="s">
        <v>8246</v>
      </c>
      <c r="I452">
        <v>1392417800</v>
      </c>
      <c r="J452">
        <v>1389825800</v>
      </c>
      <c r="K452" t="b">
        <v>0</v>
      </c>
      <c r="L452">
        <v>7</v>
      </c>
      <c r="M452" t="b">
        <v>0</v>
      </c>
      <c r="N452" s="3" t="s">
        <v>8270</v>
      </c>
      <c r="O452">
        <f t="shared" si="28"/>
        <v>1</v>
      </c>
      <c r="P452" s="3">
        <f t="shared" si="29"/>
        <v>56.57</v>
      </c>
      <c r="Q452" t="s">
        <v>8310</v>
      </c>
      <c r="R452" t="s">
        <v>8316</v>
      </c>
      <c r="S452" s="8">
        <f t="shared" si="30"/>
        <v>41654.73842592592</v>
      </c>
      <c r="T452" s="8">
        <f t="shared" si="31"/>
        <v>41684.73842592592</v>
      </c>
    </row>
    <row r="453" spans="1:20" ht="49" x14ac:dyDescent="0.25">
      <c r="A453">
        <v>451</v>
      </c>
      <c r="B453" s="3" t="s">
        <v>452</v>
      </c>
      <c r="C453" s="3" t="s">
        <v>4561</v>
      </c>
      <c r="D453">
        <v>20000</v>
      </c>
      <c r="E453">
        <v>0</v>
      </c>
      <c r="F453" t="s">
        <v>8221</v>
      </c>
      <c r="G453" t="s">
        <v>8224</v>
      </c>
      <c r="H453" t="s">
        <v>8246</v>
      </c>
      <c r="I453">
        <v>1390669791</v>
      </c>
      <c r="J453">
        <v>1388077791</v>
      </c>
      <c r="K453" t="b">
        <v>0</v>
      </c>
      <c r="L453">
        <v>0</v>
      </c>
      <c r="M453" t="b">
        <v>0</v>
      </c>
      <c r="N453" s="3" t="s">
        <v>8270</v>
      </c>
      <c r="O453">
        <f t="shared" si="28"/>
        <v>0</v>
      </c>
      <c r="P453" s="3">
        <f t="shared" si="29"/>
        <v>0</v>
      </c>
      <c r="Q453" t="s">
        <v>8310</v>
      </c>
      <c r="R453" t="s">
        <v>8316</v>
      </c>
      <c r="S453" s="8">
        <f t="shared" si="30"/>
        <v>41634.506840277776</v>
      </c>
      <c r="T453" s="8">
        <f t="shared" si="31"/>
        <v>41664.506840277776</v>
      </c>
    </row>
    <row r="454" spans="1:20" ht="33" x14ac:dyDescent="0.25">
      <c r="A454">
        <v>452</v>
      </c>
      <c r="B454" s="3" t="s">
        <v>453</v>
      </c>
      <c r="C454" s="3" t="s">
        <v>4562</v>
      </c>
      <c r="D454">
        <v>750</v>
      </c>
      <c r="E454">
        <v>480</v>
      </c>
      <c r="F454" t="s">
        <v>8221</v>
      </c>
      <c r="G454" t="s">
        <v>8224</v>
      </c>
      <c r="H454" t="s">
        <v>8246</v>
      </c>
      <c r="I454">
        <v>1431536015</v>
      </c>
      <c r="J454">
        <v>1428944015</v>
      </c>
      <c r="K454" t="b">
        <v>0</v>
      </c>
      <c r="L454">
        <v>12</v>
      </c>
      <c r="M454" t="b">
        <v>0</v>
      </c>
      <c r="N454" s="3" t="s">
        <v>8270</v>
      </c>
      <c r="O454">
        <f t="shared" si="28"/>
        <v>64</v>
      </c>
      <c r="P454" s="3">
        <f t="shared" si="29"/>
        <v>40</v>
      </c>
      <c r="Q454" t="s">
        <v>8310</v>
      </c>
      <c r="R454" t="s">
        <v>8316</v>
      </c>
      <c r="S454" s="8">
        <f t="shared" si="30"/>
        <v>42107.495543981473</v>
      </c>
      <c r="T454" s="8">
        <f t="shared" si="31"/>
        <v>42137.49554398148</v>
      </c>
    </row>
    <row r="455" spans="1:20" ht="49" x14ac:dyDescent="0.25">
      <c r="A455">
        <v>453</v>
      </c>
      <c r="B455" s="3" t="s">
        <v>454</v>
      </c>
      <c r="C455" s="3" t="s">
        <v>4563</v>
      </c>
      <c r="D455">
        <v>94875</v>
      </c>
      <c r="E455">
        <v>26</v>
      </c>
      <c r="F455" t="s">
        <v>8221</v>
      </c>
      <c r="G455" t="s">
        <v>8224</v>
      </c>
      <c r="H455" t="s">
        <v>8246</v>
      </c>
      <c r="I455">
        <v>1424375279</v>
      </c>
      <c r="J455">
        <v>1422992879</v>
      </c>
      <c r="K455" t="b">
        <v>0</v>
      </c>
      <c r="L455">
        <v>2</v>
      </c>
      <c r="M455" t="b">
        <v>0</v>
      </c>
      <c r="N455" s="3" t="s">
        <v>8270</v>
      </c>
      <c r="O455">
        <f t="shared" si="28"/>
        <v>0</v>
      </c>
      <c r="P455" s="3">
        <f t="shared" si="29"/>
        <v>13</v>
      </c>
      <c r="Q455" t="s">
        <v>8310</v>
      </c>
      <c r="R455" t="s">
        <v>8316</v>
      </c>
      <c r="S455" s="8">
        <f t="shared" si="30"/>
        <v>42038.616655092592</v>
      </c>
      <c r="T455" s="8">
        <f t="shared" si="31"/>
        <v>42054.616655092592</v>
      </c>
    </row>
    <row r="456" spans="1:20" ht="49" x14ac:dyDescent="0.25">
      <c r="A456">
        <v>454</v>
      </c>
      <c r="B456" s="3" t="s">
        <v>455</v>
      </c>
      <c r="C456" s="3" t="s">
        <v>4564</v>
      </c>
      <c r="D456">
        <v>10000</v>
      </c>
      <c r="E456">
        <v>82</v>
      </c>
      <c r="F456" t="s">
        <v>8221</v>
      </c>
      <c r="G456" t="s">
        <v>8224</v>
      </c>
      <c r="H456" t="s">
        <v>8246</v>
      </c>
      <c r="I456">
        <v>1417007640</v>
      </c>
      <c r="J456">
        <v>1414343571</v>
      </c>
      <c r="K456" t="b">
        <v>0</v>
      </c>
      <c r="L456">
        <v>5</v>
      </c>
      <c r="M456" t="b">
        <v>0</v>
      </c>
      <c r="N456" s="3" t="s">
        <v>8270</v>
      </c>
      <c r="O456">
        <f t="shared" si="28"/>
        <v>1</v>
      </c>
      <c r="P456" s="3">
        <f t="shared" si="29"/>
        <v>16.399999999999999</v>
      </c>
      <c r="Q456" t="s">
        <v>8310</v>
      </c>
      <c r="R456" t="s">
        <v>8316</v>
      </c>
      <c r="S456" s="8">
        <f t="shared" si="30"/>
        <v>41938.508923611109</v>
      </c>
      <c r="T456" s="8">
        <f t="shared" si="31"/>
        <v>41969.343055555553</v>
      </c>
    </row>
    <row r="457" spans="1:20" ht="49" x14ac:dyDescent="0.25">
      <c r="A457">
        <v>455</v>
      </c>
      <c r="B457" s="3" t="s">
        <v>456</v>
      </c>
      <c r="C457" s="3" t="s">
        <v>4565</v>
      </c>
      <c r="D457">
        <v>65000</v>
      </c>
      <c r="E457">
        <v>45</v>
      </c>
      <c r="F457" t="s">
        <v>8221</v>
      </c>
      <c r="G457" t="s">
        <v>8224</v>
      </c>
      <c r="H457" t="s">
        <v>8246</v>
      </c>
      <c r="I457">
        <v>1334622660</v>
      </c>
      <c r="J457">
        <v>1330733022</v>
      </c>
      <c r="K457" t="b">
        <v>0</v>
      </c>
      <c r="L457">
        <v>2</v>
      </c>
      <c r="M457" t="b">
        <v>0</v>
      </c>
      <c r="N457" s="3" t="s">
        <v>8270</v>
      </c>
      <c r="O457">
        <f t="shared" si="28"/>
        <v>0</v>
      </c>
      <c r="P457" s="3">
        <f t="shared" si="29"/>
        <v>22.5</v>
      </c>
      <c r="Q457" t="s">
        <v>8310</v>
      </c>
      <c r="R457" t="s">
        <v>8316</v>
      </c>
      <c r="S457" s="8">
        <f t="shared" si="30"/>
        <v>40970.794236111105</v>
      </c>
      <c r="T457" s="8">
        <f t="shared" si="31"/>
        <v>41015.813194444439</v>
      </c>
    </row>
    <row r="458" spans="1:20" ht="49" x14ac:dyDescent="0.25">
      <c r="A458">
        <v>456</v>
      </c>
      <c r="B458" s="3" t="s">
        <v>457</v>
      </c>
      <c r="C458" s="3" t="s">
        <v>4566</v>
      </c>
      <c r="D458">
        <v>8888</v>
      </c>
      <c r="E458">
        <v>61</v>
      </c>
      <c r="F458" t="s">
        <v>8221</v>
      </c>
      <c r="G458" t="s">
        <v>8224</v>
      </c>
      <c r="H458" t="s">
        <v>8246</v>
      </c>
      <c r="I458">
        <v>1382414340</v>
      </c>
      <c r="J458">
        <v>1380559201</v>
      </c>
      <c r="K458" t="b">
        <v>0</v>
      </c>
      <c r="L458">
        <v>3</v>
      </c>
      <c r="M458" t="b">
        <v>0</v>
      </c>
      <c r="N458" s="3" t="s">
        <v>8270</v>
      </c>
      <c r="O458">
        <f t="shared" si="28"/>
        <v>1</v>
      </c>
      <c r="P458" s="3">
        <f t="shared" si="29"/>
        <v>20.329999999999998</v>
      </c>
      <c r="Q458" t="s">
        <v>8310</v>
      </c>
      <c r="R458" t="s">
        <v>8316</v>
      </c>
      <c r="S458" s="8">
        <f t="shared" si="30"/>
        <v>41547.486122685179</v>
      </c>
      <c r="T458" s="8">
        <f t="shared" si="31"/>
        <v>41568.957638888889</v>
      </c>
    </row>
    <row r="459" spans="1:20" ht="49" x14ac:dyDescent="0.25">
      <c r="A459">
        <v>457</v>
      </c>
      <c r="B459" s="3" t="s">
        <v>458</v>
      </c>
      <c r="C459" s="3" t="s">
        <v>4567</v>
      </c>
      <c r="D459">
        <v>20000</v>
      </c>
      <c r="E459">
        <v>0</v>
      </c>
      <c r="F459" t="s">
        <v>8221</v>
      </c>
      <c r="G459" t="s">
        <v>8229</v>
      </c>
      <c r="H459" t="s">
        <v>8251</v>
      </c>
      <c r="I459">
        <v>1408213512</v>
      </c>
      <c r="J459">
        <v>1405621512</v>
      </c>
      <c r="K459" t="b">
        <v>0</v>
      </c>
      <c r="L459">
        <v>0</v>
      </c>
      <c r="M459" t="b">
        <v>0</v>
      </c>
      <c r="N459" s="3" t="s">
        <v>8270</v>
      </c>
      <c r="O459">
        <f t="shared" si="28"/>
        <v>0</v>
      </c>
      <c r="P459" s="3">
        <f t="shared" si="29"/>
        <v>0</v>
      </c>
      <c r="Q459" t="s">
        <v>8310</v>
      </c>
      <c r="R459" t="s">
        <v>8316</v>
      </c>
      <c r="S459" s="8">
        <f t="shared" si="30"/>
        <v>41837.559166666666</v>
      </c>
      <c r="T459" s="8">
        <f t="shared" si="31"/>
        <v>41867.559166666666</v>
      </c>
    </row>
    <row r="460" spans="1:20" ht="49" x14ac:dyDescent="0.25">
      <c r="A460">
        <v>458</v>
      </c>
      <c r="B460" s="3" t="s">
        <v>459</v>
      </c>
      <c r="C460" s="3" t="s">
        <v>4568</v>
      </c>
      <c r="D460">
        <v>10000</v>
      </c>
      <c r="E460">
        <v>821</v>
      </c>
      <c r="F460" t="s">
        <v>8221</v>
      </c>
      <c r="G460" t="s">
        <v>8225</v>
      </c>
      <c r="H460" t="s">
        <v>8247</v>
      </c>
      <c r="I460">
        <v>1368550060</v>
      </c>
      <c r="J460">
        <v>1365958060</v>
      </c>
      <c r="K460" t="b">
        <v>0</v>
      </c>
      <c r="L460">
        <v>49</v>
      </c>
      <c r="M460" t="b">
        <v>0</v>
      </c>
      <c r="N460" s="3" t="s">
        <v>8270</v>
      </c>
      <c r="O460">
        <f t="shared" si="28"/>
        <v>8</v>
      </c>
      <c r="P460" s="3">
        <f t="shared" si="29"/>
        <v>16.760000000000002</v>
      </c>
      <c r="Q460" t="s">
        <v>8310</v>
      </c>
      <c r="R460" t="s">
        <v>8316</v>
      </c>
      <c r="S460" s="8">
        <f t="shared" si="30"/>
        <v>41378.491435185184</v>
      </c>
      <c r="T460" s="8">
        <f t="shared" si="31"/>
        <v>41408.491435185184</v>
      </c>
    </row>
    <row r="461" spans="1:20" ht="49" x14ac:dyDescent="0.25">
      <c r="A461">
        <v>459</v>
      </c>
      <c r="B461" s="3" t="s">
        <v>460</v>
      </c>
      <c r="C461" s="3" t="s">
        <v>4569</v>
      </c>
      <c r="D461">
        <v>39000</v>
      </c>
      <c r="E461">
        <v>25</v>
      </c>
      <c r="F461" t="s">
        <v>8221</v>
      </c>
      <c r="G461" t="s">
        <v>8224</v>
      </c>
      <c r="H461" t="s">
        <v>8246</v>
      </c>
      <c r="I461">
        <v>1321201327</v>
      </c>
      <c r="J461">
        <v>1316013727</v>
      </c>
      <c r="K461" t="b">
        <v>0</v>
      </c>
      <c r="L461">
        <v>1</v>
      </c>
      <c r="M461" t="b">
        <v>0</v>
      </c>
      <c r="N461" s="3" t="s">
        <v>8270</v>
      </c>
      <c r="O461">
        <f t="shared" si="28"/>
        <v>0</v>
      </c>
      <c r="P461" s="3">
        <f t="shared" si="29"/>
        <v>25</v>
      </c>
      <c r="Q461" t="s">
        <v>8310</v>
      </c>
      <c r="R461" t="s">
        <v>8316</v>
      </c>
      <c r="S461" s="8">
        <f t="shared" si="30"/>
        <v>40800.432025462964</v>
      </c>
      <c r="T461" s="8">
        <f t="shared" si="31"/>
        <v>40860.473692129628</v>
      </c>
    </row>
    <row r="462" spans="1:20" ht="33" x14ac:dyDescent="0.25">
      <c r="A462">
        <v>460</v>
      </c>
      <c r="B462" s="3" t="s">
        <v>461</v>
      </c>
      <c r="C462" s="3" t="s">
        <v>4570</v>
      </c>
      <c r="D462">
        <v>8500</v>
      </c>
      <c r="E462">
        <v>25</v>
      </c>
      <c r="F462" t="s">
        <v>8221</v>
      </c>
      <c r="G462" t="s">
        <v>8224</v>
      </c>
      <c r="H462" t="s">
        <v>8246</v>
      </c>
      <c r="I462">
        <v>1401595200</v>
      </c>
      <c r="J462">
        <v>1398862875</v>
      </c>
      <c r="K462" t="b">
        <v>0</v>
      </c>
      <c r="L462">
        <v>2</v>
      </c>
      <c r="M462" t="b">
        <v>0</v>
      </c>
      <c r="N462" s="3" t="s">
        <v>8270</v>
      </c>
      <c r="O462">
        <f t="shared" si="28"/>
        <v>0</v>
      </c>
      <c r="P462" s="3">
        <f t="shared" si="29"/>
        <v>12.5</v>
      </c>
      <c r="Q462" t="s">
        <v>8310</v>
      </c>
      <c r="R462" t="s">
        <v>8316</v>
      </c>
      <c r="S462" s="8">
        <f t="shared" si="30"/>
        <v>41759.334201388883</v>
      </c>
      <c r="T462" s="8">
        <f t="shared" si="31"/>
        <v>41790.958333333328</v>
      </c>
    </row>
    <row r="463" spans="1:20" ht="49" x14ac:dyDescent="0.25">
      <c r="A463">
        <v>461</v>
      </c>
      <c r="B463" s="3" t="s">
        <v>462</v>
      </c>
      <c r="C463" s="3" t="s">
        <v>4571</v>
      </c>
      <c r="D463">
        <v>550</v>
      </c>
      <c r="E463">
        <v>0</v>
      </c>
      <c r="F463" t="s">
        <v>8221</v>
      </c>
      <c r="G463" t="s">
        <v>8225</v>
      </c>
      <c r="H463" t="s">
        <v>8247</v>
      </c>
      <c r="I463">
        <v>1370204367</v>
      </c>
      <c r="J463">
        <v>1368476367</v>
      </c>
      <c r="K463" t="b">
        <v>0</v>
      </c>
      <c r="L463">
        <v>0</v>
      </c>
      <c r="M463" t="b">
        <v>0</v>
      </c>
      <c r="N463" s="3" t="s">
        <v>8270</v>
      </c>
      <c r="O463">
        <f t="shared" si="28"/>
        <v>0</v>
      </c>
      <c r="P463" s="3">
        <f t="shared" si="29"/>
        <v>0</v>
      </c>
      <c r="Q463" t="s">
        <v>8310</v>
      </c>
      <c r="R463" t="s">
        <v>8316</v>
      </c>
      <c r="S463" s="8">
        <f t="shared" si="30"/>
        <v>41407.638506944444</v>
      </c>
      <c r="T463" s="8">
        <f t="shared" si="31"/>
        <v>41427.638506944444</v>
      </c>
    </row>
    <row r="464" spans="1:20" ht="49" x14ac:dyDescent="0.25">
      <c r="A464">
        <v>462</v>
      </c>
      <c r="B464" s="3" t="s">
        <v>463</v>
      </c>
      <c r="C464" s="3" t="s">
        <v>4572</v>
      </c>
      <c r="D464">
        <v>100000</v>
      </c>
      <c r="E464">
        <v>0</v>
      </c>
      <c r="F464" t="s">
        <v>8221</v>
      </c>
      <c r="G464" t="s">
        <v>8224</v>
      </c>
      <c r="H464" t="s">
        <v>8246</v>
      </c>
      <c r="I464">
        <v>1312945341</v>
      </c>
      <c r="J464">
        <v>1307761341</v>
      </c>
      <c r="K464" t="b">
        <v>0</v>
      </c>
      <c r="L464">
        <v>0</v>
      </c>
      <c r="M464" t="b">
        <v>0</v>
      </c>
      <c r="N464" s="3" t="s">
        <v>8270</v>
      </c>
      <c r="O464">
        <f t="shared" si="28"/>
        <v>0</v>
      </c>
      <c r="P464" s="3">
        <f t="shared" si="29"/>
        <v>0</v>
      </c>
      <c r="Q464" t="s">
        <v>8310</v>
      </c>
      <c r="R464" t="s">
        <v>8316</v>
      </c>
      <c r="S464" s="8">
        <f t="shared" si="30"/>
        <v>40704.918298611112</v>
      </c>
      <c r="T464" s="8">
        <f t="shared" si="31"/>
        <v>40764.918298611105</v>
      </c>
    </row>
    <row r="465" spans="1:20" ht="49" x14ac:dyDescent="0.25">
      <c r="A465">
        <v>463</v>
      </c>
      <c r="B465" s="3" t="s">
        <v>464</v>
      </c>
      <c r="C465" s="3" t="s">
        <v>4573</v>
      </c>
      <c r="D465">
        <v>55000</v>
      </c>
      <c r="E465">
        <v>1250</v>
      </c>
      <c r="F465" t="s">
        <v>8221</v>
      </c>
      <c r="G465" t="s">
        <v>8224</v>
      </c>
      <c r="H465" t="s">
        <v>8246</v>
      </c>
      <c r="I465">
        <v>1316883753</v>
      </c>
      <c r="J465">
        <v>1311699753</v>
      </c>
      <c r="K465" t="b">
        <v>0</v>
      </c>
      <c r="L465">
        <v>11</v>
      </c>
      <c r="M465" t="b">
        <v>0</v>
      </c>
      <c r="N465" s="3" t="s">
        <v>8270</v>
      </c>
      <c r="O465">
        <f t="shared" si="28"/>
        <v>2</v>
      </c>
      <c r="P465" s="3">
        <f t="shared" si="29"/>
        <v>113.64</v>
      </c>
      <c r="Q465" t="s">
        <v>8310</v>
      </c>
      <c r="R465" t="s">
        <v>8316</v>
      </c>
      <c r="S465" s="8">
        <f t="shared" si="30"/>
        <v>40750.501770833333</v>
      </c>
      <c r="T465" s="8">
        <f t="shared" si="31"/>
        <v>40810.501770833333</v>
      </c>
    </row>
    <row r="466" spans="1:20" ht="33" x14ac:dyDescent="0.25">
      <c r="A466">
        <v>464</v>
      </c>
      <c r="B466" s="3" t="s">
        <v>465</v>
      </c>
      <c r="C466" s="3" t="s">
        <v>4574</v>
      </c>
      <c r="D466">
        <v>1010</v>
      </c>
      <c r="E466">
        <v>1</v>
      </c>
      <c r="F466" t="s">
        <v>8221</v>
      </c>
      <c r="G466" t="s">
        <v>8236</v>
      </c>
      <c r="H466" t="s">
        <v>8249</v>
      </c>
      <c r="I466">
        <v>1463602935</v>
      </c>
      <c r="J466">
        <v>1461874935</v>
      </c>
      <c r="K466" t="b">
        <v>0</v>
      </c>
      <c r="L466">
        <v>1</v>
      </c>
      <c r="M466" t="b">
        <v>0</v>
      </c>
      <c r="N466" s="3" t="s">
        <v>8270</v>
      </c>
      <c r="O466">
        <f t="shared" si="28"/>
        <v>0</v>
      </c>
      <c r="P466" s="3">
        <f t="shared" si="29"/>
        <v>1</v>
      </c>
      <c r="Q466" t="s">
        <v>8310</v>
      </c>
      <c r="R466" t="s">
        <v>8316</v>
      </c>
      <c r="S466" s="8">
        <f t="shared" si="30"/>
        <v>42488.640451388892</v>
      </c>
      <c r="T466" s="8">
        <f t="shared" si="31"/>
        <v>42508.640451388885</v>
      </c>
    </row>
    <row r="467" spans="1:20" ht="18" x14ac:dyDescent="0.25">
      <c r="A467">
        <v>465</v>
      </c>
      <c r="B467" s="3" t="s">
        <v>466</v>
      </c>
      <c r="C467" s="3" t="s">
        <v>4575</v>
      </c>
      <c r="D467">
        <v>512</v>
      </c>
      <c r="E467">
        <v>138</v>
      </c>
      <c r="F467" t="s">
        <v>8221</v>
      </c>
      <c r="G467" t="s">
        <v>8224</v>
      </c>
      <c r="H467" t="s">
        <v>8246</v>
      </c>
      <c r="I467">
        <v>1403837574</v>
      </c>
      <c r="J467">
        <v>1402455174</v>
      </c>
      <c r="K467" t="b">
        <v>0</v>
      </c>
      <c r="L467">
        <v>8</v>
      </c>
      <c r="M467" t="b">
        <v>0</v>
      </c>
      <c r="N467" s="3" t="s">
        <v>8270</v>
      </c>
      <c r="O467">
        <f t="shared" si="28"/>
        <v>27</v>
      </c>
      <c r="P467" s="3">
        <f t="shared" si="29"/>
        <v>17.25</v>
      </c>
      <c r="Q467" t="s">
        <v>8310</v>
      </c>
      <c r="R467" t="s">
        <v>8316</v>
      </c>
      <c r="S467" s="8">
        <f t="shared" si="30"/>
        <v>41800.911736111106</v>
      </c>
      <c r="T467" s="8">
        <f t="shared" si="31"/>
        <v>41816.911736111106</v>
      </c>
    </row>
    <row r="468" spans="1:20" ht="49" x14ac:dyDescent="0.25">
      <c r="A468">
        <v>466</v>
      </c>
      <c r="B468" s="3" t="s">
        <v>467</v>
      </c>
      <c r="C468" s="3" t="s">
        <v>4576</v>
      </c>
      <c r="D468">
        <v>10000</v>
      </c>
      <c r="E468">
        <v>76</v>
      </c>
      <c r="F468" t="s">
        <v>8221</v>
      </c>
      <c r="G468" t="s">
        <v>8224</v>
      </c>
      <c r="H468" t="s">
        <v>8246</v>
      </c>
      <c r="I468">
        <v>1347057464</v>
      </c>
      <c r="J468">
        <v>1344465464</v>
      </c>
      <c r="K468" t="b">
        <v>0</v>
      </c>
      <c r="L468">
        <v>5</v>
      </c>
      <c r="M468" t="b">
        <v>0</v>
      </c>
      <c r="N468" s="3" t="s">
        <v>8270</v>
      </c>
      <c r="O468">
        <f t="shared" si="28"/>
        <v>1</v>
      </c>
      <c r="P468" s="3">
        <f t="shared" si="29"/>
        <v>15.2</v>
      </c>
      <c r="Q468" t="s">
        <v>8310</v>
      </c>
      <c r="R468" t="s">
        <v>8316</v>
      </c>
      <c r="S468" s="8">
        <f t="shared" si="30"/>
        <v>41129.734537037039</v>
      </c>
      <c r="T468" s="8">
        <f t="shared" si="31"/>
        <v>41159.734537037039</v>
      </c>
    </row>
    <row r="469" spans="1:20" ht="49" x14ac:dyDescent="0.25">
      <c r="A469">
        <v>467</v>
      </c>
      <c r="B469" s="3" t="s">
        <v>468</v>
      </c>
      <c r="C469" s="3" t="s">
        <v>4577</v>
      </c>
      <c r="D469">
        <v>20000</v>
      </c>
      <c r="E469">
        <v>4315</v>
      </c>
      <c r="F469" t="s">
        <v>8221</v>
      </c>
      <c r="G469" t="s">
        <v>8224</v>
      </c>
      <c r="H469" t="s">
        <v>8246</v>
      </c>
      <c r="I469">
        <v>1348849134</v>
      </c>
      <c r="J469">
        <v>1344961134</v>
      </c>
      <c r="K469" t="b">
        <v>0</v>
      </c>
      <c r="L469">
        <v>39</v>
      </c>
      <c r="M469" t="b">
        <v>0</v>
      </c>
      <c r="N469" s="3" t="s">
        <v>8270</v>
      </c>
      <c r="O469">
        <f t="shared" si="28"/>
        <v>22</v>
      </c>
      <c r="P469" s="3">
        <f t="shared" si="29"/>
        <v>110.64</v>
      </c>
      <c r="Q469" t="s">
        <v>8310</v>
      </c>
      <c r="R469" t="s">
        <v>8316</v>
      </c>
      <c r="S469" s="8">
        <f t="shared" si="30"/>
        <v>41135.471458333333</v>
      </c>
      <c r="T469" s="8">
        <f t="shared" si="31"/>
        <v>41180.471458333333</v>
      </c>
    </row>
    <row r="470" spans="1:20" ht="49" x14ac:dyDescent="0.25">
      <c r="A470">
        <v>468</v>
      </c>
      <c r="B470" s="3" t="s">
        <v>469</v>
      </c>
      <c r="C470" s="3" t="s">
        <v>4578</v>
      </c>
      <c r="D470">
        <v>7500</v>
      </c>
      <c r="E470">
        <v>0</v>
      </c>
      <c r="F470" t="s">
        <v>8221</v>
      </c>
      <c r="G470" t="s">
        <v>8224</v>
      </c>
      <c r="H470" t="s">
        <v>8246</v>
      </c>
      <c r="I470">
        <v>1341978665</v>
      </c>
      <c r="J470">
        <v>1336795283</v>
      </c>
      <c r="K470" t="b">
        <v>0</v>
      </c>
      <c r="L470">
        <v>0</v>
      </c>
      <c r="M470" t="b">
        <v>0</v>
      </c>
      <c r="N470" s="3" t="s">
        <v>8270</v>
      </c>
      <c r="O470">
        <f t="shared" si="28"/>
        <v>0</v>
      </c>
      <c r="P470" s="3">
        <f t="shared" si="29"/>
        <v>0</v>
      </c>
      <c r="Q470" t="s">
        <v>8310</v>
      </c>
      <c r="R470" t="s">
        <v>8316</v>
      </c>
      <c r="S470" s="8">
        <f t="shared" si="30"/>
        <v>41040.959293981476</v>
      </c>
      <c r="T470" s="8">
        <f t="shared" si="31"/>
        <v>41100.952141203699</v>
      </c>
    </row>
    <row r="471" spans="1:20" ht="33" x14ac:dyDescent="0.25">
      <c r="A471">
        <v>469</v>
      </c>
      <c r="B471" s="3" t="s">
        <v>470</v>
      </c>
      <c r="C471" s="3" t="s">
        <v>4579</v>
      </c>
      <c r="D471">
        <v>6000</v>
      </c>
      <c r="E471">
        <v>0</v>
      </c>
      <c r="F471" t="s">
        <v>8221</v>
      </c>
      <c r="G471" t="s">
        <v>8225</v>
      </c>
      <c r="H471" t="s">
        <v>8247</v>
      </c>
      <c r="I471">
        <v>1409960724</v>
      </c>
      <c r="J471">
        <v>1404776724</v>
      </c>
      <c r="K471" t="b">
        <v>0</v>
      </c>
      <c r="L471">
        <v>0</v>
      </c>
      <c r="M471" t="b">
        <v>0</v>
      </c>
      <c r="N471" s="3" t="s">
        <v>8270</v>
      </c>
      <c r="O471">
        <f t="shared" si="28"/>
        <v>0</v>
      </c>
      <c r="P471" s="3">
        <f t="shared" si="29"/>
        <v>0</v>
      </c>
      <c r="Q471" t="s">
        <v>8310</v>
      </c>
      <c r="R471" t="s">
        <v>8316</v>
      </c>
      <c r="S471" s="8">
        <f t="shared" si="30"/>
        <v>41827.781527777777</v>
      </c>
      <c r="T471" s="8">
        <f t="shared" si="31"/>
        <v>41887.781527777777</v>
      </c>
    </row>
    <row r="472" spans="1:20" ht="49" x14ac:dyDescent="0.25">
      <c r="A472">
        <v>470</v>
      </c>
      <c r="B472" s="3" t="s">
        <v>471</v>
      </c>
      <c r="C472" s="3" t="s">
        <v>4580</v>
      </c>
      <c r="D472">
        <v>5000</v>
      </c>
      <c r="E472">
        <v>51</v>
      </c>
      <c r="F472" t="s">
        <v>8221</v>
      </c>
      <c r="G472" t="s">
        <v>8224</v>
      </c>
      <c r="H472" t="s">
        <v>8246</v>
      </c>
      <c r="I472">
        <v>1389844800</v>
      </c>
      <c r="J472">
        <v>1385524889</v>
      </c>
      <c r="K472" t="b">
        <v>0</v>
      </c>
      <c r="L472">
        <v>2</v>
      </c>
      <c r="M472" t="b">
        <v>0</v>
      </c>
      <c r="N472" s="3" t="s">
        <v>8270</v>
      </c>
      <c r="O472">
        <f t="shared" si="28"/>
        <v>1</v>
      </c>
      <c r="P472" s="3">
        <f t="shared" si="29"/>
        <v>25.5</v>
      </c>
      <c r="Q472" t="s">
        <v>8310</v>
      </c>
      <c r="R472" t="s">
        <v>8316</v>
      </c>
      <c r="S472" s="8">
        <f t="shared" si="30"/>
        <v>41604.959363425922</v>
      </c>
      <c r="T472" s="8">
        <f t="shared" si="31"/>
        <v>41654.958333333328</v>
      </c>
    </row>
    <row r="473" spans="1:20" ht="65" x14ac:dyDescent="0.25">
      <c r="A473">
        <v>471</v>
      </c>
      <c r="B473" s="3" t="s">
        <v>472</v>
      </c>
      <c r="C473" s="3" t="s">
        <v>4581</v>
      </c>
      <c r="D473">
        <v>55000</v>
      </c>
      <c r="E473">
        <v>6541</v>
      </c>
      <c r="F473" t="s">
        <v>8221</v>
      </c>
      <c r="G473" t="s">
        <v>8224</v>
      </c>
      <c r="H473" t="s">
        <v>8246</v>
      </c>
      <c r="I473">
        <v>1397924379</v>
      </c>
      <c r="J473">
        <v>1394039979</v>
      </c>
      <c r="K473" t="b">
        <v>0</v>
      </c>
      <c r="L473">
        <v>170</v>
      </c>
      <c r="M473" t="b">
        <v>0</v>
      </c>
      <c r="N473" s="3" t="s">
        <v>8270</v>
      </c>
      <c r="O473">
        <f t="shared" si="28"/>
        <v>12</v>
      </c>
      <c r="P473" s="3">
        <f t="shared" si="29"/>
        <v>38.479999999999997</v>
      </c>
      <c r="Q473" t="s">
        <v>8310</v>
      </c>
      <c r="R473" t="s">
        <v>8316</v>
      </c>
      <c r="S473" s="8">
        <f t="shared" si="30"/>
        <v>41703.513645833329</v>
      </c>
      <c r="T473" s="8">
        <f t="shared" si="31"/>
        <v>41748.471979166665</v>
      </c>
    </row>
    <row r="474" spans="1:20" ht="49" x14ac:dyDescent="0.25">
      <c r="A474">
        <v>472</v>
      </c>
      <c r="B474" s="3" t="s">
        <v>473</v>
      </c>
      <c r="C474" s="3" t="s">
        <v>4582</v>
      </c>
      <c r="D474">
        <v>800</v>
      </c>
      <c r="E474">
        <v>141</v>
      </c>
      <c r="F474" t="s">
        <v>8221</v>
      </c>
      <c r="G474" t="s">
        <v>8224</v>
      </c>
      <c r="H474" t="s">
        <v>8246</v>
      </c>
      <c r="I474">
        <v>1408831718</v>
      </c>
      <c r="J474">
        <v>1406239718</v>
      </c>
      <c r="K474" t="b">
        <v>0</v>
      </c>
      <c r="L474">
        <v>5</v>
      </c>
      <c r="M474" t="b">
        <v>0</v>
      </c>
      <c r="N474" s="3" t="s">
        <v>8270</v>
      </c>
      <c r="O474">
        <f t="shared" si="28"/>
        <v>18</v>
      </c>
      <c r="P474" s="3">
        <f t="shared" si="29"/>
        <v>28.2</v>
      </c>
      <c r="Q474" t="s">
        <v>8310</v>
      </c>
      <c r="R474" t="s">
        <v>8316</v>
      </c>
      <c r="S474" s="8">
        <f t="shared" si="30"/>
        <v>41844.714328703703</v>
      </c>
      <c r="T474" s="8">
        <f t="shared" si="31"/>
        <v>41874.714328703703</v>
      </c>
    </row>
    <row r="475" spans="1:20" ht="49" x14ac:dyDescent="0.25">
      <c r="A475">
        <v>473</v>
      </c>
      <c r="B475" s="3" t="s">
        <v>474</v>
      </c>
      <c r="C475" s="3" t="s">
        <v>4583</v>
      </c>
      <c r="D475">
        <v>30000</v>
      </c>
      <c r="E475">
        <v>861</v>
      </c>
      <c r="F475" t="s">
        <v>8221</v>
      </c>
      <c r="G475" t="s">
        <v>8224</v>
      </c>
      <c r="H475" t="s">
        <v>8246</v>
      </c>
      <c r="I475">
        <v>1410972319</v>
      </c>
      <c r="J475">
        <v>1408380319</v>
      </c>
      <c r="K475" t="b">
        <v>0</v>
      </c>
      <c r="L475">
        <v>14</v>
      </c>
      <c r="M475" t="b">
        <v>0</v>
      </c>
      <c r="N475" s="3" t="s">
        <v>8270</v>
      </c>
      <c r="O475">
        <f t="shared" si="28"/>
        <v>3</v>
      </c>
      <c r="P475" s="3">
        <f t="shared" si="29"/>
        <v>61.5</v>
      </c>
      <c r="Q475" t="s">
        <v>8310</v>
      </c>
      <c r="R475" t="s">
        <v>8316</v>
      </c>
      <c r="S475" s="8">
        <f t="shared" si="30"/>
        <v>41869.489803240736</v>
      </c>
      <c r="T475" s="8">
        <f t="shared" si="31"/>
        <v>41899.489803240736</v>
      </c>
    </row>
    <row r="476" spans="1:20" ht="49" x14ac:dyDescent="0.25">
      <c r="A476">
        <v>474</v>
      </c>
      <c r="B476" s="3" t="s">
        <v>475</v>
      </c>
      <c r="C476" s="3" t="s">
        <v>4584</v>
      </c>
      <c r="D476">
        <v>3300</v>
      </c>
      <c r="E476">
        <v>1</v>
      </c>
      <c r="F476" t="s">
        <v>8221</v>
      </c>
      <c r="G476" t="s">
        <v>8224</v>
      </c>
      <c r="H476" t="s">
        <v>8246</v>
      </c>
      <c r="I476">
        <v>1487318029</v>
      </c>
      <c r="J476">
        <v>1484726029</v>
      </c>
      <c r="K476" t="b">
        <v>0</v>
      </c>
      <c r="L476">
        <v>1</v>
      </c>
      <c r="M476" t="b">
        <v>0</v>
      </c>
      <c r="N476" s="3" t="s">
        <v>8270</v>
      </c>
      <c r="O476">
        <f t="shared" si="28"/>
        <v>0</v>
      </c>
      <c r="P476" s="3">
        <f t="shared" si="29"/>
        <v>1</v>
      </c>
      <c r="Q476" t="s">
        <v>8310</v>
      </c>
      <c r="R476" t="s">
        <v>8316</v>
      </c>
      <c r="S476" s="8">
        <f t="shared" si="30"/>
        <v>42753.120706018519</v>
      </c>
      <c r="T476" s="8">
        <f t="shared" si="31"/>
        <v>42783.120706018519</v>
      </c>
    </row>
    <row r="477" spans="1:20" ht="49" x14ac:dyDescent="0.25">
      <c r="A477">
        <v>475</v>
      </c>
      <c r="B477" s="3" t="s">
        <v>476</v>
      </c>
      <c r="C477" s="3" t="s">
        <v>4585</v>
      </c>
      <c r="D477">
        <v>2000</v>
      </c>
      <c r="E477">
        <v>0</v>
      </c>
      <c r="F477" t="s">
        <v>8221</v>
      </c>
      <c r="G477" t="s">
        <v>8224</v>
      </c>
      <c r="H477" t="s">
        <v>8246</v>
      </c>
      <c r="I477">
        <v>1430877843</v>
      </c>
      <c r="J477">
        <v>1428285843</v>
      </c>
      <c r="K477" t="b">
        <v>0</v>
      </c>
      <c r="L477">
        <v>0</v>
      </c>
      <c r="M477" t="b">
        <v>0</v>
      </c>
      <c r="N477" s="3" t="s">
        <v>8270</v>
      </c>
      <c r="O477">
        <f t="shared" si="28"/>
        <v>0</v>
      </c>
      <c r="P477" s="3">
        <f t="shared" si="29"/>
        <v>0</v>
      </c>
      <c r="Q477" t="s">
        <v>8310</v>
      </c>
      <c r="R477" t="s">
        <v>8316</v>
      </c>
      <c r="S477" s="8">
        <f t="shared" si="30"/>
        <v>42099.877812500003</v>
      </c>
      <c r="T477" s="8">
        <f t="shared" si="31"/>
        <v>42129.877812500003</v>
      </c>
    </row>
    <row r="478" spans="1:20" ht="33"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s="3" t="s">
        <v>8270</v>
      </c>
      <c r="O478">
        <f t="shared" si="28"/>
        <v>2</v>
      </c>
      <c r="P478" s="3">
        <f t="shared" si="29"/>
        <v>39.57</v>
      </c>
      <c r="Q478" t="s">
        <v>8310</v>
      </c>
      <c r="R478" t="s">
        <v>8316</v>
      </c>
      <c r="S478" s="8">
        <f t="shared" si="30"/>
        <v>41757.76667824074</v>
      </c>
      <c r="T478" s="8">
        <f t="shared" si="31"/>
        <v>41792.957638888889</v>
      </c>
    </row>
    <row r="479" spans="1:20" ht="49" x14ac:dyDescent="0.25">
      <c r="A479">
        <v>477</v>
      </c>
      <c r="B479" s="3" t="s">
        <v>478</v>
      </c>
      <c r="C479" s="3" t="s">
        <v>4587</v>
      </c>
      <c r="D479">
        <v>1500</v>
      </c>
      <c r="E479">
        <v>0</v>
      </c>
      <c r="F479" t="s">
        <v>8221</v>
      </c>
      <c r="G479" t="s">
        <v>8224</v>
      </c>
      <c r="H479" t="s">
        <v>8246</v>
      </c>
      <c r="I479">
        <v>1337371334</v>
      </c>
      <c r="J479">
        <v>1332187334</v>
      </c>
      <c r="K479" t="b">
        <v>0</v>
      </c>
      <c r="L479">
        <v>0</v>
      </c>
      <c r="M479" t="b">
        <v>0</v>
      </c>
      <c r="N479" s="3" t="s">
        <v>8270</v>
      </c>
      <c r="O479">
        <f t="shared" si="28"/>
        <v>0</v>
      </c>
      <c r="P479" s="3">
        <f t="shared" si="29"/>
        <v>0</v>
      </c>
      <c r="Q479" t="s">
        <v>8310</v>
      </c>
      <c r="R479" t="s">
        <v>8316</v>
      </c>
      <c r="S479" s="8">
        <f t="shared" si="30"/>
        <v>40987.626550925925</v>
      </c>
      <c r="T479" s="8">
        <f t="shared" si="31"/>
        <v>41047.626550925925</v>
      </c>
    </row>
    <row r="480" spans="1:20" ht="49" x14ac:dyDescent="0.25">
      <c r="A480">
        <v>478</v>
      </c>
      <c r="B480" s="3" t="s">
        <v>479</v>
      </c>
      <c r="C480" s="3" t="s">
        <v>4588</v>
      </c>
      <c r="D480">
        <v>10000</v>
      </c>
      <c r="E480">
        <v>0</v>
      </c>
      <c r="F480" t="s">
        <v>8221</v>
      </c>
      <c r="G480" t="s">
        <v>8224</v>
      </c>
      <c r="H480" t="s">
        <v>8246</v>
      </c>
      <c r="I480">
        <v>1427921509</v>
      </c>
      <c r="J480">
        <v>1425333109</v>
      </c>
      <c r="K480" t="b">
        <v>0</v>
      </c>
      <c r="L480">
        <v>0</v>
      </c>
      <c r="M480" t="b">
        <v>0</v>
      </c>
      <c r="N480" s="3" t="s">
        <v>8270</v>
      </c>
      <c r="O480">
        <f t="shared" si="28"/>
        <v>0</v>
      </c>
      <c r="P480" s="3">
        <f t="shared" si="29"/>
        <v>0</v>
      </c>
      <c r="Q480" t="s">
        <v>8310</v>
      </c>
      <c r="R480" t="s">
        <v>8316</v>
      </c>
      <c r="S480" s="8">
        <f t="shared" si="30"/>
        <v>42065.702650462961</v>
      </c>
      <c r="T480" s="8">
        <f t="shared" si="31"/>
        <v>42095.660983796297</v>
      </c>
    </row>
    <row r="481" spans="1:20" ht="49" x14ac:dyDescent="0.25">
      <c r="A481">
        <v>479</v>
      </c>
      <c r="B481" s="3" t="s">
        <v>480</v>
      </c>
      <c r="C481" s="3" t="s">
        <v>4589</v>
      </c>
      <c r="D481">
        <v>15000</v>
      </c>
      <c r="E481">
        <v>4884</v>
      </c>
      <c r="F481" t="s">
        <v>8221</v>
      </c>
      <c r="G481" t="s">
        <v>8224</v>
      </c>
      <c r="H481" t="s">
        <v>8246</v>
      </c>
      <c r="I481">
        <v>1416566835</v>
      </c>
      <c r="J481">
        <v>1411379235</v>
      </c>
      <c r="K481" t="b">
        <v>0</v>
      </c>
      <c r="L481">
        <v>55</v>
      </c>
      <c r="M481" t="b">
        <v>0</v>
      </c>
      <c r="N481" s="3" t="s">
        <v>8270</v>
      </c>
      <c r="O481">
        <f t="shared" si="28"/>
        <v>33</v>
      </c>
      <c r="P481" s="3">
        <f t="shared" si="29"/>
        <v>88.8</v>
      </c>
      <c r="Q481" t="s">
        <v>8310</v>
      </c>
      <c r="R481" t="s">
        <v>8316</v>
      </c>
      <c r="S481" s="8">
        <f t="shared" si="30"/>
        <v>41904.199479166666</v>
      </c>
      <c r="T481" s="8">
        <f t="shared" si="31"/>
        <v>41964.24114583333</v>
      </c>
    </row>
    <row r="482" spans="1:20" ht="49" x14ac:dyDescent="0.25">
      <c r="A482">
        <v>480</v>
      </c>
      <c r="B482" s="3" t="s">
        <v>481</v>
      </c>
      <c r="C482" s="3" t="s">
        <v>4590</v>
      </c>
      <c r="D482">
        <v>40000</v>
      </c>
      <c r="E482">
        <v>7764</v>
      </c>
      <c r="F482" t="s">
        <v>8221</v>
      </c>
      <c r="G482" t="s">
        <v>8224</v>
      </c>
      <c r="H482" t="s">
        <v>8246</v>
      </c>
      <c r="I482">
        <v>1376049615</v>
      </c>
      <c r="J482">
        <v>1373457615</v>
      </c>
      <c r="K482" t="b">
        <v>0</v>
      </c>
      <c r="L482">
        <v>140</v>
      </c>
      <c r="M482" t="b">
        <v>0</v>
      </c>
      <c r="N482" s="3" t="s">
        <v>8270</v>
      </c>
      <c r="O482">
        <f t="shared" si="28"/>
        <v>19</v>
      </c>
      <c r="P482" s="3">
        <f t="shared" si="29"/>
        <v>55.46</v>
      </c>
      <c r="Q482" t="s">
        <v>8310</v>
      </c>
      <c r="R482" t="s">
        <v>8316</v>
      </c>
      <c r="S482" s="8">
        <f t="shared" si="30"/>
        <v>41465.291840277772</v>
      </c>
      <c r="T482" s="8">
        <f t="shared" si="31"/>
        <v>41495.29184027778</v>
      </c>
    </row>
    <row r="483" spans="1:20" ht="49" x14ac:dyDescent="0.25">
      <c r="A483">
        <v>481</v>
      </c>
      <c r="B483" s="3" t="s">
        <v>482</v>
      </c>
      <c r="C483" s="3" t="s">
        <v>4591</v>
      </c>
      <c r="D483">
        <v>30000</v>
      </c>
      <c r="E483">
        <v>1830</v>
      </c>
      <c r="F483" t="s">
        <v>8221</v>
      </c>
      <c r="G483" t="s">
        <v>8224</v>
      </c>
      <c r="H483" t="s">
        <v>8246</v>
      </c>
      <c r="I483">
        <v>1349885289</v>
      </c>
      <c r="J483">
        <v>1347293289</v>
      </c>
      <c r="K483" t="b">
        <v>0</v>
      </c>
      <c r="L483">
        <v>21</v>
      </c>
      <c r="M483" t="b">
        <v>0</v>
      </c>
      <c r="N483" s="3" t="s">
        <v>8270</v>
      </c>
      <c r="O483">
        <f t="shared" si="28"/>
        <v>6</v>
      </c>
      <c r="P483" s="3">
        <f t="shared" si="29"/>
        <v>87.14</v>
      </c>
      <c r="Q483" t="s">
        <v>8310</v>
      </c>
      <c r="R483" t="s">
        <v>8316</v>
      </c>
      <c r="S483" s="8">
        <f t="shared" si="30"/>
        <v>41162.46399305555</v>
      </c>
      <c r="T483" s="8">
        <f t="shared" si="31"/>
        <v>41192.46399305555</v>
      </c>
    </row>
    <row r="484" spans="1:20" ht="49" x14ac:dyDescent="0.25">
      <c r="A484">
        <v>482</v>
      </c>
      <c r="B484" s="3" t="s">
        <v>483</v>
      </c>
      <c r="C484" s="3" t="s">
        <v>4592</v>
      </c>
      <c r="D484">
        <v>10000</v>
      </c>
      <c r="E484">
        <v>10</v>
      </c>
      <c r="F484" t="s">
        <v>8221</v>
      </c>
      <c r="G484" t="s">
        <v>8224</v>
      </c>
      <c r="H484" t="s">
        <v>8246</v>
      </c>
      <c r="I484">
        <v>1460644440</v>
      </c>
      <c r="J484">
        <v>1458336690</v>
      </c>
      <c r="K484" t="b">
        <v>0</v>
      </c>
      <c r="L484">
        <v>1</v>
      </c>
      <c r="M484" t="b">
        <v>0</v>
      </c>
      <c r="N484" s="3" t="s">
        <v>8270</v>
      </c>
      <c r="O484">
        <f t="shared" si="28"/>
        <v>0</v>
      </c>
      <c r="P484" s="3">
        <f t="shared" si="29"/>
        <v>10</v>
      </c>
      <c r="Q484" t="s">
        <v>8310</v>
      </c>
      <c r="R484" t="s">
        <v>8316</v>
      </c>
      <c r="S484" s="8">
        <f t="shared" si="30"/>
        <v>42447.68854166667</v>
      </c>
      <c r="T484" s="8">
        <f t="shared" si="31"/>
        <v>42474.398611111108</v>
      </c>
    </row>
    <row r="485" spans="1:20" ht="49" x14ac:dyDescent="0.25">
      <c r="A485">
        <v>483</v>
      </c>
      <c r="B485" s="3" t="s">
        <v>484</v>
      </c>
      <c r="C485" s="3" t="s">
        <v>4593</v>
      </c>
      <c r="D485">
        <v>15000</v>
      </c>
      <c r="E485">
        <v>7530</v>
      </c>
      <c r="F485" t="s">
        <v>8221</v>
      </c>
      <c r="G485" t="s">
        <v>8225</v>
      </c>
      <c r="H485" t="s">
        <v>8247</v>
      </c>
      <c r="I485">
        <v>1359434672</v>
      </c>
      <c r="J485">
        <v>1354250672</v>
      </c>
      <c r="K485" t="b">
        <v>0</v>
      </c>
      <c r="L485">
        <v>147</v>
      </c>
      <c r="M485" t="b">
        <v>0</v>
      </c>
      <c r="N485" s="3" t="s">
        <v>8270</v>
      </c>
      <c r="O485">
        <f t="shared" si="28"/>
        <v>50</v>
      </c>
      <c r="P485" s="3">
        <f t="shared" si="29"/>
        <v>51.22</v>
      </c>
      <c r="Q485" t="s">
        <v>8310</v>
      </c>
      <c r="R485" t="s">
        <v>8316</v>
      </c>
      <c r="S485" s="8">
        <f t="shared" si="30"/>
        <v>41242.989259259259</v>
      </c>
      <c r="T485" s="8">
        <f t="shared" si="31"/>
        <v>41302.989259259259</v>
      </c>
    </row>
    <row r="486" spans="1:20" ht="65" x14ac:dyDescent="0.25">
      <c r="A486">
        <v>484</v>
      </c>
      <c r="B486" s="3" t="s">
        <v>485</v>
      </c>
      <c r="C486" s="3" t="s">
        <v>4594</v>
      </c>
      <c r="D486">
        <v>80000</v>
      </c>
      <c r="E486">
        <v>149</v>
      </c>
      <c r="F486" t="s">
        <v>8221</v>
      </c>
      <c r="G486" t="s">
        <v>8225</v>
      </c>
      <c r="H486" t="s">
        <v>8247</v>
      </c>
      <c r="I486">
        <v>1446766372</v>
      </c>
      <c r="J486">
        <v>1443220372</v>
      </c>
      <c r="K486" t="b">
        <v>0</v>
      </c>
      <c r="L486">
        <v>11</v>
      </c>
      <c r="M486" t="b">
        <v>0</v>
      </c>
      <c r="N486" s="3" t="s">
        <v>8270</v>
      </c>
      <c r="O486">
        <f t="shared" si="28"/>
        <v>0</v>
      </c>
      <c r="P486" s="3">
        <f t="shared" si="29"/>
        <v>13.55</v>
      </c>
      <c r="Q486" t="s">
        <v>8310</v>
      </c>
      <c r="R486" t="s">
        <v>8316</v>
      </c>
      <c r="S486" s="8">
        <f t="shared" si="30"/>
        <v>42272.731157407405</v>
      </c>
      <c r="T486" s="8">
        <f t="shared" si="31"/>
        <v>42313.772824074076</v>
      </c>
    </row>
    <row r="487" spans="1:20" ht="33"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s="3" t="s">
        <v>8270</v>
      </c>
      <c r="O487">
        <f t="shared" si="28"/>
        <v>22</v>
      </c>
      <c r="P487" s="3">
        <f t="shared" si="29"/>
        <v>66.52</v>
      </c>
      <c r="Q487" t="s">
        <v>8310</v>
      </c>
      <c r="R487" t="s">
        <v>8316</v>
      </c>
      <c r="S487" s="8">
        <f t="shared" si="30"/>
        <v>41381.297442129624</v>
      </c>
      <c r="T487" s="8">
        <f t="shared" si="31"/>
        <v>41411.297442129631</v>
      </c>
    </row>
    <row r="488" spans="1:20" ht="49" x14ac:dyDescent="0.25">
      <c r="A488">
        <v>486</v>
      </c>
      <c r="B488" s="3" t="s">
        <v>487</v>
      </c>
      <c r="C488" s="3" t="s">
        <v>4596</v>
      </c>
      <c r="D488">
        <v>550000</v>
      </c>
      <c r="E488">
        <v>50</v>
      </c>
      <c r="F488" t="s">
        <v>8221</v>
      </c>
      <c r="G488" t="s">
        <v>8226</v>
      </c>
      <c r="H488" t="s">
        <v>8248</v>
      </c>
      <c r="I488">
        <v>1401662239</v>
      </c>
      <c r="J488">
        <v>1399070239</v>
      </c>
      <c r="K488" t="b">
        <v>0</v>
      </c>
      <c r="L488">
        <v>1</v>
      </c>
      <c r="M488" t="b">
        <v>0</v>
      </c>
      <c r="N488" s="3" t="s">
        <v>8270</v>
      </c>
      <c r="O488">
        <f t="shared" si="28"/>
        <v>0</v>
      </c>
      <c r="P488" s="3">
        <f t="shared" si="29"/>
        <v>50</v>
      </c>
      <c r="Q488" t="s">
        <v>8310</v>
      </c>
      <c r="R488" t="s">
        <v>8316</v>
      </c>
      <c r="S488" s="8">
        <f t="shared" si="30"/>
        <v>41761.734247685185</v>
      </c>
      <c r="T488" s="8">
        <f t="shared" si="31"/>
        <v>41791.734247685185</v>
      </c>
    </row>
    <row r="489" spans="1:20" ht="49" x14ac:dyDescent="0.25">
      <c r="A489">
        <v>487</v>
      </c>
      <c r="B489" s="3" t="s">
        <v>488</v>
      </c>
      <c r="C489" s="3" t="s">
        <v>4597</v>
      </c>
      <c r="D489">
        <v>50000</v>
      </c>
      <c r="E489">
        <v>0</v>
      </c>
      <c r="F489" t="s">
        <v>8221</v>
      </c>
      <c r="G489" t="s">
        <v>8229</v>
      </c>
      <c r="H489" t="s">
        <v>8251</v>
      </c>
      <c r="I489">
        <v>1482678994</v>
      </c>
      <c r="J489">
        <v>1477491394</v>
      </c>
      <c r="K489" t="b">
        <v>0</v>
      </c>
      <c r="L489">
        <v>0</v>
      </c>
      <c r="M489" t="b">
        <v>0</v>
      </c>
      <c r="N489" s="3" t="s">
        <v>8270</v>
      </c>
      <c r="O489">
        <f t="shared" si="28"/>
        <v>0</v>
      </c>
      <c r="P489" s="3">
        <f t="shared" si="29"/>
        <v>0</v>
      </c>
      <c r="Q489" t="s">
        <v>8310</v>
      </c>
      <c r="R489" t="s">
        <v>8316</v>
      </c>
      <c r="S489" s="8">
        <f t="shared" si="30"/>
        <v>42669.386504629627</v>
      </c>
      <c r="T489" s="8">
        <f t="shared" si="31"/>
        <v>42729.428171296291</v>
      </c>
    </row>
    <row r="490" spans="1:20" ht="33" x14ac:dyDescent="0.25">
      <c r="A490">
        <v>488</v>
      </c>
      <c r="B490" s="3" t="s">
        <v>489</v>
      </c>
      <c r="C490" s="3" t="s">
        <v>4598</v>
      </c>
      <c r="D490">
        <v>12000</v>
      </c>
      <c r="E490">
        <v>0</v>
      </c>
      <c r="F490" t="s">
        <v>8221</v>
      </c>
      <c r="G490" t="s">
        <v>8224</v>
      </c>
      <c r="H490" t="s">
        <v>8246</v>
      </c>
      <c r="I490">
        <v>1483924700</v>
      </c>
      <c r="J490">
        <v>1481332700</v>
      </c>
      <c r="K490" t="b">
        <v>0</v>
      </c>
      <c r="L490">
        <v>0</v>
      </c>
      <c r="M490" t="b">
        <v>0</v>
      </c>
      <c r="N490" s="3" t="s">
        <v>8270</v>
      </c>
      <c r="O490">
        <f t="shared" si="28"/>
        <v>0</v>
      </c>
      <c r="P490" s="3">
        <f t="shared" si="29"/>
        <v>0</v>
      </c>
      <c r="Q490" t="s">
        <v>8310</v>
      </c>
      <c r="R490" t="s">
        <v>8316</v>
      </c>
      <c r="S490" s="8">
        <f t="shared" si="30"/>
        <v>42713.84606481481</v>
      </c>
      <c r="T490" s="8">
        <f t="shared" si="31"/>
        <v>42743.84606481481</v>
      </c>
    </row>
    <row r="491" spans="1:20" ht="49" x14ac:dyDescent="0.25">
      <c r="A491">
        <v>489</v>
      </c>
      <c r="B491" s="3" t="s">
        <v>490</v>
      </c>
      <c r="C491" s="3" t="s">
        <v>4599</v>
      </c>
      <c r="D491">
        <v>74997</v>
      </c>
      <c r="E491">
        <v>215</v>
      </c>
      <c r="F491" t="s">
        <v>8221</v>
      </c>
      <c r="G491" t="s">
        <v>8224</v>
      </c>
      <c r="H491" t="s">
        <v>8246</v>
      </c>
      <c r="I491">
        <v>1325763180</v>
      </c>
      <c r="J491">
        <v>1323084816</v>
      </c>
      <c r="K491" t="b">
        <v>0</v>
      </c>
      <c r="L491">
        <v>3</v>
      </c>
      <c r="M491" t="b">
        <v>0</v>
      </c>
      <c r="N491" s="3" t="s">
        <v>8270</v>
      </c>
      <c r="O491">
        <f t="shared" si="28"/>
        <v>0</v>
      </c>
      <c r="P491" s="3">
        <f t="shared" si="29"/>
        <v>71.67</v>
      </c>
      <c r="Q491" t="s">
        <v>8310</v>
      </c>
      <c r="R491" t="s">
        <v>8316</v>
      </c>
      <c r="S491" s="8">
        <f t="shared" si="30"/>
        <v>40882.273333333331</v>
      </c>
      <c r="T491" s="8">
        <f t="shared" si="31"/>
        <v>40913.272916666661</v>
      </c>
    </row>
    <row r="492" spans="1:20" ht="18" x14ac:dyDescent="0.25">
      <c r="A492">
        <v>490</v>
      </c>
      <c r="B492" s="3" t="s">
        <v>491</v>
      </c>
      <c r="C492" s="3" t="s">
        <v>4600</v>
      </c>
      <c r="D492">
        <v>1000</v>
      </c>
      <c r="E492">
        <v>0</v>
      </c>
      <c r="F492" t="s">
        <v>8221</v>
      </c>
      <c r="G492" t="s">
        <v>8224</v>
      </c>
      <c r="H492" t="s">
        <v>8246</v>
      </c>
      <c r="I492">
        <v>1345677285</v>
      </c>
      <c r="J492">
        <v>1343085285</v>
      </c>
      <c r="K492" t="b">
        <v>0</v>
      </c>
      <c r="L492">
        <v>0</v>
      </c>
      <c r="M492" t="b">
        <v>0</v>
      </c>
      <c r="N492" s="3" t="s">
        <v>8270</v>
      </c>
      <c r="O492">
        <f t="shared" si="28"/>
        <v>0</v>
      </c>
      <c r="P492" s="3">
        <f t="shared" si="29"/>
        <v>0</v>
      </c>
      <c r="Q492" t="s">
        <v>8310</v>
      </c>
      <c r="R492" t="s">
        <v>8316</v>
      </c>
      <c r="S492" s="8">
        <f t="shared" si="30"/>
        <v>41113.760243055556</v>
      </c>
      <c r="T492" s="8">
        <f t="shared" si="31"/>
        <v>41143.760243055549</v>
      </c>
    </row>
    <row r="493" spans="1:20" ht="49" x14ac:dyDescent="0.25">
      <c r="A493">
        <v>491</v>
      </c>
      <c r="B493" s="3" t="s">
        <v>492</v>
      </c>
      <c r="C493" s="3" t="s">
        <v>4601</v>
      </c>
      <c r="D493">
        <v>10000</v>
      </c>
      <c r="E493">
        <v>0</v>
      </c>
      <c r="F493" t="s">
        <v>8221</v>
      </c>
      <c r="G493" t="s">
        <v>8224</v>
      </c>
      <c r="H493" t="s">
        <v>8246</v>
      </c>
      <c r="I493">
        <v>1453937699</v>
      </c>
      <c r="J493">
        <v>1451345699</v>
      </c>
      <c r="K493" t="b">
        <v>0</v>
      </c>
      <c r="L493">
        <v>0</v>
      </c>
      <c r="M493" t="b">
        <v>0</v>
      </c>
      <c r="N493" s="3" t="s">
        <v>8270</v>
      </c>
      <c r="O493">
        <f t="shared" si="28"/>
        <v>0</v>
      </c>
      <c r="P493" s="3">
        <f t="shared" si="29"/>
        <v>0</v>
      </c>
      <c r="Q493" t="s">
        <v>8310</v>
      </c>
      <c r="R493" t="s">
        <v>8316</v>
      </c>
      <c r="S493" s="8">
        <f t="shared" si="30"/>
        <v>42366.774293981485</v>
      </c>
      <c r="T493" s="8">
        <f t="shared" si="31"/>
        <v>42396.774293981478</v>
      </c>
    </row>
    <row r="494" spans="1:20" ht="49" x14ac:dyDescent="0.25">
      <c r="A494">
        <v>492</v>
      </c>
      <c r="B494" s="3" t="s">
        <v>493</v>
      </c>
      <c r="C494" s="3" t="s">
        <v>4602</v>
      </c>
      <c r="D494">
        <v>10000000</v>
      </c>
      <c r="E494">
        <v>0</v>
      </c>
      <c r="F494" t="s">
        <v>8221</v>
      </c>
      <c r="G494" t="s">
        <v>8235</v>
      </c>
      <c r="H494" t="s">
        <v>8255</v>
      </c>
      <c r="I494">
        <v>1476319830</v>
      </c>
      <c r="J494">
        <v>1471135830</v>
      </c>
      <c r="K494" t="b">
        <v>0</v>
      </c>
      <c r="L494">
        <v>0</v>
      </c>
      <c r="M494" t="b">
        <v>0</v>
      </c>
      <c r="N494" s="3" t="s">
        <v>8270</v>
      </c>
      <c r="O494">
        <f t="shared" si="28"/>
        <v>0</v>
      </c>
      <c r="P494" s="3">
        <f t="shared" si="29"/>
        <v>0</v>
      </c>
      <c r="Q494" t="s">
        <v>8310</v>
      </c>
      <c r="R494" t="s">
        <v>8316</v>
      </c>
      <c r="S494" s="8">
        <f t="shared" si="30"/>
        <v>42595.826736111114</v>
      </c>
      <c r="T494" s="8">
        <f t="shared" si="31"/>
        <v>42655.826736111114</v>
      </c>
    </row>
    <row r="495" spans="1:20" ht="49" x14ac:dyDescent="0.25">
      <c r="A495">
        <v>493</v>
      </c>
      <c r="B495" s="3" t="s">
        <v>494</v>
      </c>
      <c r="C495" s="3" t="s">
        <v>4603</v>
      </c>
      <c r="D495">
        <v>30000</v>
      </c>
      <c r="E495">
        <v>0</v>
      </c>
      <c r="F495" t="s">
        <v>8221</v>
      </c>
      <c r="G495" t="s">
        <v>8225</v>
      </c>
      <c r="H495" t="s">
        <v>8247</v>
      </c>
      <c r="I495">
        <v>1432142738</v>
      </c>
      <c r="J495">
        <v>1429550738</v>
      </c>
      <c r="K495" t="b">
        <v>0</v>
      </c>
      <c r="L495">
        <v>0</v>
      </c>
      <c r="M495" t="b">
        <v>0</v>
      </c>
      <c r="N495" s="3" t="s">
        <v>8270</v>
      </c>
      <c r="O495">
        <f t="shared" si="28"/>
        <v>0</v>
      </c>
      <c r="P495" s="3">
        <f t="shared" si="29"/>
        <v>0</v>
      </c>
      <c r="Q495" t="s">
        <v>8310</v>
      </c>
      <c r="R495" t="s">
        <v>8316</v>
      </c>
      <c r="S495" s="8">
        <f t="shared" si="30"/>
        <v>42114.517800925918</v>
      </c>
      <c r="T495" s="8">
        <f t="shared" si="31"/>
        <v>42144.517800925925</v>
      </c>
    </row>
    <row r="496" spans="1:20" ht="49" x14ac:dyDescent="0.25">
      <c r="A496">
        <v>494</v>
      </c>
      <c r="B496" s="3" t="s">
        <v>495</v>
      </c>
      <c r="C496" s="3" t="s">
        <v>4604</v>
      </c>
      <c r="D496">
        <v>20000</v>
      </c>
      <c r="E496">
        <v>31</v>
      </c>
      <c r="F496" t="s">
        <v>8221</v>
      </c>
      <c r="G496" t="s">
        <v>8224</v>
      </c>
      <c r="H496" t="s">
        <v>8246</v>
      </c>
      <c r="I496">
        <v>1404356400</v>
      </c>
      <c r="J496">
        <v>1402343765</v>
      </c>
      <c r="K496" t="b">
        <v>0</v>
      </c>
      <c r="L496">
        <v>3</v>
      </c>
      <c r="M496" t="b">
        <v>0</v>
      </c>
      <c r="N496" s="3" t="s">
        <v>8270</v>
      </c>
      <c r="O496">
        <f t="shared" si="28"/>
        <v>0</v>
      </c>
      <c r="P496" s="3">
        <f t="shared" si="29"/>
        <v>10.33</v>
      </c>
      <c r="Q496" t="s">
        <v>8310</v>
      </c>
      <c r="R496" t="s">
        <v>8316</v>
      </c>
      <c r="S496" s="8">
        <f t="shared" si="30"/>
        <v>41799.62228009259</v>
      </c>
      <c r="T496" s="8">
        <f t="shared" si="31"/>
        <v>41822.916666666664</v>
      </c>
    </row>
    <row r="497" spans="1:20" ht="49" x14ac:dyDescent="0.25">
      <c r="A497">
        <v>495</v>
      </c>
      <c r="B497" s="3" t="s">
        <v>496</v>
      </c>
      <c r="C497" s="3" t="s">
        <v>4605</v>
      </c>
      <c r="D497">
        <v>7000</v>
      </c>
      <c r="E497">
        <v>0</v>
      </c>
      <c r="F497" t="s">
        <v>8221</v>
      </c>
      <c r="G497" t="s">
        <v>8224</v>
      </c>
      <c r="H497" t="s">
        <v>8246</v>
      </c>
      <c r="I497">
        <v>1437076305</v>
      </c>
      <c r="J497">
        <v>1434484305</v>
      </c>
      <c r="K497" t="b">
        <v>0</v>
      </c>
      <c r="L497">
        <v>0</v>
      </c>
      <c r="M497" t="b">
        <v>0</v>
      </c>
      <c r="N497" s="3" t="s">
        <v>8270</v>
      </c>
      <c r="O497">
        <f t="shared" si="28"/>
        <v>0</v>
      </c>
      <c r="P497" s="3">
        <f t="shared" si="29"/>
        <v>0</v>
      </c>
      <c r="Q497" t="s">
        <v>8310</v>
      </c>
      <c r="R497" t="s">
        <v>8316</v>
      </c>
      <c r="S497" s="8">
        <f t="shared" si="30"/>
        <v>42171.619270833333</v>
      </c>
      <c r="T497" s="8">
        <f t="shared" si="31"/>
        <v>42201.619270833333</v>
      </c>
    </row>
    <row r="498" spans="1:20" ht="33" x14ac:dyDescent="0.25">
      <c r="A498">
        <v>496</v>
      </c>
      <c r="B498" s="3" t="s">
        <v>497</v>
      </c>
      <c r="C498" s="3" t="s">
        <v>4606</v>
      </c>
      <c r="D498">
        <v>60000</v>
      </c>
      <c r="E498">
        <v>1</v>
      </c>
      <c r="F498" t="s">
        <v>8221</v>
      </c>
      <c r="G498" t="s">
        <v>8224</v>
      </c>
      <c r="H498" t="s">
        <v>8246</v>
      </c>
      <c r="I498">
        <v>1392070874</v>
      </c>
      <c r="J498">
        <v>1386886874</v>
      </c>
      <c r="K498" t="b">
        <v>0</v>
      </c>
      <c r="L498">
        <v>1</v>
      </c>
      <c r="M498" t="b">
        <v>0</v>
      </c>
      <c r="N498" s="3" t="s">
        <v>8270</v>
      </c>
      <c r="O498">
        <f t="shared" si="28"/>
        <v>0</v>
      </c>
      <c r="P498" s="3">
        <f t="shared" si="29"/>
        <v>1</v>
      </c>
      <c r="Q498" t="s">
        <v>8310</v>
      </c>
      <c r="R498" t="s">
        <v>8316</v>
      </c>
      <c r="S498" s="8">
        <f t="shared" si="30"/>
        <v>41620.723078703704</v>
      </c>
      <c r="T498" s="8">
        <f t="shared" si="31"/>
        <v>41680.723078703704</v>
      </c>
    </row>
    <row r="499" spans="1:20" ht="18" x14ac:dyDescent="0.25">
      <c r="A499">
        <v>497</v>
      </c>
      <c r="B499" s="3" t="s">
        <v>498</v>
      </c>
      <c r="C499" s="3" t="s">
        <v>4607</v>
      </c>
      <c r="D499">
        <v>4480</v>
      </c>
      <c r="E499">
        <v>30</v>
      </c>
      <c r="F499" t="s">
        <v>8221</v>
      </c>
      <c r="G499" t="s">
        <v>8224</v>
      </c>
      <c r="H499" t="s">
        <v>8246</v>
      </c>
      <c r="I499">
        <v>1419483600</v>
      </c>
      <c r="J499">
        <v>1414889665</v>
      </c>
      <c r="K499" t="b">
        <v>0</v>
      </c>
      <c r="L499">
        <v>3</v>
      </c>
      <c r="M499" t="b">
        <v>0</v>
      </c>
      <c r="N499" s="3" t="s">
        <v>8270</v>
      </c>
      <c r="O499">
        <f t="shared" si="28"/>
        <v>1</v>
      </c>
      <c r="P499" s="3">
        <f t="shared" si="29"/>
        <v>10</v>
      </c>
      <c r="Q499" t="s">
        <v>8310</v>
      </c>
      <c r="R499" t="s">
        <v>8316</v>
      </c>
      <c r="S499" s="8">
        <f t="shared" si="30"/>
        <v>41944.829456018517</v>
      </c>
      <c r="T499" s="8">
        <f t="shared" si="31"/>
        <v>41997.999999999993</v>
      </c>
    </row>
    <row r="500" spans="1:20" ht="49" x14ac:dyDescent="0.25">
      <c r="A500">
        <v>498</v>
      </c>
      <c r="B500" s="3" t="s">
        <v>499</v>
      </c>
      <c r="C500" s="3" t="s">
        <v>4608</v>
      </c>
      <c r="D500">
        <v>65108</v>
      </c>
      <c r="E500">
        <v>2994</v>
      </c>
      <c r="F500" t="s">
        <v>8221</v>
      </c>
      <c r="G500" t="s">
        <v>8224</v>
      </c>
      <c r="H500" t="s">
        <v>8246</v>
      </c>
      <c r="I500">
        <v>1324664249</v>
      </c>
      <c r="J500">
        <v>1321035449</v>
      </c>
      <c r="K500" t="b">
        <v>0</v>
      </c>
      <c r="L500">
        <v>22</v>
      </c>
      <c r="M500" t="b">
        <v>0</v>
      </c>
      <c r="N500" s="3" t="s">
        <v>8270</v>
      </c>
      <c r="O500">
        <f t="shared" si="28"/>
        <v>5</v>
      </c>
      <c r="P500" s="3">
        <f t="shared" si="29"/>
        <v>136.09</v>
      </c>
      <c r="Q500" t="s">
        <v>8310</v>
      </c>
      <c r="R500" t="s">
        <v>8316</v>
      </c>
      <c r="S500" s="8">
        <f t="shared" si="30"/>
        <v>40858.553807870368</v>
      </c>
      <c r="T500" s="8">
        <f t="shared" si="31"/>
        <v>40900.553807870368</v>
      </c>
    </row>
    <row r="501" spans="1:20" ht="65" x14ac:dyDescent="0.25">
      <c r="A501">
        <v>499</v>
      </c>
      <c r="B501" s="3" t="s">
        <v>500</v>
      </c>
      <c r="C501" s="3" t="s">
        <v>4609</v>
      </c>
      <c r="D501">
        <v>20000</v>
      </c>
      <c r="E501">
        <v>1910</v>
      </c>
      <c r="F501" t="s">
        <v>8221</v>
      </c>
      <c r="G501" t="s">
        <v>8224</v>
      </c>
      <c r="H501" t="s">
        <v>8246</v>
      </c>
      <c r="I501">
        <v>1255381140</v>
      </c>
      <c r="J501">
        <v>1250630968</v>
      </c>
      <c r="K501" t="b">
        <v>0</v>
      </c>
      <c r="L501">
        <v>26</v>
      </c>
      <c r="M501" t="b">
        <v>0</v>
      </c>
      <c r="N501" s="3" t="s">
        <v>8270</v>
      </c>
      <c r="O501">
        <f t="shared" si="28"/>
        <v>10</v>
      </c>
      <c r="P501" s="3">
        <f t="shared" si="29"/>
        <v>73.459999999999994</v>
      </c>
      <c r="Q501" t="s">
        <v>8310</v>
      </c>
      <c r="R501" t="s">
        <v>8316</v>
      </c>
      <c r="S501" s="8">
        <f t="shared" si="30"/>
        <v>40043.687129629623</v>
      </c>
      <c r="T501" s="8">
        <f t="shared" si="31"/>
        <v>40098.665972222218</v>
      </c>
    </row>
    <row r="502" spans="1:20" ht="65" x14ac:dyDescent="0.25">
      <c r="A502">
        <v>500</v>
      </c>
      <c r="B502" s="3" t="s">
        <v>501</v>
      </c>
      <c r="C502" s="3" t="s">
        <v>4610</v>
      </c>
      <c r="D502">
        <v>6500</v>
      </c>
      <c r="E502">
        <v>215</v>
      </c>
      <c r="F502" t="s">
        <v>8221</v>
      </c>
      <c r="G502" t="s">
        <v>8224</v>
      </c>
      <c r="H502" t="s">
        <v>8246</v>
      </c>
      <c r="I502">
        <v>1273356960</v>
      </c>
      <c r="J502">
        <v>1268255751</v>
      </c>
      <c r="K502" t="b">
        <v>0</v>
      </c>
      <c r="L502">
        <v>4</v>
      </c>
      <c r="M502" t="b">
        <v>0</v>
      </c>
      <c r="N502" s="3" t="s">
        <v>8270</v>
      </c>
      <c r="O502">
        <f t="shared" si="28"/>
        <v>3</v>
      </c>
      <c r="P502" s="3">
        <f t="shared" si="29"/>
        <v>53.75</v>
      </c>
      <c r="Q502" t="s">
        <v>8310</v>
      </c>
      <c r="R502" t="s">
        <v>8316</v>
      </c>
      <c r="S502" s="8">
        <f t="shared" si="30"/>
        <v>40247.677673611113</v>
      </c>
      <c r="T502" s="8">
        <f t="shared" si="31"/>
        <v>40306.719444444439</v>
      </c>
    </row>
    <row r="503" spans="1:20" ht="49" x14ac:dyDescent="0.25">
      <c r="A503">
        <v>501</v>
      </c>
      <c r="B503" s="3" t="s">
        <v>502</v>
      </c>
      <c r="C503" s="3" t="s">
        <v>4611</v>
      </c>
      <c r="D503">
        <v>10000</v>
      </c>
      <c r="E503">
        <v>0</v>
      </c>
      <c r="F503" t="s">
        <v>8221</v>
      </c>
      <c r="G503" t="s">
        <v>8224</v>
      </c>
      <c r="H503" t="s">
        <v>8246</v>
      </c>
      <c r="I503">
        <v>1310189851</v>
      </c>
      <c r="J503">
        <v>1307597851</v>
      </c>
      <c r="K503" t="b">
        <v>0</v>
      </c>
      <c r="L503">
        <v>0</v>
      </c>
      <c r="M503" t="b">
        <v>0</v>
      </c>
      <c r="N503" s="3" t="s">
        <v>8270</v>
      </c>
      <c r="O503">
        <f t="shared" si="28"/>
        <v>0</v>
      </c>
      <c r="P503" s="3">
        <f t="shared" si="29"/>
        <v>0</v>
      </c>
      <c r="Q503" t="s">
        <v>8310</v>
      </c>
      <c r="R503" t="s">
        <v>8316</v>
      </c>
      <c r="S503" s="8">
        <f t="shared" si="30"/>
        <v>40703.026053240741</v>
      </c>
      <c r="T503" s="8">
        <f t="shared" si="31"/>
        <v>40733.026053240741</v>
      </c>
    </row>
    <row r="504" spans="1:20" ht="49" x14ac:dyDescent="0.25">
      <c r="A504">
        <v>502</v>
      </c>
      <c r="B504" s="3" t="s">
        <v>503</v>
      </c>
      <c r="C504" s="3" t="s">
        <v>4612</v>
      </c>
      <c r="D504">
        <v>20000</v>
      </c>
      <c r="E504">
        <v>230</v>
      </c>
      <c r="F504" t="s">
        <v>8221</v>
      </c>
      <c r="G504" t="s">
        <v>8224</v>
      </c>
      <c r="H504" t="s">
        <v>8246</v>
      </c>
      <c r="I504">
        <v>1332073025</v>
      </c>
      <c r="J504">
        <v>1329484625</v>
      </c>
      <c r="K504" t="b">
        <v>0</v>
      </c>
      <c r="L504">
        <v>4</v>
      </c>
      <c r="M504" t="b">
        <v>0</v>
      </c>
      <c r="N504" s="3" t="s">
        <v>8270</v>
      </c>
      <c r="O504">
        <f t="shared" si="28"/>
        <v>1</v>
      </c>
      <c r="P504" s="3">
        <f t="shared" si="29"/>
        <v>57.5</v>
      </c>
      <c r="Q504" t="s">
        <v>8310</v>
      </c>
      <c r="R504" t="s">
        <v>8316</v>
      </c>
      <c r="S504" s="8">
        <f t="shared" si="30"/>
        <v>40956.345196759255</v>
      </c>
      <c r="T504" s="8">
        <f t="shared" si="31"/>
        <v>40986.303530092591</v>
      </c>
    </row>
    <row r="505" spans="1:20" ht="49" x14ac:dyDescent="0.25">
      <c r="A505">
        <v>503</v>
      </c>
      <c r="B505" s="3" t="s">
        <v>504</v>
      </c>
      <c r="C505" s="3" t="s">
        <v>4613</v>
      </c>
      <c r="D505">
        <v>6500</v>
      </c>
      <c r="E505">
        <v>114</v>
      </c>
      <c r="F505" t="s">
        <v>8221</v>
      </c>
      <c r="G505" t="s">
        <v>8225</v>
      </c>
      <c r="H505" t="s">
        <v>8247</v>
      </c>
      <c r="I505">
        <v>1421498303</v>
      </c>
      <c r="J505">
        <v>1418906303</v>
      </c>
      <c r="K505" t="b">
        <v>0</v>
      </c>
      <c r="L505">
        <v>9</v>
      </c>
      <c r="M505" t="b">
        <v>0</v>
      </c>
      <c r="N505" s="3" t="s">
        <v>8270</v>
      </c>
      <c r="O505">
        <f t="shared" si="28"/>
        <v>2</v>
      </c>
      <c r="P505" s="3">
        <f t="shared" si="29"/>
        <v>12.67</v>
      </c>
      <c r="Q505" t="s">
        <v>8310</v>
      </c>
      <c r="R505" t="s">
        <v>8316</v>
      </c>
      <c r="S505" s="8">
        <f t="shared" si="30"/>
        <v>41991.318321759252</v>
      </c>
      <c r="T505" s="8">
        <f t="shared" si="31"/>
        <v>42021.318321759252</v>
      </c>
    </row>
    <row r="506" spans="1:20" ht="49" x14ac:dyDescent="0.25">
      <c r="A506">
        <v>504</v>
      </c>
      <c r="B506" s="3" t="s">
        <v>505</v>
      </c>
      <c r="C506" s="3" t="s">
        <v>4614</v>
      </c>
      <c r="D506">
        <v>24500</v>
      </c>
      <c r="E506">
        <v>335</v>
      </c>
      <c r="F506" t="s">
        <v>8221</v>
      </c>
      <c r="G506" t="s">
        <v>8224</v>
      </c>
      <c r="H506" t="s">
        <v>8246</v>
      </c>
      <c r="I506">
        <v>1334097387</v>
      </c>
      <c r="J506">
        <v>1328916987</v>
      </c>
      <c r="K506" t="b">
        <v>0</v>
      </c>
      <c r="L506">
        <v>5</v>
      </c>
      <c r="M506" t="b">
        <v>0</v>
      </c>
      <c r="N506" s="3" t="s">
        <v>8270</v>
      </c>
      <c r="O506">
        <f t="shared" si="28"/>
        <v>1</v>
      </c>
      <c r="P506" s="3">
        <f t="shared" si="29"/>
        <v>67</v>
      </c>
      <c r="Q506" t="s">
        <v>8310</v>
      </c>
      <c r="R506" t="s">
        <v>8316</v>
      </c>
      <c r="S506" s="8">
        <f t="shared" si="30"/>
        <v>40949.775312499994</v>
      </c>
      <c r="T506" s="8">
        <f t="shared" si="31"/>
        <v>41009.73364583333</v>
      </c>
    </row>
    <row r="507" spans="1:20" ht="49" x14ac:dyDescent="0.25">
      <c r="A507">
        <v>505</v>
      </c>
      <c r="B507" s="3" t="s">
        <v>506</v>
      </c>
      <c r="C507" s="3" t="s">
        <v>4615</v>
      </c>
      <c r="D507">
        <v>12000</v>
      </c>
      <c r="E507">
        <v>52</v>
      </c>
      <c r="F507" t="s">
        <v>8221</v>
      </c>
      <c r="G507" t="s">
        <v>8224</v>
      </c>
      <c r="H507" t="s">
        <v>8246</v>
      </c>
      <c r="I507">
        <v>1451010086</v>
      </c>
      <c r="J507">
        <v>1447122086</v>
      </c>
      <c r="K507" t="b">
        <v>0</v>
      </c>
      <c r="L507">
        <v>14</v>
      </c>
      <c r="M507" t="b">
        <v>0</v>
      </c>
      <c r="N507" s="3" t="s">
        <v>8270</v>
      </c>
      <c r="O507">
        <f t="shared" si="28"/>
        <v>0</v>
      </c>
      <c r="P507" s="3">
        <f t="shared" si="29"/>
        <v>3.71</v>
      </c>
      <c r="Q507" t="s">
        <v>8310</v>
      </c>
      <c r="R507" t="s">
        <v>8316</v>
      </c>
      <c r="S507" s="8">
        <f t="shared" si="30"/>
        <v>42317.889884259253</v>
      </c>
      <c r="T507" s="8">
        <f t="shared" si="31"/>
        <v>42362.889884259253</v>
      </c>
    </row>
    <row r="508" spans="1:20" ht="49" x14ac:dyDescent="0.25">
      <c r="A508">
        <v>506</v>
      </c>
      <c r="B508" s="3" t="s">
        <v>507</v>
      </c>
      <c r="C508" s="3" t="s">
        <v>4616</v>
      </c>
      <c r="D508">
        <v>200000</v>
      </c>
      <c r="E508">
        <v>250</v>
      </c>
      <c r="F508" t="s">
        <v>8221</v>
      </c>
      <c r="G508" t="s">
        <v>8224</v>
      </c>
      <c r="H508" t="s">
        <v>8246</v>
      </c>
      <c r="I508">
        <v>1376140520</v>
      </c>
      <c r="J508">
        <v>1373548520</v>
      </c>
      <c r="K508" t="b">
        <v>0</v>
      </c>
      <c r="L508">
        <v>1</v>
      </c>
      <c r="M508" t="b">
        <v>0</v>
      </c>
      <c r="N508" s="3" t="s">
        <v>8270</v>
      </c>
      <c r="O508">
        <f t="shared" si="28"/>
        <v>0</v>
      </c>
      <c r="P508" s="3">
        <f t="shared" si="29"/>
        <v>250</v>
      </c>
      <c r="Q508" t="s">
        <v>8310</v>
      </c>
      <c r="R508" t="s">
        <v>8316</v>
      </c>
      <c r="S508" s="8">
        <f t="shared" si="30"/>
        <v>41466.343981481477</v>
      </c>
      <c r="T508" s="8">
        <f t="shared" si="31"/>
        <v>41496.343981481477</v>
      </c>
    </row>
    <row r="509" spans="1:20" ht="49" x14ac:dyDescent="0.25">
      <c r="A509">
        <v>507</v>
      </c>
      <c r="B509" s="3" t="s">
        <v>508</v>
      </c>
      <c r="C509" s="3" t="s">
        <v>4617</v>
      </c>
      <c r="D509">
        <v>20000</v>
      </c>
      <c r="E509">
        <v>640</v>
      </c>
      <c r="F509" t="s">
        <v>8221</v>
      </c>
      <c r="G509" t="s">
        <v>8224</v>
      </c>
      <c r="H509" t="s">
        <v>8246</v>
      </c>
      <c r="I509">
        <v>1350687657</v>
      </c>
      <c r="J509">
        <v>1346799657</v>
      </c>
      <c r="K509" t="b">
        <v>0</v>
      </c>
      <c r="L509">
        <v>10</v>
      </c>
      <c r="M509" t="b">
        <v>0</v>
      </c>
      <c r="N509" s="3" t="s">
        <v>8270</v>
      </c>
      <c r="O509">
        <f t="shared" si="28"/>
        <v>3</v>
      </c>
      <c r="P509" s="3">
        <f t="shared" si="29"/>
        <v>64</v>
      </c>
      <c r="Q509" t="s">
        <v>8310</v>
      </c>
      <c r="R509" t="s">
        <v>8316</v>
      </c>
      <c r="S509" s="8">
        <f t="shared" si="30"/>
        <v>41156.750659722216</v>
      </c>
      <c r="T509" s="8">
        <f t="shared" si="31"/>
        <v>41201.750659722216</v>
      </c>
    </row>
    <row r="510" spans="1:20" ht="49" x14ac:dyDescent="0.25">
      <c r="A510">
        <v>508</v>
      </c>
      <c r="B510" s="3" t="s">
        <v>509</v>
      </c>
      <c r="C510" s="3" t="s">
        <v>4618</v>
      </c>
      <c r="D510">
        <v>50000</v>
      </c>
      <c r="E510">
        <v>400</v>
      </c>
      <c r="F510" t="s">
        <v>8221</v>
      </c>
      <c r="G510" t="s">
        <v>8224</v>
      </c>
      <c r="H510" t="s">
        <v>8246</v>
      </c>
      <c r="I510">
        <v>1337955240</v>
      </c>
      <c r="J510">
        <v>1332808501</v>
      </c>
      <c r="K510" t="b">
        <v>0</v>
      </c>
      <c r="L510">
        <v>3</v>
      </c>
      <c r="M510" t="b">
        <v>0</v>
      </c>
      <c r="N510" s="3" t="s">
        <v>8270</v>
      </c>
      <c r="O510">
        <f t="shared" si="28"/>
        <v>1</v>
      </c>
      <c r="P510" s="3">
        <f t="shared" si="29"/>
        <v>133.33000000000001</v>
      </c>
      <c r="Q510" t="s">
        <v>8310</v>
      </c>
      <c r="R510" t="s">
        <v>8316</v>
      </c>
      <c r="S510" s="8">
        <f t="shared" si="30"/>
        <v>40994.815983796296</v>
      </c>
      <c r="T510" s="8">
        <f t="shared" si="31"/>
        <v>41054.384722222218</v>
      </c>
    </row>
    <row r="511" spans="1:20" ht="49" x14ac:dyDescent="0.25">
      <c r="A511">
        <v>509</v>
      </c>
      <c r="B511" s="3" t="s">
        <v>510</v>
      </c>
      <c r="C511" s="3" t="s">
        <v>4619</v>
      </c>
      <c r="D511">
        <v>5000</v>
      </c>
      <c r="E511">
        <v>10</v>
      </c>
      <c r="F511" t="s">
        <v>8221</v>
      </c>
      <c r="G511" t="s">
        <v>8225</v>
      </c>
      <c r="H511" t="s">
        <v>8247</v>
      </c>
      <c r="I511">
        <v>1435504170</v>
      </c>
      <c r="J511">
        <v>1432912170</v>
      </c>
      <c r="K511" t="b">
        <v>0</v>
      </c>
      <c r="L511">
        <v>1</v>
      </c>
      <c r="M511" t="b">
        <v>0</v>
      </c>
      <c r="N511" s="3" t="s">
        <v>8270</v>
      </c>
      <c r="O511">
        <f t="shared" si="28"/>
        <v>0</v>
      </c>
      <c r="P511" s="3">
        <f t="shared" si="29"/>
        <v>10</v>
      </c>
      <c r="Q511" t="s">
        <v>8310</v>
      </c>
      <c r="R511" t="s">
        <v>8316</v>
      </c>
      <c r="S511" s="8">
        <f t="shared" si="30"/>
        <v>42153.423263888886</v>
      </c>
      <c r="T511" s="8">
        <f t="shared" si="31"/>
        <v>42183.423263888886</v>
      </c>
    </row>
    <row r="512" spans="1:20" ht="49" x14ac:dyDescent="0.25">
      <c r="A512">
        <v>510</v>
      </c>
      <c r="B512" s="3" t="s">
        <v>511</v>
      </c>
      <c r="C512" s="3" t="s">
        <v>4620</v>
      </c>
      <c r="D512">
        <v>14000</v>
      </c>
      <c r="E512">
        <v>0</v>
      </c>
      <c r="F512" t="s">
        <v>8221</v>
      </c>
      <c r="G512" t="s">
        <v>8224</v>
      </c>
      <c r="H512" t="s">
        <v>8246</v>
      </c>
      <c r="I512">
        <v>1456805639</v>
      </c>
      <c r="J512">
        <v>1454213639</v>
      </c>
      <c r="K512" t="b">
        <v>0</v>
      </c>
      <c r="L512">
        <v>0</v>
      </c>
      <c r="M512" t="b">
        <v>0</v>
      </c>
      <c r="N512" s="3" t="s">
        <v>8270</v>
      </c>
      <c r="O512">
        <f t="shared" si="28"/>
        <v>0</v>
      </c>
      <c r="P512" s="3">
        <f t="shared" si="29"/>
        <v>0</v>
      </c>
      <c r="Q512" t="s">
        <v>8310</v>
      </c>
      <c r="R512" t="s">
        <v>8316</v>
      </c>
      <c r="S512" s="8">
        <f t="shared" si="30"/>
        <v>42399.968043981477</v>
      </c>
      <c r="T512" s="8">
        <f t="shared" si="31"/>
        <v>42429.968043981477</v>
      </c>
    </row>
    <row r="513" spans="1:20" ht="49" x14ac:dyDescent="0.25">
      <c r="A513">
        <v>511</v>
      </c>
      <c r="B513" s="3" t="s">
        <v>512</v>
      </c>
      <c r="C513" s="3" t="s">
        <v>4621</v>
      </c>
      <c r="D513">
        <v>5000</v>
      </c>
      <c r="E513">
        <v>150</v>
      </c>
      <c r="F513" t="s">
        <v>8221</v>
      </c>
      <c r="G513" t="s">
        <v>8224</v>
      </c>
      <c r="H513" t="s">
        <v>8246</v>
      </c>
      <c r="I513">
        <v>1365228982</v>
      </c>
      <c r="J513">
        <v>1362640582</v>
      </c>
      <c r="K513" t="b">
        <v>0</v>
      </c>
      <c r="L513">
        <v>5</v>
      </c>
      <c r="M513" t="b">
        <v>0</v>
      </c>
      <c r="N513" s="3" t="s">
        <v>8270</v>
      </c>
      <c r="O513">
        <f t="shared" si="28"/>
        <v>3</v>
      </c>
      <c r="P513" s="3">
        <f t="shared" si="29"/>
        <v>30</v>
      </c>
      <c r="Q513" t="s">
        <v>8310</v>
      </c>
      <c r="R513" t="s">
        <v>8316</v>
      </c>
      <c r="S513" s="8">
        <f t="shared" si="30"/>
        <v>41340.09469907407</v>
      </c>
      <c r="T513" s="8">
        <f t="shared" si="31"/>
        <v>41370.053032407406</v>
      </c>
    </row>
    <row r="514" spans="1:20" ht="49" x14ac:dyDescent="0.25">
      <c r="A514">
        <v>512</v>
      </c>
      <c r="B514" s="3" t="s">
        <v>513</v>
      </c>
      <c r="C514" s="3" t="s">
        <v>4622</v>
      </c>
      <c r="D514">
        <v>8000</v>
      </c>
      <c r="E514">
        <v>11</v>
      </c>
      <c r="F514" t="s">
        <v>8221</v>
      </c>
      <c r="G514" t="s">
        <v>8224</v>
      </c>
      <c r="H514" t="s">
        <v>8246</v>
      </c>
      <c r="I514">
        <v>1479667727</v>
      </c>
      <c r="J514">
        <v>1475776127</v>
      </c>
      <c r="K514" t="b">
        <v>0</v>
      </c>
      <c r="L514">
        <v>2</v>
      </c>
      <c r="M514" t="b">
        <v>0</v>
      </c>
      <c r="N514" s="3" t="s">
        <v>8270</v>
      </c>
      <c r="O514">
        <f t="shared" ref="O514:O577" si="32">ROUND(E514/D514*100,0)</f>
        <v>0</v>
      </c>
      <c r="P514" s="3">
        <f t="shared" ref="P514:P577" si="33">IF(E514=0,0,ROUND(E514/L514,2))</f>
        <v>5.5</v>
      </c>
      <c r="Q514" t="s">
        <v>8310</v>
      </c>
      <c r="R514" t="s">
        <v>8316</v>
      </c>
      <c r="S514" s="8">
        <f t="shared" ref="S514:S577" si="34">(((J514/60)/60)/24)+DATE(1970,1,1)+(-5/24)</f>
        <v>42649.533877314818</v>
      </c>
      <c r="T514" s="8">
        <f t="shared" ref="T514:T577" si="35">(I514/86400)+25569+(-5/24)</f>
        <v>42694.575543981475</v>
      </c>
    </row>
    <row r="515" spans="1:20" ht="33" x14ac:dyDescent="0.25">
      <c r="A515">
        <v>513</v>
      </c>
      <c r="B515" s="3" t="s">
        <v>514</v>
      </c>
      <c r="C515" s="3" t="s">
        <v>4623</v>
      </c>
      <c r="D515">
        <v>50000</v>
      </c>
      <c r="E515">
        <v>6962</v>
      </c>
      <c r="F515" t="s">
        <v>8221</v>
      </c>
      <c r="G515" t="s">
        <v>8224</v>
      </c>
      <c r="H515" t="s">
        <v>8246</v>
      </c>
      <c r="I515">
        <v>1471244400</v>
      </c>
      <c r="J515">
        <v>1467387705</v>
      </c>
      <c r="K515" t="b">
        <v>0</v>
      </c>
      <c r="L515">
        <v>68</v>
      </c>
      <c r="M515" t="b">
        <v>0</v>
      </c>
      <c r="N515" s="3" t="s">
        <v>8270</v>
      </c>
      <c r="O515">
        <f t="shared" si="32"/>
        <v>14</v>
      </c>
      <c r="P515" s="3">
        <f t="shared" si="33"/>
        <v>102.38</v>
      </c>
      <c r="Q515" t="s">
        <v>8310</v>
      </c>
      <c r="R515" t="s">
        <v>8316</v>
      </c>
      <c r="S515" s="8">
        <f t="shared" si="34"/>
        <v>42552.445659722223</v>
      </c>
      <c r="T515" s="8">
        <f t="shared" si="35"/>
        <v>42597.083333333336</v>
      </c>
    </row>
    <row r="516" spans="1:20" ht="49" x14ac:dyDescent="0.25">
      <c r="A516">
        <v>514</v>
      </c>
      <c r="B516" s="3" t="s">
        <v>515</v>
      </c>
      <c r="C516" s="3" t="s">
        <v>4624</v>
      </c>
      <c r="D516">
        <v>1500</v>
      </c>
      <c r="E516">
        <v>50</v>
      </c>
      <c r="F516" t="s">
        <v>8221</v>
      </c>
      <c r="G516" t="s">
        <v>8229</v>
      </c>
      <c r="H516" t="s">
        <v>8251</v>
      </c>
      <c r="I516">
        <v>1407595447</v>
      </c>
      <c r="J516">
        <v>1405003447</v>
      </c>
      <c r="K516" t="b">
        <v>0</v>
      </c>
      <c r="L516">
        <v>3</v>
      </c>
      <c r="M516" t="b">
        <v>0</v>
      </c>
      <c r="N516" s="3" t="s">
        <v>8270</v>
      </c>
      <c r="O516">
        <f t="shared" si="32"/>
        <v>3</v>
      </c>
      <c r="P516" s="3">
        <f t="shared" si="33"/>
        <v>16.670000000000002</v>
      </c>
      <c r="Q516" t="s">
        <v>8310</v>
      </c>
      <c r="R516" t="s">
        <v>8316</v>
      </c>
      <c r="S516" s="8">
        <f t="shared" si="34"/>
        <v>41830.405636574069</v>
      </c>
      <c r="T516" s="8">
        <f t="shared" si="35"/>
        <v>41860.405636574069</v>
      </c>
    </row>
    <row r="517" spans="1:20" ht="49" x14ac:dyDescent="0.25">
      <c r="A517">
        <v>515</v>
      </c>
      <c r="B517" s="3" t="s">
        <v>516</v>
      </c>
      <c r="C517" s="3" t="s">
        <v>4625</v>
      </c>
      <c r="D517">
        <v>97000</v>
      </c>
      <c r="E517">
        <v>24651</v>
      </c>
      <c r="F517" t="s">
        <v>8221</v>
      </c>
      <c r="G517" t="s">
        <v>8224</v>
      </c>
      <c r="H517" t="s">
        <v>8246</v>
      </c>
      <c r="I517">
        <v>1451389601</v>
      </c>
      <c r="J517">
        <v>1447933601</v>
      </c>
      <c r="K517" t="b">
        <v>0</v>
      </c>
      <c r="L517">
        <v>34</v>
      </c>
      <c r="M517" t="b">
        <v>0</v>
      </c>
      <c r="N517" s="3" t="s">
        <v>8270</v>
      </c>
      <c r="O517">
        <f t="shared" si="32"/>
        <v>25</v>
      </c>
      <c r="P517" s="3">
        <f t="shared" si="33"/>
        <v>725.03</v>
      </c>
      <c r="Q517" t="s">
        <v>8310</v>
      </c>
      <c r="R517" t="s">
        <v>8316</v>
      </c>
      <c r="S517" s="8">
        <f t="shared" si="34"/>
        <v>42327.282418981478</v>
      </c>
      <c r="T517" s="8">
        <f t="shared" si="35"/>
        <v>42367.282418981478</v>
      </c>
    </row>
    <row r="518" spans="1:20" ht="33" x14ac:dyDescent="0.25">
      <c r="A518">
        <v>516</v>
      </c>
      <c r="B518" s="3" t="s">
        <v>517</v>
      </c>
      <c r="C518" s="3" t="s">
        <v>4626</v>
      </c>
      <c r="D518">
        <v>5000</v>
      </c>
      <c r="E518">
        <v>0</v>
      </c>
      <c r="F518" t="s">
        <v>8221</v>
      </c>
      <c r="G518" t="s">
        <v>8225</v>
      </c>
      <c r="H518" t="s">
        <v>8247</v>
      </c>
      <c r="I518">
        <v>1432752080</v>
      </c>
      <c r="J518">
        <v>1427568080</v>
      </c>
      <c r="K518" t="b">
        <v>0</v>
      </c>
      <c r="L518">
        <v>0</v>
      </c>
      <c r="M518" t="b">
        <v>0</v>
      </c>
      <c r="N518" s="3" t="s">
        <v>8270</v>
      </c>
      <c r="O518">
        <f t="shared" si="32"/>
        <v>0</v>
      </c>
      <c r="P518" s="3">
        <f t="shared" si="33"/>
        <v>0</v>
      </c>
      <c r="Q518" t="s">
        <v>8310</v>
      </c>
      <c r="R518" t="s">
        <v>8316</v>
      </c>
      <c r="S518" s="8">
        <f t="shared" si="34"/>
        <v>42091.570370370369</v>
      </c>
      <c r="T518" s="8">
        <f t="shared" si="35"/>
        <v>42151.570370370369</v>
      </c>
    </row>
    <row r="519" spans="1:20" ht="49" x14ac:dyDescent="0.25">
      <c r="A519">
        <v>517</v>
      </c>
      <c r="B519" s="3" t="s">
        <v>518</v>
      </c>
      <c r="C519" s="3" t="s">
        <v>4627</v>
      </c>
      <c r="D519">
        <v>15000</v>
      </c>
      <c r="E519">
        <v>205</v>
      </c>
      <c r="F519" t="s">
        <v>8221</v>
      </c>
      <c r="G519" t="s">
        <v>8224</v>
      </c>
      <c r="H519" t="s">
        <v>8246</v>
      </c>
      <c r="I519">
        <v>1486046761</v>
      </c>
      <c r="J519">
        <v>1483454761</v>
      </c>
      <c r="K519" t="b">
        <v>0</v>
      </c>
      <c r="L519">
        <v>3</v>
      </c>
      <c r="M519" t="b">
        <v>0</v>
      </c>
      <c r="N519" s="3" t="s">
        <v>8270</v>
      </c>
      <c r="O519">
        <f t="shared" si="32"/>
        <v>1</v>
      </c>
      <c r="P519" s="3">
        <f t="shared" si="33"/>
        <v>68.33</v>
      </c>
      <c r="Q519" t="s">
        <v>8310</v>
      </c>
      <c r="R519" t="s">
        <v>8316</v>
      </c>
      <c r="S519" s="8">
        <f t="shared" si="34"/>
        <v>42738.406956018516</v>
      </c>
      <c r="T519" s="8">
        <f t="shared" si="35"/>
        <v>42768.406956018516</v>
      </c>
    </row>
    <row r="520" spans="1:20" ht="49" x14ac:dyDescent="0.25">
      <c r="A520">
        <v>518</v>
      </c>
      <c r="B520" s="3" t="s">
        <v>519</v>
      </c>
      <c r="C520" s="3" t="s">
        <v>4628</v>
      </c>
      <c r="D520">
        <v>7175</v>
      </c>
      <c r="E520">
        <v>0</v>
      </c>
      <c r="F520" t="s">
        <v>8221</v>
      </c>
      <c r="G520" t="s">
        <v>8224</v>
      </c>
      <c r="H520" t="s">
        <v>8246</v>
      </c>
      <c r="I520">
        <v>1441550760</v>
      </c>
      <c r="J520">
        <v>1438958824</v>
      </c>
      <c r="K520" t="b">
        <v>0</v>
      </c>
      <c r="L520">
        <v>0</v>
      </c>
      <c r="M520" t="b">
        <v>0</v>
      </c>
      <c r="N520" s="3" t="s">
        <v>8270</v>
      </c>
      <c r="O520">
        <f t="shared" si="32"/>
        <v>0</v>
      </c>
      <c r="P520" s="3">
        <f t="shared" si="33"/>
        <v>0</v>
      </c>
      <c r="Q520" t="s">
        <v>8310</v>
      </c>
      <c r="R520" t="s">
        <v>8316</v>
      </c>
      <c r="S520" s="8">
        <f t="shared" si="34"/>
        <v>42223.407685185179</v>
      </c>
      <c r="T520" s="8">
        <f t="shared" si="35"/>
        <v>42253.406944444439</v>
      </c>
    </row>
    <row r="521" spans="1:20" ht="49" x14ac:dyDescent="0.25">
      <c r="A521">
        <v>519</v>
      </c>
      <c r="B521" s="3" t="s">
        <v>520</v>
      </c>
      <c r="C521" s="3" t="s">
        <v>4629</v>
      </c>
      <c r="D521">
        <v>12001</v>
      </c>
      <c r="E521">
        <v>2746</v>
      </c>
      <c r="F521" t="s">
        <v>8221</v>
      </c>
      <c r="G521" t="s">
        <v>8224</v>
      </c>
      <c r="H521" t="s">
        <v>8246</v>
      </c>
      <c r="I521">
        <v>1354699421</v>
      </c>
      <c r="J521">
        <v>1352107421</v>
      </c>
      <c r="K521" t="b">
        <v>0</v>
      </c>
      <c r="L521">
        <v>70</v>
      </c>
      <c r="M521" t="b">
        <v>0</v>
      </c>
      <c r="N521" s="3" t="s">
        <v>8270</v>
      </c>
      <c r="O521">
        <f t="shared" si="32"/>
        <v>23</v>
      </c>
      <c r="P521" s="3">
        <f t="shared" si="33"/>
        <v>39.229999999999997</v>
      </c>
      <c r="Q521" t="s">
        <v>8310</v>
      </c>
      <c r="R521" t="s">
        <v>8316</v>
      </c>
      <c r="S521" s="8">
        <f t="shared" si="34"/>
        <v>41218.183113425926</v>
      </c>
      <c r="T521" s="8">
        <f t="shared" si="35"/>
        <v>41248.183113425919</v>
      </c>
    </row>
    <row r="522" spans="1:20" ht="49" x14ac:dyDescent="0.25">
      <c r="A522">
        <v>520</v>
      </c>
      <c r="B522" s="3" t="s">
        <v>521</v>
      </c>
      <c r="C522" s="3" t="s">
        <v>4630</v>
      </c>
      <c r="D522">
        <v>5000</v>
      </c>
      <c r="E522">
        <v>5105</v>
      </c>
      <c r="F522" t="s">
        <v>8219</v>
      </c>
      <c r="G522" t="s">
        <v>8225</v>
      </c>
      <c r="H522" t="s">
        <v>8247</v>
      </c>
      <c r="I522">
        <v>1449766261</v>
      </c>
      <c r="J522">
        <v>1447174261</v>
      </c>
      <c r="K522" t="b">
        <v>0</v>
      </c>
      <c r="L522">
        <v>34</v>
      </c>
      <c r="M522" t="b">
        <v>1</v>
      </c>
      <c r="N522" s="3" t="s">
        <v>8271</v>
      </c>
      <c r="O522">
        <f t="shared" si="32"/>
        <v>102</v>
      </c>
      <c r="P522" s="3">
        <f t="shared" si="33"/>
        <v>150.15</v>
      </c>
      <c r="Q522" t="s">
        <v>8317</v>
      </c>
      <c r="R522" t="s">
        <v>8318</v>
      </c>
      <c r="S522" s="8">
        <f t="shared" si="34"/>
        <v>42318.493761574071</v>
      </c>
      <c r="T522" s="8">
        <f t="shared" si="35"/>
        <v>42348.493761574071</v>
      </c>
    </row>
    <row r="523" spans="1:20" ht="49" x14ac:dyDescent="0.25">
      <c r="A523">
        <v>521</v>
      </c>
      <c r="B523" s="3" t="s">
        <v>522</v>
      </c>
      <c r="C523" s="3" t="s">
        <v>4631</v>
      </c>
      <c r="D523">
        <v>5000</v>
      </c>
      <c r="E523">
        <v>5232</v>
      </c>
      <c r="F523" t="s">
        <v>8219</v>
      </c>
      <c r="G523" t="s">
        <v>8224</v>
      </c>
      <c r="H523" t="s">
        <v>8246</v>
      </c>
      <c r="I523">
        <v>1477976340</v>
      </c>
      <c r="J523">
        <v>1475460819</v>
      </c>
      <c r="K523" t="b">
        <v>0</v>
      </c>
      <c r="L523">
        <v>56</v>
      </c>
      <c r="M523" t="b">
        <v>1</v>
      </c>
      <c r="N523" s="3" t="s">
        <v>8271</v>
      </c>
      <c r="O523">
        <f t="shared" si="32"/>
        <v>105</v>
      </c>
      <c r="P523" s="3">
        <f t="shared" si="33"/>
        <v>93.43</v>
      </c>
      <c r="Q523" t="s">
        <v>8317</v>
      </c>
      <c r="R523" t="s">
        <v>8318</v>
      </c>
      <c r="S523" s="8">
        <f t="shared" si="34"/>
        <v>42645.884479166663</v>
      </c>
      <c r="T523" s="8">
        <f t="shared" si="35"/>
        <v>42674.999305555553</v>
      </c>
    </row>
    <row r="524" spans="1:20" ht="49" x14ac:dyDescent="0.25">
      <c r="A524">
        <v>522</v>
      </c>
      <c r="B524" s="3" t="s">
        <v>523</v>
      </c>
      <c r="C524" s="3" t="s">
        <v>4632</v>
      </c>
      <c r="D524">
        <v>3000</v>
      </c>
      <c r="E524">
        <v>3440</v>
      </c>
      <c r="F524" t="s">
        <v>8219</v>
      </c>
      <c r="G524" t="s">
        <v>8224</v>
      </c>
      <c r="H524" t="s">
        <v>8246</v>
      </c>
      <c r="I524">
        <v>1458518325</v>
      </c>
      <c r="J524">
        <v>1456793925</v>
      </c>
      <c r="K524" t="b">
        <v>0</v>
      </c>
      <c r="L524">
        <v>31</v>
      </c>
      <c r="M524" t="b">
        <v>1</v>
      </c>
      <c r="N524" s="3" t="s">
        <v>8271</v>
      </c>
      <c r="O524">
        <f t="shared" si="32"/>
        <v>115</v>
      </c>
      <c r="P524" s="3">
        <f t="shared" si="33"/>
        <v>110.97</v>
      </c>
      <c r="Q524" t="s">
        <v>8317</v>
      </c>
      <c r="R524" t="s">
        <v>8318</v>
      </c>
      <c r="S524" s="8">
        <f t="shared" si="34"/>
        <v>42429.832465277774</v>
      </c>
      <c r="T524" s="8">
        <f t="shared" si="35"/>
        <v>42449.790798611109</v>
      </c>
    </row>
    <row r="525" spans="1:20" ht="49" x14ac:dyDescent="0.25">
      <c r="A525">
        <v>523</v>
      </c>
      <c r="B525" s="3" t="s">
        <v>524</v>
      </c>
      <c r="C525" s="3" t="s">
        <v>4633</v>
      </c>
      <c r="D525">
        <v>5000</v>
      </c>
      <c r="E525">
        <v>6030</v>
      </c>
      <c r="F525" t="s">
        <v>8219</v>
      </c>
      <c r="G525" t="s">
        <v>8224</v>
      </c>
      <c r="H525" t="s">
        <v>8246</v>
      </c>
      <c r="I525">
        <v>1442805076</v>
      </c>
      <c r="J525">
        <v>1440213076</v>
      </c>
      <c r="K525" t="b">
        <v>0</v>
      </c>
      <c r="L525">
        <v>84</v>
      </c>
      <c r="M525" t="b">
        <v>1</v>
      </c>
      <c r="N525" s="3" t="s">
        <v>8271</v>
      </c>
      <c r="O525">
        <f t="shared" si="32"/>
        <v>121</v>
      </c>
      <c r="P525" s="3">
        <f t="shared" si="33"/>
        <v>71.790000000000006</v>
      </c>
      <c r="Q525" t="s">
        <v>8317</v>
      </c>
      <c r="R525" t="s">
        <v>8318</v>
      </c>
      <c r="S525" s="8">
        <f t="shared" si="34"/>
        <v>42237.924490740734</v>
      </c>
      <c r="T525" s="8">
        <f t="shared" si="35"/>
        <v>42267.924490740734</v>
      </c>
    </row>
    <row r="526" spans="1:20" ht="49"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s="3" t="s">
        <v>8271</v>
      </c>
      <c r="O526">
        <f t="shared" si="32"/>
        <v>109</v>
      </c>
      <c r="P526" s="3">
        <f t="shared" si="33"/>
        <v>29.26</v>
      </c>
      <c r="Q526" t="s">
        <v>8317</v>
      </c>
      <c r="R526" t="s">
        <v>8318</v>
      </c>
      <c r="S526" s="8">
        <f t="shared" si="34"/>
        <v>42492.508900462963</v>
      </c>
      <c r="T526" s="8">
        <f t="shared" si="35"/>
        <v>42522.508900462963</v>
      </c>
    </row>
    <row r="527" spans="1:20" ht="49" x14ac:dyDescent="0.25">
      <c r="A527">
        <v>525</v>
      </c>
      <c r="B527" s="3" t="s">
        <v>526</v>
      </c>
      <c r="C527" s="3" t="s">
        <v>4635</v>
      </c>
      <c r="D527">
        <v>12000</v>
      </c>
      <c r="E527">
        <v>12000</v>
      </c>
      <c r="F527" t="s">
        <v>8219</v>
      </c>
      <c r="G527" t="s">
        <v>8224</v>
      </c>
      <c r="H527" t="s">
        <v>8246</v>
      </c>
      <c r="I527">
        <v>1410601041</v>
      </c>
      <c r="J527">
        <v>1406713041</v>
      </c>
      <c r="K527" t="b">
        <v>0</v>
      </c>
      <c r="L527">
        <v>12</v>
      </c>
      <c r="M527" t="b">
        <v>1</v>
      </c>
      <c r="N527" s="3" t="s">
        <v>8271</v>
      </c>
      <c r="O527">
        <f t="shared" si="32"/>
        <v>100</v>
      </c>
      <c r="P527" s="3">
        <f t="shared" si="33"/>
        <v>1000</v>
      </c>
      <c r="Q527" t="s">
        <v>8317</v>
      </c>
      <c r="R527" t="s">
        <v>8318</v>
      </c>
      <c r="S527" s="8">
        <f t="shared" si="34"/>
        <v>41850.192604166667</v>
      </c>
      <c r="T527" s="8">
        <f t="shared" si="35"/>
        <v>41895.192604166667</v>
      </c>
    </row>
    <row r="528" spans="1:20" ht="49" x14ac:dyDescent="0.25">
      <c r="A528">
        <v>526</v>
      </c>
      <c r="B528" s="3" t="s">
        <v>527</v>
      </c>
      <c r="C528" s="3" t="s">
        <v>4636</v>
      </c>
      <c r="D528">
        <v>1500</v>
      </c>
      <c r="E528">
        <v>1710</v>
      </c>
      <c r="F528" t="s">
        <v>8219</v>
      </c>
      <c r="G528" t="s">
        <v>8225</v>
      </c>
      <c r="H528" t="s">
        <v>8247</v>
      </c>
      <c r="I528">
        <v>1438966800</v>
      </c>
      <c r="J528">
        <v>1436278344</v>
      </c>
      <c r="K528" t="b">
        <v>0</v>
      </c>
      <c r="L528">
        <v>23</v>
      </c>
      <c r="M528" t="b">
        <v>1</v>
      </c>
      <c r="N528" s="3" t="s">
        <v>8271</v>
      </c>
      <c r="O528">
        <f t="shared" si="32"/>
        <v>114</v>
      </c>
      <c r="P528" s="3">
        <f t="shared" si="33"/>
        <v>74.349999999999994</v>
      </c>
      <c r="Q528" t="s">
        <v>8317</v>
      </c>
      <c r="R528" t="s">
        <v>8318</v>
      </c>
      <c r="S528" s="8">
        <f t="shared" si="34"/>
        <v>42192.383611111109</v>
      </c>
      <c r="T528" s="8">
        <f t="shared" si="35"/>
        <v>42223.499999999993</v>
      </c>
    </row>
    <row r="529" spans="1:20" ht="49"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s="3" t="s">
        <v>8271</v>
      </c>
      <c r="O529">
        <f t="shared" si="32"/>
        <v>101</v>
      </c>
      <c r="P529" s="3">
        <f t="shared" si="33"/>
        <v>63.83</v>
      </c>
      <c r="Q529" t="s">
        <v>8317</v>
      </c>
      <c r="R529" t="s">
        <v>8318</v>
      </c>
      <c r="S529" s="8">
        <f t="shared" si="34"/>
        <v>42752.997291666667</v>
      </c>
      <c r="T529" s="8">
        <f t="shared" si="35"/>
        <v>42783.461805555555</v>
      </c>
    </row>
    <row r="530" spans="1:20" ht="18" x14ac:dyDescent="0.25">
      <c r="A530">
        <v>528</v>
      </c>
      <c r="B530" s="3" t="s">
        <v>529</v>
      </c>
      <c r="C530" s="3" t="s">
        <v>4638</v>
      </c>
      <c r="D530">
        <v>1150</v>
      </c>
      <c r="E530">
        <v>1330</v>
      </c>
      <c r="F530" t="s">
        <v>8219</v>
      </c>
      <c r="G530" t="s">
        <v>8224</v>
      </c>
      <c r="H530" t="s">
        <v>8246</v>
      </c>
      <c r="I530">
        <v>1434921600</v>
      </c>
      <c r="J530">
        <v>1433109907</v>
      </c>
      <c r="K530" t="b">
        <v>0</v>
      </c>
      <c r="L530">
        <v>30</v>
      </c>
      <c r="M530" t="b">
        <v>1</v>
      </c>
      <c r="N530" s="3" t="s">
        <v>8271</v>
      </c>
      <c r="O530">
        <f t="shared" si="32"/>
        <v>116</v>
      </c>
      <c r="P530" s="3">
        <f t="shared" si="33"/>
        <v>44.33</v>
      </c>
      <c r="Q530" t="s">
        <v>8317</v>
      </c>
      <c r="R530" t="s">
        <v>8318</v>
      </c>
      <c r="S530" s="8">
        <f t="shared" si="34"/>
        <v>42155.71188657407</v>
      </c>
      <c r="T530" s="8">
        <f t="shared" si="35"/>
        <v>42176.680555555555</v>
      </c>
    </row>
    <row r="531" spans="1:20" ht="49" x14ac:dyDescent="0.25">
      <c r="A531">
        <v>529</v>
      </c>
      <c r="B531" s="3" t="s">
        <v>530</v>
      </c>
      <c r="C531" s="3" t="s">
        <v>4639</v>
      </c>
      <c r="D531">
        <v>1200</v>
      </c>
      <c r="E531">
        <v>1565</v>
      </c>
      <c r="F531" t="s">
        <v>8219</v>
      </c>
      <c r="G531" t="s">
        <v>8229</v>
      </c>
      <c r="H531" t="s">
        <v>8251</v>
      </c>
      <c r="I531">
        <v>1484110800</v>
      </c>
      <c r="J531">
        <v>1482281094</v>
      </c>
      <c r="K531" t="b">
        <v>0</v>
      </c>
      <c r="L531">
        <v>18</v>
      </c>
      <c r="M531" t="b">
        <v>1</v>
      </c>
      <c r="N531" s="3" t="s">
        <v>8271</v>
      </c>
      <c r="O531">
        <f t="shared" si="32"/>
        <v>130</v>
      </c>
      <c r="P531" s="3">
        <f t="shared" si="33"/>
        <v>86.94</v>
      </c>
      <c r="Q531" t="s">
        <v>8317</v>
      </c>
      <c r="R531" t="s">
        <v>8318</v>
      </c>
      <c r="S531" s="8">
        <f t="shared" si="34"/>
        <v>42724.822847222218</v>
      </c>
      <c r="T531" s="8">
        <f t="shared" si="35"/>
        <v>42745.999999999993</v>
      </c>
    </row>
    <row r="532" spans="1:20" ht="49" x14ac:dyDescent="0.25">
      <c r="A532">
        <v>530</v>
      </c>
      <c r="B532" s="3" t="s">
        <v>531</v>
      </c>
      <c r="C532" s="3" t="s">
        <v>4640</v>
      </c>
      <c r="D532">
        <v>3405</v>
      </c>
      <c r="E532">
        <v>3670</v>
      </c>
      <c r="F532" t="s">
        <v>8219</v>
      </c>
      <c r="G532" t="s">
        <v>8224</v>
      </c>
      <c r="H532" t="s">
        <v>8246</v>
      </c>
      <c r="I532">
        <v>1435111200</v>
      </c>
      <c r="J532">
        <v>1433254268</v>
      </c>
      <c r="K532" t="b">
        <v>0</v>
      </c>
      <c r="L532">
        <v>29</v>
      </c>
      <c r="M532" t="b">
        <v>1</v>
      </c>
      <c r="N532" s="3" t="s">
        <v>8271</v>
      </c>
      <c r="O532">
        <f t="shared" si="32"/>
        <v>108</v>
      </c>
      <c r="P532" s="3">
        <f t="shared" si="33"/>
        <v>126.55</v>
      </c>
      <c r="Q532" t="s">
        <v>8317</v>
      </c>
      <c r="R532" t="s">
        <v>8318</v>
      </c>
      <c r="S532" s="8">
        <f t="shared" si="34"/>
        <v>42157.382731481477</v>
      </c>
      <c r="T532" s="8">
        <f t="shared" si="35"/>
        <v>42178.874999999993</v>
      </c>
    </row>
    <row r="533" spans="1:20" ht="49" x14ac:dyDescent="0.25">
      <c r="A533">
        <v>531</v>
      </c>
      <c r="B533" s="3" t="s">
        <v>532</v>
      </c>
      <c r="C533" s="3" t="s">
        <v>4641</v>
      </c>
      <c r="D533">
        <v>4000</v>
      </c>
      <c r="E533">
        <v>4000</v>
      </c>
      <c r="F533" t="s">
        <v>8219</v>
      </c>
      <c r="G533" t="s">
        <v>8224</v>
      </c>
      <c r="H533" t="s">
        <v>8246</v>
      </c>
      <c r="I533">
        <v>1481957940</v>
      </c>
      <c r="J533">
        <v>1478050429</v>
      </c>
      <c r="K533" t="b">
        <v>0</v>
      </c>
      <c r="L533">
        <v>31</v>
      </c>
      <c r="M533" t="b">
        <v>1</v>
      </c>
      <c r="N533" s="3" t="s">
        <v>8271</v>
      </c>
      <c r="O533">
        <f t="shared" si="32"/>
        <v>100</v>
      </c>
      <c r="P533" s="3">
        <f t="shared" si="33"/>
        <v>129.03</v>
      </c>
      <c r="Q533" t="s">
        <v>8317</v>
      </c>
      <c r="R533" t="s">
        <v>8318</v>
      </c>
      <c r="S533" s="8">
        <f t="shared" si="34"/>
        <v>42675.856817129628</v>
      </c>
      <c r="T533" s="8">
        <f t="shared" si="35"/>
        <v>42721.082638888889</v>
      </c>
    </row>
    <row r="534" spans="1:20" ht="49"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s="3" t="s">
        <v>8271</v>
      </c>
      <c r="O534">
        <f t="shared" si="32"/>
        <v>123</v>
      </c>
      <c r="P534" s="3">
        <f t="shared" si="33"/>
        <v>71.239999999999995</v>
      </c>
      <c r="Q534" t="s">
        <v>8317</v>
      </c>
      <c r="R534" t="s">
        <v>8318</v>
      </c>
      <c r="S534" s="8">
        <f t="shared" si="34"/>
        <v>42472.798703703702</v>
      </c>
      <c r="T534" s="8">
        <f t="shared" si="35"/>
        <v>42502.798703703702</v>
      </c>
    </row>
    <row r="535" spans="1:20" ht="49" x14ac:dyDescent="0.25">
      <c r="A535">
        <v>533</v>
      </c>
      <c r="B535" s="3" t="s">
        <v>534</v>
      </c>
      <c r="C535" s="3" t="s">
        <v>4643</v>
      </c>
      <c r="D535">
        <v>2000</v>
      </c>
      <c r="E535">
        <v>2004</v>
      </c>
      <c r="F535" t="s">
        <v>8219</v>
      </c>
      <c r="G535" t="s">
        <v>8225</v>
      </c>
      <c r="H535" t="s">
        <v>8247</v>
      </c>
      <c r="I535">
        <v>1463394365</v>
      </c>
      <c r="J535">
        <v>1461320765</v>
      </c>
      <c r="K535" t="b">
        <v>0</v>
      </c>
      <c r="L535">
        <v>17</v>
      </c>
      <c r="M535" t="b">
        <v>1</v>
      </c>
      <c r="N535" s="3" t="s">
        <v>8271</v>
      </c>
      <c r="O535">
        <f t="shared" si="32"/>
        <v>100</v>
      </c>
      <c r="P535" s="3">
        <f t="shared" si="33"/>
        <v>117.88</v>
      </c>
      <c r="Q535" t="s">
        <v>8317</v>
      </c>
      <c r="R535" t="s">
        <v>8318</v>
      </c>
      <c r="S535" s="8">
        <f t="shared" si="34"/>
        <v>42482.226446759254</v>
      </c>
      <c r="T535" s="8">
        <f t="shared" si="35"/>
        <v>42506.226446759254</v>
      </c>
    </row>
    <row r="536" spans="1:20" ht="49" x14ac:dyDescent="0.25">
      <c r="A536">
        <v>534</v>
      </c>
      <c r="B536" s="3" t="s">
        <v>535</v>
      </c>
      <c r="C536" s="3" t="s">
        <v>4644</v>
      </c>
      <c r="D536">
        <v>15000</v>
      </c>
      <c r="E536">
        <v>15700</v>
      </c>
      <c r="F536" t="s">
        <v>8219</v>
      </c>
      <c r="G536" t="s">
        <v>8234</v>
      </c>
      <c r="H536" t="s">
        <v>8254</v>
      </c>
      <c r="I536">
        <v>1446418800</v>
      </c>
      <c r="J536">
        <v>1443036470</v>
      </c>
      <c r="K536" t="b">
        <v>0</v>
      </c>
      <c r="L536">
        <v>48</v>
      </c>
      <c r="M536" t="b">
        <v>1</v>
      </c>
      <c r="N536" s="3" t="s">
        <v>8271</v>
      </c>
      <c r="O536">
        <f t="shared" si="32"/>
        <v>105</v>
      </c>
      <c r="P536" s="3">
        <f t="shared" si="33"/>
        <v>327.08</v>
      </c>
      <c r="Q536" t="s">
        <v>8317</v>
      </c>
      <c r="R536" t="s">
        <v>8318</v>
      </c>
      <c r="S536" s="8">
        <f t="shared" si="34"/>
        <v>42270.602662037032</v>
      </c>
      <c r="T536" s="8">
        <f t="shared" si="35"/>
        <v>42309.749999999993</v>
      </c>
    </row>
    <row r="537" spans="1:20" ht="33" x14ac:dyDescent="0.25">
      <c r="A537">
        <v>535</v>
      </c>
      <c r="B537" s="3" t="s">
        <v>536</v>
      </c>
      <c r="C537" s="3" t="s">
        <v>4645</v>
      </c>
      <c r="D537">
        <v>2000</v>
      </c>
      <c r="E537">
        <v>2050</v>
      </c>
      <c r="F537" t="s">
        <v>8219</v>
      </c>
      <c r="G537" t="s">
        <v>8225</v>
      </c>
      <c r="H537" t="s">
        <v>8247</v>
      </c>
      <c r="I537">
        <v>1483707905</v>
      </c>
      <c r="J537">
        <v>1481115905</v>
      </c>
      <c r="K537" t="b">
        <v>0</v>
      </c>
      <c r="L537">
        <v>59</v>
      </c>
      <c r="M537" t="b">
        <v>1</v>
      </c>
      <c r="N537" s="3" t="s">
        <v>8271</v>
      </c>
      <c r="O537">
        <f t="shared" si="32"/>
        <v>103</v>
      </c>
      <c r="P537" s="3">
        <f t="shared" si="33"/>
        <v>34.75</v>
      </c>
      <c r="Q537" t="s">
        <v>8317</v>
      </c>
      <c r="R537" t="s">
        <v>8318</v>
      </c>
      <c r="S537" s="8">
        <f t="shared" si="34"/>
        <v>42711.336863425917</v>
      </c>
      <c r="T537" s="8">
        <f t="shared" si="35"/>
        <v>42741.336863425924</v>
      </c>
    </row>
    <row r="538" spans="1:20" ht="49" x14ac:dyDescent="0.25">
      <c r="A538">
        <v>536</v>
      </c>
      <c r="B538" s="3" t="s">
        <v>537</v>
      </c>
      <c r="C538" s="3" t="s">
        <v>4646</v>
      </c>
      <c r="D538">
        <v>3300</v>
      </c>
      <c r="E538">
        <v>3902.5</v>
      </c>
      <c r="F538" t="s">
        <v>8219</v>
      </c>
      <c r="G538" t="s">
        <v>8225</v>
      </c>
      <c r="H538" t="s">
        <v>8247</v>
      </c>
      <c r="I538">
        <v>1438624800</v>
      </c>
      <c r="J538">
        <v>1435133807</v>
      </c>
      <c r="K538" t="b">
        <v>0</v>
      </c>
      <c r="L538">
        <v>39</v>
      </c>
      <c r="M538" t="b">
        <v>1</v>
      </c>
      <c r="N538" s="3" t="s">
        <v>8271</v>
      </c>
      <c r="O538">
        <f t="shared" si="32"/>
        <v>118</v>
      </c>
      <c r="P538" s="3">
        <f t="shared" si="33"/>
        <v>100.06</v>
      </c>
      <c r="Q538" t="s">
        <v>8317</v>
      </c>
      <c r="R538" t="s">
        <v>8318</v>
      </c>
      <c r="S538" s="8">
        <f t="shared" si="34"/>
        <v>42179.136655092596</v>
      </c>
      <c r="T538" s="8">
        <f t="shared" si="35"/>
        <v>42219.541666666664</v>
      </c>
    </row>
    <row r="539" spans="1:20" ht="49" x14ac:dyDescent="0.25">
      <c r="A539">
        <v>537</v>
      </c>
      <c r="B539" s="3" t="s">
        <v>538</v>
      </c>
      <c r="C539" s="3" t="s">
        <v>4647</v>
      </c>
      <c r="D539">
        <v>2000</v>
      </c>
      <c r="E539">
        <v>2410</v>
      </c>
      <c r="F539" t="s">
        <v>8219</v>
      </c>
      <c r="G539" t="s">
        <v>8224</v>
      </c>
      <c r="H539" t="s">
        <v>8246</v>
      </c>
      <c r="I539">
        <v>1446665191</v>
      </c>
      <c r="J539">
        <v>1444069591</v>
      </c>
      <c r="K539" t="b">
        <v>0</v>
      </c>
      <c r="L539">
        <v>59</v>
      </c>
      <c r="M539" t="b">
        <v>1</v>
      </c>
      <c r="N539" s="3" t="s">
        <v>8271</v>
      </c>
      <c r="O539">
        <f t="shared" si="32"/>
        <v>121</v>
      </c>
      <c r="P539" s="3">
        <f t="shared" si="33"/>
        <v>40.85</v>
      </c>
      <c r="Q539" t="s">
        <v>8317</v>
      </c>
      <c r="R539" t="s">
        <v>8318</v>
      </c>
      <c r="S539" s="8">
        <f t="shared" si="34"/>
        <v>42282.560081018521</v>
      </c>
      <c r="T539" s="8">
        <f t="shared" si="35"/>
        <v>42312.601747685178</v>
      </c>
    </row>
    <row r="540" spans="1:20" ht="49" x14ac:dyDescent="0.25">
      <c r="A540">
        <v>538</v>
      </c>
      <c r="B540" s="3" t="s">
        <v>539</v>
      </c>
      <c r="C540" s="3" t="s">
        <v>4648</v>
      </c>
      <c r="D540">
        <v>5000</v>
      </c>
      <c r="E540">
        <v>15121</v>
      </c>
      <c r="F540" t="s">
        <v>8219</v>
      </c>
      <c r="G540" t="s">
        <v>8224</v>
      </c>
      <c r="H540" t="s">
        <v>8246</v>
      </c>
      <c r="I540">
        <v>1463166263</v>
      </c>
      <c r="J540">
        <v>1460574263</v>
      </c>
      <c r="K540" t="b">
        <v>0</v>
      </c>
      <c r="L540">
        <v>60</v>
      </c>
      <c r="M540" t="b">
        <v>1</v>
      </c>
      <c r="N540" s="3" t="s">
        <v>8271</v>
      </c>
      <c r="O540">
        <f t="shared" si="32"/>
        <v>302</v>
      </c>
      <c r="P540" s="3">
        <f t="shared" si="33"/>
        <v>252.02</v>
      </c>
      <c r="Q540" t="s">
        <v>8317</v>
      </c>
      <c r="R540" t="s">
        <v>8318</v>
      </c>
      <c r="S540" s="8">
        <f t="shared" si="34"/>
        <v>42473.586377314808</v>
      </c>
      <c r="T540" s="8">
        <f t="shared" si="35"/>
        <v>42503.586377314808</v>
      </c>
    </row>
    <row r="541" spans="1:20" ht="49" x14ac:dyDescent="0.25">
      <c r="A541">
        <v>539</v>
      </c>
      <c r="B541" s="3" t="s">
        <v>540</v>
      </c>
      <c r="C541" s="3" t="s">
        <v>4649</v>
      </c>
      <c r="D541">
        <v>500</v>
      </c>
      <c r="E541">
        <v>503.22</v>
      </c>
      <c r="F541" t="s">
        <v>8219</v>
      </c>
      <c r="G541" t="s">
        <v>8225</v>
      </c>
      <c r="H541" t="s">
        <v>8247</v>
      </c>
      <c r="I541">
        <v>1467681107</v>
      </c>
      <c r="J541">
        <v>1465866707</v>
      </c>
      <c r="K541" t="b">
        <v>0</v>
      </c>
      <c r="L541">
        <v>20</v>
      </c>
      <c r="M541" t="b">
        <v>1</v>
      </c>
      <c r="N541" s="3" t="s">
        <v>8271</v>
      </c>
      <c r="O541">
        <f t="shared" si="32"/>
        <v>101</v>
      </c>
      <c r="P541" s="3">
        <f t="shared" si="33"/>
        <v>25.16</v>
      </c>
      <c r="Q541" t="s">
        <v>8317</v>
      </c>
      <c r="R541" t="s">
        <v>8318</v>
      </c>
      <c r="S541" s="8">
        <f t="shared" si="34"/>
        <v>42534.841516203705</v>
      </c>
      <c r="T541" s="8">
        <f t="shared" si="35"/>
        <v>42555.841516203705</v>
      </c>
    </row>
    <row r="542" spans="1:20" ht="65" x14ac:dyDescent="0.25">
      <c r="A542">
        <v>540</v>
      </c>
      <c r="B542" s="3" t="s">
        <v>541</v>
      </c>
      <c r="C542" s="3" t="s">
        <v>4650</v>
      </c>
      <c r="D542">
        <v>15000</v>
      </c>
      <c r="E542">
        <v>1</v>
      </c>
      <c r="F542" t="s">
        <v>8221</v>
      </c>
      <c r="G542" t="s">
        <v>8224</v>
      </c>
      <c r="H542" t="s">
        <v>8246</v>
      </c>
      <c r="I542">
        <v>1423078606</v>
      </c>
      <c r="J542">
        <v>1420486606</v>
      </c>
      <c r="K542" t="b">
        <v>0</v>
      </c>
      <c r="L542">
        <v>1</v>
      </c>
      <c r="M542" t="b">
        <v>0</v>
      </c>
      <c r="N542" s="3" t="s">
        <v>8272</v>
      </c>
      <c r="O542">
        <f t="shared" si="32"/>
        <v>0</v>
      </c>
      <c r="P542" s="3">
        <f t="shared" si="33"/>
        <v>1</v>
      </c>
      <c r="Q542" t="s">
        <v>8319</v>
      </c>
      <c r="R542" t="s">
        <v>8320</v>
      </c>
      <c r="S542" s="8">
        <f t="shared" si="34"/>
        <v>42009.608865740738</v>
      </c>
      <c r="T542" s="8">
        <f t="shared" si="35"/>
        <v>42039.608865740738</v>
      </c>
    </row>
    <row r="543" spans="1:20" ht="49" x14ac:dyDescent="0.25">
      <c r="A543">
        <v>541</v>
      </c>
      <c r="B543" s="3" t="s">
        <v>542</v>
      </c>
      <c r="C543" s="3" t="s">
        <v>4651</v>
      </c>
      <c r="D543">
        <v>4500</v>
      </c>
      <c r="E543">
        <v>25</v>
      </c>
      <c r="F543" t="s">
        <v>8221</v>
      </c>
      <c r="G543" t="s">
        <v>8224</v>
      </c>
      <c r="H543" t="s">
        <v>8246</v>
      </c>
      <c r="I543">
        <v>1446080834</v>
      </c>
      <c r="J543">
        <v>1443488834</v>
      </c>
      <c r="K543" t="b">
        <v>0</v>
      </c>
      <c r="L543">
        <v>1</v>
      </c>
      <c r="M543" t="b">
        <v>0</v>
      </c>
      <c r="N543" s="3" t="s">
        <v>8272</v>
      </c>
      <c r="O543">
        <f t="shared" si="32"/>
        <v>1</v>
      </c>
      <c r="P543" s="3">
        <f t="shared" si="33"/>
        <v>25</v>
      </c>
      <c r="Q543" t="s">
        <v>8319</v>
      </c>
      <c r="R543" t="s">
        <v>8320</v>
      </c>
      <c r="S543" s="8">
        <f t="shared" si="34"/>
        <v>42275.838356481479</v>
      </c>
      <c r="T543" s="8">
        <f t="shared" si="35"/>
        <v>42305.838356481479</v>
      </c>
    </row>
    <row r="544" spans="1:20" ht="49" x14ac:dyDescent="0.25">
      <c r="A544">
        <v>542</v>
      </c>
      <c r="B544" s="3" t="s">
        <v>543</v>
      </c>
      <c r="C544" s="3" t="s">
        <v>4652</v>
      </c>
      <c r="D544">
        <v>250000</v>
      </c>
      <c r="E544">
        <v>1</v>
      </c>
      <c r="F544" t="s">
        <v>8221</v>
      </c>
      <c r="G544" t="s">
        <v>8224</v>
      </c>
      <c r="H544" t="s">
        <v>8246</v>
      </c>
      <c r="I544">
        <v>1462293716</v>
      </c>
      <c r="J544">
        <v>1457113316</v>
      </c>
      <c r="K544" t="b">
        <v>0</v>
      </c>
      <c r="L544">
        <v>1</v>
      </c>
      <c r="M544" t="b">
        <v>0</v>
      </c>
      <c r="N544" s="3" t="s">
        <v>8272</v>
      </c>
      <c r="O544">
        <f t="shared" si="32"/>
        <v>0</v>
      </c>
      <c r="P544" s="3">
        <f t="shared" si="33"/>
        <v>1</v>
      </c>
      <c r="Q544" t="s">
        <v>8319</v>
      </c>
      <c r="R544" t="s">
        <v>8320</v>
      </c>
      <c r="S544" s="8">
        <f t="shared" si="34"/>
        <v>42433.529120370367</v>
      </c>
      <c r="T544" s="8">
        <f t="shared" si="35"/>
        <v>42493.487453703703</v>
      </c>
    </row>
    <row r="545" spans="1:20" ht="49" x14ac:dyDescent="0.25">
      <c r="A545">
        <v>543</v>
      </c>
      <c r="B545" s="3" t="s">
        <v>544</v>
      </c>
      <c r="C545" s="3" t="s">
        <v>4653</v>
      </c>
      <c r="D545">
        <v>22000</v>
      </c>
      <c r="E545">
        <v>70</v>
      </c>
      <c r="F545" t="s">
        <v>8221</v>
      </c>
      <c r="G545" t="s">
        <v>8226</v>
      </c>
      <c r="H545" t="s">
        <v>8248</v>
      </c>
      <c r="I545">
        <v>1414807962</v>
      </c>
      <c r="J545">
        <v>1412215962</v>
      </c>
      <c r="K545" t="b">
        <v>0</v>
      </c>
      <c r="L545">
        <v>2</v>
      </c>
      <c r="M545" t="b">
        <v>0</v>
      </c>
      <c r="N545" s="3" t="s">
        <v>8272</v>
      </c>
      <c r="O545">
        <f t="shared" si="32"/>
        <v>0</v>
      </c>
      <c r="P545" s="3">
        <f t="shared" si="33"/>
        <v>35</v>
      </c>
      <c r="Q545" t="s">
        <v>8319</v>
      </c>
      <c r="R545" t="s">
        <v>8320</v>
      </c>
      <c r="S545" s="8">
        <f t="shared" si="34"/>
        <v>41913.88381944444</v>
      </c>
      <c r="T545" s="8">
        <f t="shared" si="35"/>
        <v>41943.88381944444</v>
      </c>
    </row>
    <row r="546" spans="1:20" ht="49" x14ac:dyDescent="0.25">
      <c r="A546">
        <v>544</v>
      </c>
      <c r="B546" s="3" t="s">
        <v>545</v>
      </c>
      <c r="C546" s="3" t="s">
        <v>4654</v>
      </c>
      <c r="D546">
        <v>500</v>
      </c>
      <c r="E546">
        <v>6</v>
      </c>
      <c r="F546" t="s">
        <v>8221</v>
      </c>
      <c r="G546" t="s">
        <v>8224</v>
      </c>
      <c r="H546" t="s">
        <v>8246</v>
      </c>
      <c r="I546">
        <v>1467647160</v>
      </c>
      <c r="J546">
        <v>1465055160</v>
      </c>
      <c r="K546" t="b">
        <v>0</v>
      </c>
      <c r="L546">
        <v>2</v>
      </c>
      <c r="M546" t="b">
        <v>0</v>
      </c>
      <c r="N546" s="3" t="s">
        <v>8272</v>
      </c>
      <c r="O546">
        <f t="shared" si="32"/>
        <v>1</v>
      </c>
      <c r="P546" s="3">
        <f t="shared" si="33"/>
        <v>3</v>
      </c>
      <c r="Q546" t="s">
        <v>8319</v>
      </c>
      <c r="R546" t="s">
        <v>8320</v>
      </c>
      <c r="S546" s="8">
        <f t="shared" si="34"/>
        <v>42525.448611111111</v>
      </c>
      <c r="T546" s="8">
        <f t="shared" si="35"/>
        <v>42555.448611111111</v>
      </c>
    </row>
    <row r="547" spans="1:20" ht="49" x14ac:dyDescent="0.25">
      <c r="A547">
        <v>545</v>
      </c>
      <c r="B547" s="3" t="s">
        <v>546</v>
      </c>
      <c r="C547" s="3" t="s">
        <v>4655</v>
      </c>
      <c r="D547">
        <v>50000</v>
      </c>
      <c r="E547">
        <v>13692</v>
      </c>
      <c r="F547" t="s">
        <v>8221</v>
      </c>
      <c r="G547" t="s">
        <v>8230</v>
      </c>
      <c r="H547" t="s">
        <v>8249</v>
      </c>
      <c r="I547">
        <v>1447600389</v>
      </c>
      <c r="J547">
        <v>1444140789</v>
      </c>
      <c r="K547" t="b">
        <v>0</v>
      </c>
      <c r="L547">
        <v>34</v>
      </c>
      <c r="M547" t="b">
        <v>0</v>
      </c>
      <c r="N547" s="3" t="s">
        <v>8272</v>
      </c>
      <c r="O547">
        <f t="shared" si="32"/>
        <v>27</v>
      </c>
      <c r="P547" s="3">
        <f t="shared" si="33"/>
        <v>402.71</v>
      </c>
      <c r="Q547" t="s">
        <v>8319</v>
      </c>
      <c r="R547" t="s">
        <v>8320</v>
      </c>
      <c r="S547" s="8">
        <f t="shared" si="34"/>
        <v>42283.38413194444</v>
      </c>
      <c r="T547" s="8">
        <f t="shared" si="35"/>
        <v>42323.425798611112</v>
      </c>
    </row>
    <row r="548" spans="1:20" ht="49" x14ac:dyDescent="0.25">
      <c r="A548">
        <v>546</v>
      </c>
      <c r="B548" s="3" t="s">
        <v>547</v>
      </c>
      <c r="C548" s="3" t="s">
        <v>4656</v>
      </c>
      <c r="D548">
        <v>60000</v>
      </c>
      <c r="E548">
        <v>52</v>
      </c>
      <c r="F548" t="s">
        <v>8221</v>
      </c>
      <c r="G548" t="s">
        <v>8224</v>
      </c>
      <c r="H548" t="s">
        <v>8246</v>
      </c>
      <c r="I548">
        <v>1445097715</v>
      </c>
      <c r="J548">
        <v>1441209715</v>
      </c>
      <c r="K548" t="b">
        <v>0</v>
      </c>
      <c r="L548">
        <v>2</v>
      </c>
      <c r="M548" t="b">
        <v>0</v>
      </c>
      <c r="N548" s="3" t="s">
        <v>8272</v>
      </c>
      <c r="O548">
        <f t="shared" si="32"/>
        <v>0</v>
      </c>
      <c r="P548" s="3">
        <f t="shared" si="33"/>
        <v>26</v>
      </c>
      <c r="Q548" t="s">
        <v>8319</v>
      </c>
      <c r="R548" t="s">
        <v>8320</v>
      </c>
      <c r="S548" s="8">
        <f t="shared" si="34"/>
        <v>42249.459664351853</v>
      </c>
      <c r="T548" s="8">
        <f t="shared" si="35"/>
        <v>42294.459664351853</v>
      </c>
    </row>
    <row r="549" spans="1:20" ht="49" x14ac:dyDescent="0.25">
      <c r="A549">
        <v>547</v>
      </c>
      <c r="B549" s="3" t="s">
        <v>548</v>
      </c>
      <c r="C549" s="3" t="s">
        <v>4657</v>
      </c>
      <c r="D549">
        <v>7500</v>
      </c>
      <c r="E549">
        <v>0</v>
      </c>
      <c r="F549" t="s">
        <v>8221</v>
      </c>
      <c r="G549" t="s">
        <v>8225</v>
      </c>
      <c r="H549" t="s">
        <v>8247</v>
      </c>
      <c r="I549">
        <v>1455122564</v>
      </c>
      <c r="J549">
        <v>1452530564</v>
      </c>
      <c r="K549" t="b">
        <v>0</v>
      </c>
      <c r="L549">
        <v>0</v>
      </c>
      <c r="M549" t="b">
        <v>0</v>
      </c>
      <c r="N549" s="3" t="s">
        <v>8272</v>
      </c>
      <c r="O549">
        <f t="shared" si="32"/>
        <v>0</v>
      </c>
      <c r="P549" s="3">
        <f t="shared" si="33"/>
        <v>0</v>
      </c>
      <c r="Q549" t="s">
        <v>8319</v>
      </c>
      <c r="R549" t="s">
        <v>8320</v>
      </c>
      <c r="S549" s="8">
        <f t="shared" si="34"/>
        <v>42380.488009259258</v>
      </c>
      <c r="T549" s="8">
        <f t="shared" si="35"/>
        <v>42410.488009259258</v>
      </c>
    </row>
    <row r="550" spans="1:20" ht="49" x14ac:dyDescent="0.25">
      <c r="A550">
        <v>548</v>
      </c>
      <c r="B550" s="3" t="s">
        <v>549</v>
      </c>
      <c r="C550" s="3" t="s">
        <v>4658</v>
      </c>
      <c r="D550">
        <v>10000</v>
      </c>
      <c r="E550">
        <v>9</v>
      </c>
      <c r="F550" t="s">
        <v>8221</v>
      </c>
      <c r="G550" t="s">
        <v>8225</v>
      </c>
      <c r="H550" t="s">
        <v>8247</v>
      </c>
      <c r="I550">
        <v>1446154848</v>
      </c>
      <c r="J550">
        <v>1443562848</v>
      </c>
      <c r="K550" t="b">
        <v>0</v>
      </c>
      <c r="L550">
        <v>1</v>
      </c>
      <c r="M550" t="b">
        <v>0</v>
      </c>
      <c r="N550" s="3" t="s">
        <v>8272</v>
      </c>
      <c r="O550">
        <f t="shared" si="32"/>
        <v>0</v>
      </c>
      <c r="P550" s="3">
        <f t="shared" si="33"/>
        <v>9</v>
      </c>
      <c r="Q550" t="s">
        <v>8319</v>
      </c>
      <c r="R550" t="s">
        <v>8320</v>
      </c>
      <c r="S550" s="8">
        <f t="shared" si="34"/>
        <v>42276.695</v>
      </c>
      <c r="T550" s="8">
        <f t="shared" si="35"/>
        <v>42306.695</v>
      </c>
    </row>
    <row r="551" spans="1:20" ht="49" x14ac:dyDescent="0.25">
      <c r="A551">
        <v>549</v>
      </c>
      <c r="B551" s="3" t="s">
        <v>550</v>
      </c>
      <c r="C551" s="3" t="s">
        <v>4659</v>
      </c>
      <c r="D551">
        <v>2500</v>
      </c>
      <c r="E551">
        <v>68</v>
      </c>
      <c r="F551" t="s">
        <v>8221</v>
      </c>
      <c r="G551" t="s">
        <v>8225</v>
      </c>
      <c r="H551" t="s">
        <v>8247</v>
      </c>
      <c r="I551">
        <v>1436368622</v>
      </c>
      <c r="J551">
        <v>1433776622</v>
      </c>
      <c r="K551" t="b">
        <v>0</v>
      </c>
      <c r="L551">
        <v>8</v>
      </c>
      <c r="M551" t="b">
        <v>0</v>
      </c>
      <c r="N551" s="3" t="s">
        <v>8272</v>
      </c>
      <c r="O551">
        <f t="shared" si="32"/>
        <v>3</v>
      </c>
      <c r="P551" s="3">
        <f t="shared" si="33"/>
        <v>8.5</v>
      </c>
      <c r="Q551" t="s">
        <v>8319</v>
      </c>
      <c r="R551" t="s">
        <v>8320</v>
      </c>
      <c r="S551" s="8">
        <f t="shared" si="34"/>
        <v>42163.428495370368</v>
      </c>
      <c r="T551" s="8">
        <f t="shared" si="35"/>
        <v>42193.428495370368</v>
      </c>
    </row>
    <row r="552" spans="1:20" ht="49" x14ac:dyDescent="0.25">
      <c r="A552">
        <v>550</v>
      </c>
      <c r="B552" s="3" t="s">
        <v>551</v>
      </c>
      <c r="C552" s="3" t="s">
        <v>4660</v>
      </c>
      <c r="D552">
        <v>5000</v>
      </c>
      <c r="E552">
        <v>35</v>
      </c>
      <c r="F552" t="s">
        <v>8221</v>
      </c>
      <c r="G552" t="s">
        <v>8229</v>
      </c>
      <c r="H552" t="s">
        <v>8251</v>
      </c>
      <c r="I552">
        <v>1485838800</v>
      </c>
      <c r="J552">
        <v>1484756245</v>
      </c>
      <c r="K552" t="b">
        <v>0</v>
      </c>
      <c r="L552">
        <v>4</v>
      </c>
      <c r="M552" t="b">
        <v>0</v>
      </c>
      <c r="N552" s="3" t="s">
        <v>8272</v>
      </c>
      <c r="O552">
        <f t="shared" si="32"/>
        <v>1</v>
      </c>
      <c r="P552" s="3">
        <f t="shared" si="33"/>
        <v>8.75</v>
      </c>
      <c r="Q552" t="s">
        <v>8319</v>
      </c>
      <c r="R552" t="s">
        <v>8320</v>
      </c>
      <c r="S552" s="8">
        <f t="shared" si="34"/>
        <v>42753.47042824074</v>
      </c>
      <c r="T552" s="8">
        <f t="shared" si="35"/>
        <v>42765.999999999993</v>
      </c>
    </row>
    <row r="553" spans="1:20" ht="49" x14ac:dyDescent="0.25">
      <c r="A553">
        <v>551</v>
      </c>
      <c r="B553" s="3" t="s">
        <v>552</v>
      </c>
      <c r="C553" s="3" t="s">
        <v>4661</v>
      </c>
      <c r="D553">
        <v>75000</v>
      </c>
      <c r="E553">
        <v>3781</v>
      </c>
      <c r="F553" t="s">
        <v>8221</v>
      </c>
      <c r="G553" t="s">
        <v>8224</v>
      </c>
      <c r="H553" t="s">
        <v>8246</v>
      </c>
      <c r="I553">
        <v>1438451580</v>
      </c>
      <c r="J553">
        <v>1434609424</v>
      </c>
      <c r="K553" t="b">
        <v>0</v>
      </c>
      <c r="L553">
        <v>28</v>
      </c>
      <c r="M553" t="b">
        <v>0</v>
      </c>
      <c r="N553" s="3" t="s">
        <v>8272</v>
      </c>
      <c r="O553">
        <f t="shared" si="32"/>
        <v>5</v>
      </c>
      <c r="P553" s="3">
        <f t="shared" si="33"/>
        <v>135.04</v>
      </c>
      <c r="Q553" t="s">
        <v>8319</v>
      </c>
      <c r="R553" t="s">
        <v>8320</v>
      </c>
      <c r="S553" s="8">
        <f t="shared" si="34"/>
        <v>42173.067407407405</v>
      </c>
      <c r="T553" s="8">
        <f t="shared" si="35"/>
        <v>42217.536805555552</v>
      </c>
    </row>
    <row r="554" spans="1:20" ht="49" x14ac:dyDescent="0.25">
      <c r="A554">
        <v>552</v>
      </c>
      <c r="B554" s="3" t="s">
        <v>553</v>
      </c>
      <c r="C554" s="3" t="s">
        <v>4662</v>
      </c>
      <c r="D554">
        <v>45000</v>
      </c>
      <c r="E554">
        <v>0</v>
      </c>
      <c r="F554" t="s">
        <v>8221</v>
      </c>
      <c r="G554" t="s">
        <v>8229</v>
      </c>
      <c r="H554" t="s">
        <v>8251</v>
      </c>
      <c r="I554">
        <v>1452350896</v>
      </c>
      <c r="J554">
        <v>1447166896</v>
      </c>
      <c r="K554" t="b">
        <v>0</v>
      </c>
      <c r="L554">
        <v>0</v>
      </c>
      <c r="M554" t="b">
        <v>0</v>
      </c>
      <c r="N554" s="3" t="s">
        <v>8272</v>
      </c>
      <c r="O554">
        <f t="shared" si="32"/>
        <v>0</v>
      </c>
      <c r="P554" s="3">
        <f t="shared" si="33"/>
        <v>0</v>
      </c>
      <c r="Q554" t="s">
        <v>8319</v>
      </c>
      <c r="R554" t="s">
        <v>8320</v>
      </c>
      <c r="S554" s="8">
        <f t="shared" si="34"/>
        <v>42318.408518518518</v>
      </c>
      <c r="T554" s="8">
        <f t="shared" si="35"/>
        <v>42378.408518518518</v>
      </c>
    </row>
    <row r="555" spans="1:20" ht="49" x14ac:dyDescent="0.25">
      <c r="A555">
        <v>553</v>
      </c>
      <c r="B555" s="3" t="s">
        <v>554</v>
      </c>
      <c r="C555" s="3" t="s">
        <v>4663</v>
      </c>
      <c r="D555">
        <v>25000</v>
      </c>
      <c r="E555">
        <v>123</v>
      </c>
      <c r="F555" t="s">
        <v>8221</v>
      </c>
      <c r="G555" t="s">
        <v>8224</v>
      </c>
      <c r="H555" t="s">
        <v>8246</v>
      </c>
      <c r="I555">
        <v>1415988991</v>
      </c>
      <c r="J555">
        <v>1413393391</v>
      </c>
      <c r="K555" t="b">
        <v>0</v>
      </c>
      <c r="L555">
        <v>6</v>
      </c>
      <c r="M555" t="b">
        <v>0</v>
      </c>
      <c r="N555" s="3" t="s">
        <v>8272</v>
      </c>
      <c r="O555">
        <f t="shared" si="32"/>
        <v>0</v>
      </c>
      <c r="P555" s="3">
        <f t="shared" si="33"/>
        <v>20.5</v>
      </c>
      <c r="Q555" t="s">
        <v>8319</v>
      </c>
      <c r="R555" t="s">
        <v>8320</v>
      </c>
      <c r="S555" s="8">
        <f t="shared" si="34"/>
        <v>41927.511469907404</v>
      </c>
      <c r="T555" s="8">
        <f t="shared" si="35"/>
        <v>41957.553136574068</v>
      </c>
    </row>
    <row r="556" spans="1:20" ht="49" x14ac:dyDescent="0.25">
      <c r="A556">
        <v>554</v>
      </c>
      <c r="B556" s="3" t="s">
        <v>555</v>
      </c>
      <c r="C556" s="3" t="s">
        <v>4664</v>
      </c>
      <c r="D556">
        <v>3870</v>
      </c>
      <c r="E556">
        <v>1416</v>
      </c>
      <c r="F556" t="s">
        <v>8221</v>
      </c>
      <c r="G556" t="s">
        <v>8224</v>
      </c>
      <c r="H556" t="s">
        <v>8246</v>
      </c>
      <c r="I556">
        <v>1413735972</v>
      </c>
      <c r="J556">
        <v>1411143972</v>
      </c>
      <c r="K556" t="b">
        <v>0</v>
      </c>
      <c r="L556">
        <v>22</v>
      </c>
      <c r="M556" t="b">
        <v>0</v>
      </c>
      <c r="N556" s="3" t="s">
        <v>8272</v>
      </c>
      <c r="O556">
        <f t="shared" si="32"/>
        <v>37</v>
      </c>
      <c r="P556" s="3">
        <f t="shared" si="33"/>
        <v>64.36</v>
      </c>
      <c r="Q556" t="s">
        <v>8319</v>
      </c>
      <c r="R556" t="s">
        <v>8320</v>
      </c>
      <c r="S556" s="8">
        <f t="shared" si="34"/>
        <v>41901.476527777777</v>
      </c>
      <c r="T556" s="8">
        <f t="shared" si="35"/>
        <v>41931.476527777777</v>
      </c>
    </row>
    <row r="557" spans="1:20" ht="49" x14ac:dyDescent="0.25">
      <c r="A557">
        <v>555</v>
      </c>
      <c r="B557" s="3" t="s">
        <v>556</v>
      </c>
      <c r="C557" s="3" t="s">
        <v>4665</v>
      </c>
      <c r="D557">
        <v>7500</v>
      </c>
      <c r="E557">
        <v>0</v>
      </c>
      <c r="F557" t="s">
        <v>8221</v>
      </c>
      <c r="G557" t="s">
        <v>8225</v>
      </c>
      <c r="H557" t="s">
        <v>8247</v>
      </c>
      <c r="I557">
        <v>1465720143</v>
      </c>
      <c r="J557">
        <v>1463128143</v>
      </c>
      <c r="K557" t="b">
        <v>0</v>
      </c>
      <c r="L557">
        <v>0</v>
      </c>
      <c r="M557" t="b">
        <v>0</v>
      </c>
      <c r="N557" s="3" t="s">
        <v>8272</v>
      </c>
      <c r="O557">
        <f t="shared" si="32"/>
        <v>0</v>
      </c>
      <c r="P557" s="3">
        <f t="shared" si="33"/>
        <v>0</v>
      </c>
      <c r="Q557" t="s">
        <v>8319</v>
      </c>
      <c r="R557" t="s">
        <v>8320</v>
      </c>
      <c r="S557" s="8">
        <f t="shared" si="34"/>
        <v>42503.145173611112</v>
      </c>
      <c r="T557" s="8">
        <f t="shared" si="35"/>
        <v>42533.145173611112</v>
      </c>
    </row>
    <row r="558" spans="1:20" ht="33" x14ac:dyDescent="0.25">
      <c r="A558">
        <v>556</v>
      </c>
      <c r="B558" s="3" t="s">
        <v>557</v>
      </c>
      <c r="C558" s="3" t="s">
        <v>4666</v>
      </c>
      <c r="D558">
        <v>8000</v>
      </c>
      <c r="E558">
        <v>200</v>
      </c>
      <c r="F558" t="s">
        <v>8221</v>
      </c>
      <c r="G558" t="s">
        <v>8224</v>
      </c>
      <c r="H558" t="s">
        <v>8246</v>
      </c>
      <c r="I558">
        <v>1452112717</v>
      </c>
      <c r="J558">
        <v>1449520717</v>
      </c>
      <c r="K558" t="b">
        <v>0</v>
      </c>
      <c r="L558">
        <v>1</v>
      </c>
      <c r="M558" t="b">
        <v>0</v>
      </c>
      <c r="N558" s="3" t="s">
        <v>8272</v>
      </c>
      <c r="O558">
        <f t="shared" si="32"/>
        <v>3</v>
      </c>
      <c r="P558" s="3">
        <f t="shared" si="33"/>
        <v>200</v>
      </c>
      <c r="Q558" t="s">
        <v>8319</v>
      </c>
      <c r="R558" t="s">
        <v>8320</v>
      </c>
      <c r="S558" s="8">
        <f t="shared" si="34"/>
        <v>42345.651817129627</v>
      </c>
      <c r="T558" s="8">
        <f t="shared" si="35"/>
        <v>42375.651817129627</v>
      </c>
    </row>
    <row r="559" spans="1:20" ht="49" x14ac:dyDescent="0.25">
      <c r="A559">
        <v>557</v>
      </c>
      <c r="B559" s="3" t="s">
        <v>558</v>
      </c>
      <c r="C559" s="3" t="s">
        <v>4667</v>
      </c>
      <c r="D559">
        <v>150000</v>
      </c>
      <c r="E559">
        <v>1366</v>
      </c>
      <c r="F559" t="s">
        <v>8221</v>
      </c>
      <c r="G559" t="s">
        <v>8236</v>
      </c>
      <c r="H559" t="s">
        <v>8249</v>
      </c>
      <c r="I559">
        <v>1480721803</v>
      </c>
      <c r="J559">
        <v>1478126203</v>
      </c>
      <c r="K559" t="b">
        <v>0</v>
      </c>
      <c r="L559">
        <v>20</v>
      </c>
      <c r="M559" t="b">
        <v>0</v>
      </c>
      <c r="N559" s="3" t="s">
        <v>8272</v>
      </c>
      <c r="O559">
        <f t="shared" si="32"/>
        <v>1</v>
      </c>
      <c r="P559" s="3">
        <f t="shared" si="33"/>
        <v>68.3</v>
      </c>
      <c r="Q559" t="s">
        <v>8319</v>
      </c>
      <c r="R559" t="s">
        <v>8320</v>
      </c>
      <c r="S559" s="8">
        <f t="shared" si="34"/>
        <v>42676.733831018515</v>
      </c>
      <c r="T559" s="8">
        <f t="shared" si="35"/>
        <v>42706.775497685179</v>
      </c>
    </row>
    <row r="560" spans="1:20" ht="49" x14ac:dyDescent="0.25">
      <c r="A560">
        <v>558</v>
      </c>
      <c r="B560" s="3" t="s">
        <v>559</v>
      </c>
      <c r="C560" s="3" t="s">
        <v>4668</v>
      </c>
      <c r="D560">
        <v>750</v>
      </c>
      <c r="E560">
        <v>0</v>
      </c>
      <c r="F560" t="s">
        <v>8221</v>
      </c>
      <c r="G560" t="s">
        <v>8224</v>
      </c>
      <c r="H560" t="s">
        <v>8246</v>
      </c>
      <c r="I560">
        <v>1427227905</v>
      </c>
      <c r="J560">
        <v>1424639505</v>
      </c>
      <c r="K560" t="b">
        <v>0</v>
      </c>
      <c r="L560">
        <v>0</v>
      </c>
      <c r="M560" t="b">
        <v>0</v>
      </c>
      <c r="N560" s="3" t="s">
        <v>8272</v>
      </c>
      <c r="O560">
        <f t="shared" si="32"/>
        <v>0</v>
      </c>
      <c r="P560" s="3">
        <f t="shared" si="33"/>
        <v>0</v>
      </c>
      <c r="Q560" t="s">
        <v>8319</v>
      </c>
      <c r="R560" t="s">
        <v>8320</v>
      </c>
      <c r="S560" s="8">
        <f t="shared" si="34"/>
        <v>42057.674826388888</v>
      </c>
      <c r="T560" s="8">
        <f t="shared" si="35"/>
        <v>42087.633159722223</v>
      </c>
    </row>
    <row r="561" spans="1:20" ht="49" x14ac:dyDescent="0.25">
      <c r="A561">
        <v>559</v>
      </c>
      <c r="B561" s="3" t="s">
        <v>560</v>
      </c>
      <c r="C561" s="3" t="s">
        <v>4669</v>
      </c>
      <c r="D561">
        <v>240000</v>
      </c>
      <c r="E561">
        <v>50</v>
      </c>
      <c r="F561" t="s">
        <v>8221</v>
      </c>
      <c r="G561" t="s">
        <v>8224</v>
      </c>
      <c r="H561" t="s">
        <v>8246</v>
      </c>
      <c r="I561">
        <v>1449989260</v>
      </c>
      <c r="J561">
        <v>1447397260</v>
      </c>
      <c r="K561" t="b">
        <v>0</v>
      </c>
      <c r="L561">
        <v>1</v>
      </c>
      <c r="M561" t="b">
        <v>0</v>
      </c>
      <c r="N561" s="3" t="s">
        <v>8272</v>
      </c>
      <c r="O561">
        <f t="shared" si="32"/>
        <v>0</v>
      </c>
      <c r="P561" s="3">
        <f t="shared" si="33"/>
        <v>50</v>
      </c>
      <c r="Q561" t="s">
        <v>8319</v>
      </c>
      <c r="R561" t="s">
        <v>8320</v>
      </c>
      <c r="S561" s="8">
        <f t="shared" si="34"/>
        <v>42321.074768518512</v>
      </c>
      <c r="T561" s="8">
        <f t="shared" si="35"/>
        <v>42351.074768518512</v>
      </c>
    </row>
    <row r="562" spans="1:20" ht="49" x14ac:dyDescent="0.25">
      <c r="A562">
        <v>560</v>
      </c>
      <c r="B562" s="3" t="s">
        <v>561</v>
      </c>
      <c r="C562" s="3" t="s">
        <v>4670</v>
      </c>
      <c r="D562">
        <v>100000</v>
      </c>
      <c r="E562">
        <v>12</v>
      </c>
      <c r="F562" t="s">
        <v>8221</v>
      </c>
      <c r="G562" t="s">
        <v>8229</v>
      </c>
      <c r="H562" t="s">
        <v>8251</v>
      </c>
      <c r="I562">
        <v>1418841045</v>
      </c>
      <c r="J562">
        <v>1416249045</v>
      </c>
      <c r="K562" t="b">
        <v>0</v>
      </c>
      <c r="L562">
        <v>3</v>
      </c>
      <c r="M562" t="b">
        <v>0</v>
      </c>
      <c r="N562" s="3" t="s">
        <v>8272</v>
      </c>
      <c r="O562">
        <f t="shared" si="32"/>
        <v>0</v>
      </c>
      <c r="P562" s="3">
        <f t="shared" si="33"/>
        <v>4</v>
      </c>
      <c r="Q562" t="s">
        <v>8319</v>
      </c>
      <c r="R562" t="s">
        <v>8320</v>
      </c>
      <c r="S562" s="8">
        <f t="shared" si="34"/>
        <v>41960.563020833331</v>
      </c>
      <c r="T562" s="8">
        <f t="shared" si="35"/>
        <v>41990.563020833331</v>
      </c>
    </row>
    <row r="563" spans="1:20" ht="49" x14ac:dyDescent="0.25">
      <c r="A563">
        <v>561</v>
      </c>
      <c r="B563" s="3" t="s">
        <v>562</v>
      </c>
      <c r="C563" s="3" t="s">
        <v>4671</v>
      </c>
      <c r="D563">
        <v>15000</v>
      </c>
      <c r="E563">
        <v>55</v>
      </c>
      <c r="F563" t="s">
        <v>8221</v>
      </c>
      <c r="G563" t="s">
        <v>8224</v>
      </c>
      <c r="H563" t="s">
        <v>8246</v>
      </c>
      <c r="I563">
        <v>1445874513</v>
      </c>
      <c r="J563">
        <v>1442850513</v>
      </c>
      <c r="K563" t="b">
        <v>0</v>
      </c>
      <c r="L563">
        <v>2</v>
      </c>
      <c r="M563" t="b">
        <v>0</v>
      </c>
      <c r="N563" s="3" t="s">
        <v>8272</v>
      </c>
      <c r="O563">
        <f t="shared" si="32"/>
        <v>0</v>
      </c>
      <c r="P563" s="3">
        <f t="shared" si="33"/>
        <v>27.5</v>
      </c>
      <c r="Q563" t="s">
        <v>8319</v>
      </c>
      <c r="R563" t="s">
        <v>8320</v>
      </c>
      <c r="S563" s="8">
        <f t="shared" si="34"/>
        <v>42268.450381944444</v>
      </c>
      <c r="T563" s="8">
        <f t="shared" si="35"/>
        <v>42303.450381944444</v>
      </c>
    </row>
    <row r="564" spans="1:20" ht="49" x14ac:dyDescent="0.25">
      <c r="A564">
        <v>562</v>
      </c>
      <c r="B564" s="3" t="s">
        <v>563</v>
      </c>
      <c r="C564" s="3" t="s">
        <v>4672</v>
      </c>
      <c r="D564">
        <v>50000</v>
      </c>
      <c r="E564">
        <v>0</v>
      </c>
      <c r="F564" t="s">
        <v>8221</v>
      </c>
      <c r="G564" t="s">
        <v>8233</v>
      </c>
      <c r="H564" t="s">
        <v>8249</v>
      </c>
      <c r="I564">
        <v>1482052815</v>
      </c>
      <c r="J564">
        <v>1479460815</v>
      </c>
      <c r="K564" t="b">
        <v>0</v>
      </c>
      <c r="L564">
        <v>0</v>
      </c>
      <c r="M564" t="b">
        <v>0</v>
      </c>
      <c r="N564" s="3" t="s">
        <v>8272</v>
      </c>
      <c r="O564">
        <f t="shared" si="32"/>
        <v>0</v>
      </c>
      <c r="P564" s="3">
        <f t="shared" si="33"/>
        <v>0</v>
      </c>
      <c r="Q564" t="s">
        <v>8319</v>
      </c>
      <c r="R564" t="s">
        <v>8320</v>
      </c>
      <c r="S564" s="8">
        <f t="shared" si="34"/>
        <v>42692.18072916667</v>
      </c>
      <c r="T564" s="8">
        <f t="shared" si="35"/>
        <v>42722.180729166663</v>
      </c>
    </row>
    <row r="565" spans="1:20" ht="49" x14ac:dyDescent="0.25">
      <c r="A565">
        <v>563</v>
      </c>
      <c r="B565" s="3" t="s">
        <v>564</v>
      </c>
      <c r="C565" s="3" t="s">
        <v>4673</v>
      </c>
      <c r="D565">
        <v>75000</v>
      </c>
      <c r="E565">
        <v>68</v>
      </c>
      <c r="F565" t="s">
        <v>8221</v>
      </c>
      <c r="G565" t="s">
        <v>8226</v>
      </c>
      <c r="H565" t="s">
        <v>8248</v>
      </c>
      <c r="I565">
        <v>1424137247</v>
      </c>
      <c r="J565">
        <v>1421545247</v>
      </c>
      <c r="K565" t="b">
        <v>0</v>
      </c>
      <c r="L565">
        <v>2</v>
      </c>
      <c r="M565" t="b">
        <v>0</v>
      </c>
      <c r="N565" s="3" t="s">
        <v>8272</v>
      </c>
      <c r="O565">
        <f t="shared" si="32"/>
        <v>0</v>
      </c>
      <c r="P565" s="3">
        <f t="shared" si="33"/>
        <v>34</v>
      </c>
      <c r="Q565" t="s">
        <v>8319</v>
      </c>
      <c r="R565" t="s">
        <v>8320</v>
      </c>
      <c r="S565" s="8">
        <f t="shared" si="34"/>
        <v>42021.861655092587</v>
      </c>
      <c r="T565" s="8">
        <f t="shared" si="35"/>
        <v>42051.861655092587</v>
      </c>
    </row>
    <row r="566" spans="1:20" ht="49" x14ac:dyDescent="0.25">
      <c r="A566">
        <v>564</v>
      </c>
      <c r="B566" s="3" t="s">
        <v>565</v>
      </c>
      <c r="C566" s="3" t="s">
        <v>4674</v>
      </c>
      <c r="D566">
        <v>18000</v>
      </c>
      <c r="E566">
        <v>1</v>
      </c>
      <c r="F566" t="s">
        <v>8221</v>
      </c>
      <c r="G566" t="s">
        <v>8230</v>
      </c>
      <c r="H566" t="s">
        <v>8249</v>
      </c>
      <c r="I566">
        <v>1457822275</v>
      </c>
      <c r="J566">
        <v>1455230275</v>
      </c>
      <c r="K566" t="b">
        <v>0</v>
      </c>
      <c r="L566">
        <v>1</v>
      </c>
      <c r="M566" t="b">
        <v>0</v>
      </c>
      <c r="N566" s="3" t="s">
        <v>8272</v>
      </c>
      <c r="O566">
        <f t="shared" si="32"/>
        <v>0</v>
      </c>
      <c r="P566" s="3">
        <f t="shared" si="33"/>
        <v>1</v>
      </c>
      <c r="Q566" t="s">
        <v>8319</v>
      </c>
      <c r="R566" t="s">
        <v>8320</v>
      </c>
      <c r="S566" s="8">
        <f t="shared" si="34"/>
        <v>42411.734664351847</v>
      </c>
      <c r="T566" s="8">
        <f t="shared" si="35"/>
        <v>42441.734664351847</v>
      </c>
    </row>
    <row r="567" spans="1:20" ht="49" x14ac:dyDescent="0.25">
      <c r="A567">
        <v>565</v>
      </c>
      <c r="B567" s="3" t="s">
        <v>566</v>
      </c>
      <c r="C567" s="3" t="s">
        <v>4675</v>
      </c>
      <c r="D567">
        <v>25000</v>
      </c>
      <c r="E567">
        <v>0</v>
      </c>
      <c r="F567" t="s">
        <v>8221</v>
      </c>
      <c r="G567" t="s">
        <v>8225</v>
      </c>
      <c r="H567" t="s">
        <v>8247</v>
      </c>
      <c r="I567">
        <v>1436554249</v>
      </c>
      <c r="J567">
        <v>1433962249</v>
      </c>
      <c r="K567" t="b">
        <v>0</v>
      </c>
      <c r="L567">
        <v>0</v>
      </c>
      <c r="M567" t="b">
        <v>0</v>
      </c>
      <c r="N567" s="3" t="s">
        <v>8272</v>
      </c>
      <c r="O567">
        <f t="shared" si="32"/>
        <v>0</v>
      </c>
      <c r="P567" s="3">
        <f t="shared" si="33"/>
        <v>0</v>
      </c>
      <c r="Q567" t="s">
        <v>8319</v>
      </c>
      <c r="R567" t="s">
        <v>8320</v>
      </c>
      <c r="S567" s="8">
        <f t="shared" si="34"/>
        <v>42165.576956018522</v>
      </c>
      <c r="T567" s="8">
        <f t="shared" si="35"/>
        <v>42195.576956018514</v>
      </c>
    </row>
    <row r="568" spans="1:20" ht="49" x14ac:dyDescent="0.25">
      <c r="A568">
        <v>566</v>
      </c>
      <c r="B568" s="3" t="s">
        <v>567</v>
      </c>
      <c r="C568" s="3" t="s">
        <v>4676</v>
      </c>
      <c r="D568">
        <v>5000</v>
      </c>
      <c r="E568">
        <v>1</v>
      </c>
      <c r="F568" t="s">
        <v>8221</v>
      </c>
      <c r="G568" t="s">
        <v>8224</v>
      </c>
      <c r="H568" t="s">
        <v>8246</v>
      </c>
      <c r="I568">
        <v>1468513533</v>
      </c>
      <c r="J568">
        <v>1465921533</v>
      </c>
      <c r="K568" t="b">
        <v>0</v>
      </c>
      <c r="L568">
        <v>1</v>
      </c>
      <c r="M568" t="b">
        <v>0</v>
      </c>
      <c r="N568" s="3" t="s">
        <v>8272</v>
      </c>
      <c r="O568">
        <f t="shared" si="32"/>
        <v>0</v>
      </c>
      <c r="P568" s="3">
        <f t="shared" si="33"/>
        <v>1</v>
      </c>
      <c r="Q568" t="s">
        <v>8319</v>
      </c>
      <c r="R568" t="s">
        <v>8320</v>
      </c>
      <c r="S568" s="8">
        <f t="shared" si="34"/>
        <v>42535.476076388884</v>
      </c>
      <c r="T568" s="8">
        <f t="shared" si="35"/>
        <v>42565.476076388884</v>
      </c>
    </row>
    <row r="569" spans="1:20" ht="49" x14ac:dyDescent="0.25">
      <c r="A569">
        <v>567</v>
      </c>
      <c r="B569" s="3" t="s">
        <v>568</v>
      </c>
      <c r="C569" s="3" t="s">
        <v>4677</v>
      </c>
      <c r="D569">
        <v>10000</v>
      </c>
      <c r="E569">
        <v>0</v>
      </c>
      <c r="F569" t="s">
        <v>8221</v>
      </c>
      <c r="G569" t="s">
        <v>8224</v>
      </c>
      <c r="H569" t="s">
        <v>8246</v>
      </c>
      <c r="I569">
        <v>1420143194</v>
      </c>
      <c r="J569">
        <v>1417551194</v>
      </c>
      <c r="K569" t="b">
        <v>0</v>
      </c>
      <c r="L569">
        <v>0</v>
      </c>
      <c r="M569" t="b">
        <v>0</v>
      </c>
      <c r="N569" s="3" t="s">
        <v>8272</v>
      </c>
      <c r="O569">
        <f t="shared" si="32"/>
        <v>0</v>
      </c>
      <c r="P569" s="3">
        <f t="shared" si="33"/>
        <v>0</v>
      </c>
      <c r="Q569" t="s">
        <v>8319</v>
      </c>
      <c r="R569" t="s">
        <v>8320</v>
      </c>
      <c r="S569" s="8">
        <f t="shared" si="34"/>
        <v>41975.634189814817</v>
      </c>
      <c r="T569" s="8">
        <f t="shared" si="35"/>
        <v>42005.634189814817</v>
      </c>
    </row>
    <row r="570" spans="1:20" ht="65" x14ac:dyDescent="0.25">
      <c r="A570">
        <v>568</v>
      </c>
      <c r="B570" s="3" t="s">
        <v>569</v>
      </c>
      <c r="C570" s="3" t="s">
        <v>4678</v>
      </c>
      <c r="D570">
        <v>24500</v>
      </c>
      <c r="E570">
        <v>245</v>
      </c>
      <c r="F570" t="s">
        <v>8221</v>
      </c>
      <c r="G570" t="s">
        <v>8228</v>
      </c>
      <c r="H570" t="s">
        <v>8250</v>
      </c>
      <c r="I570">
        <v>1452942000</v>
      </c>
      <c r="J570">
        <v>1449785223</v>
      </c>
      <c r="K570" t="b">
        <v>0</v>
      </c>
      <c r="L570">
        <v>5</v>
      </c>
      <c r="M570" t="b">
        <v>0</v>
      </c>
      <c r="N570" s="3" t="s">
        <v>8272</v>
      </c>
      <c r="O570">
        <f t="shared" si="32"/>
        <v>1</v>
      </c>
      <c r="P570" s="3">
        <f t="shared" si="33"/>
        <v>49</v>
      </c>
      <c r="Q570" t="s">
        <v>8319</v>
      </c>
      <c r="R570" t="s">
        <v>8320</v>
      </c>
      <c r="S570" s="8">
        <f t="shared" si="34"/>
        <v>42348.713229166664</v>
      </c>
      <c r="T570" s="8">
        <f t="shared" si="35"/>
        <v>42385.249999999993</v>
      </c>
    </row>
    <row r="571" spans="1:20" ht="49" x14ac:dyDescent="0.25">
      <c r="A571">
        <v>569</v>
      </c>
      <c r="B571" s="3" t="s">
        <v>570</v>
      </c>
      <c r="C571" s="3" t="s">
        <v>4679</v>
      </c>
      <c r="D571">
        <v>2500</v>
      </c>
      <c r="E571">
        <v>20</v>
      </c>
      <c r="F571" t="s">
        <v>8221</v>
      </c>
      <c r="G571" t="s">
        <v>8229</v>
      </c>
      <c r="H571" t="s">
        <v>8251</v>
      </c>
      <c r="I571">
        <v>1451679612</v>
      </c>
      <c r="J571">
        <v>1449087612</v>
      </c>
      <c r="K571" t="b">
        <v>0</v>
      </c>
      <c r="L571">
        <v>1</v>
      </c>
      <c r="M571" t="b">
        <v>0</v>
      </c>
      <c r="N571" s="3" t="s">
        <v>8272</v>
      </c>
      <c r="O571">
        <f t="shared" si="32"/>
        <v>1</v>
      </c>
      <c r="P571" s="3">
        <f t="shared" si="33"/>
        <v>20</v>
      </c>
      <c r="Q571" t="s">
        <v>8319</v>
      </c>
      <c r="R571" t="s">
        <v>8320</v>
      </c>
      <c r="S571" s="8">
        <f t="shared" si="34"/>
        <v>42340.639027777775</v>
      </c>
      <c r="T571" s="8">
        <f t="shared" si="35"/>
        <v>42370.639027777775</v>
      </c>
    </row>
    <row r="572" spans="1:20" ht="33" x14ac:dyDescent="0.25">
      <c r="A572">
        <v>570</v>
      </c>
      <c r="B572" s="3" t="s">
        <v>571</v>
      </c>
      <c r="C572" s="3" t="s">
        <v>4680</v>
      </c>
      <c r="D572">
        <v>85000</v>
      </c>
      <c r="E572">
        <v>142</v>
      </c>
      <c r="F572" t="s">
        <v>8221</v>
      </c>
      <c r="G572" t="s">
        <v>8224</v>
      </c>
      <c r="H572" t="s">
        <v>8246</v>
      </c>
      <c r="I572">
        <v>1455822569</v>
      </c>
      <c r="J572">
        <v>1453230569</v>
      </c>
      <c r="K572" t="b">
        <v>0</v>
      </c>
      <c r="L572">
        <v>1</v>
      </c>
      <c r="M572" t="b">
        <v>0</v>
      </c>
      <c r="N572" s="3" t="s">
        <v>8272</v>
      </c>
      <c r="O572">
        <f t="shared" si="32"/>
        <v>0</v>
      </c>
      <c r="P572" s="3">
        <f t="shared" si="33"/>
        <v>142</v>
      </c>
      <c r="Q572" t="s">
        <v>8319</v>
      </c>
      <c r="R572" t="s">
        <v>8320</v>
      </c>
      <c r="S572" s="8">
        <f t="shared" si="34"/>
        <v>42388.589918981481</v>
      </c>
      <c r="T572" s="8">
        <f t="shared" si="35"/>
        <v>42418.589918981474</v>
      </c>
    </row>
    <row r="573" spans="1:20" ht="49" x14ac:dyDescent="0.25">
      <c r="A573">
        <v>571</v>
      </c>
      <c r="B573" s="3" t="s">
        <v>572</v>
      </c>
      <c r="C573" s="3" t="s">
        <v>4681</v>
      </c>
      <c r="D573">
        <v>25000</v>
      </c>
      <c r="E573">
        <v>106</v>
      </c>
      <c r="F573" t="s">
        <v>8221</v>
      </c>
      <c r="G573" t="s">
        <v>8224</v>
      </c>
      <c r="H573" t="s">
        <v>8246</v>
      </c>
      <c r="I573">
        <v>1437969540</v>
      </c>
      <c r="J573">
        <v>1436297723</v>
      </c>
      <c r="K573" t="b">
        <v>0</v>
      </c>
      <c r="L573">
        <v>2</v>
      </c>
      <c r="M573" t="b">
        <v>0</v>
      </c>
      <c r="N573" s="3" t="s">
        <v>8272</v>
      </c>
      <c r="O573">
        <f t="shared" si="32"/>
        <v>0</v>
      </c>
      <c r="P573" s="3">
        <f t="shared" si="33"/>
        <v>53</v>
      </c>
      <c r="Q573" t="s">
        <v>8319</v>
      </c>
      <c r="R573" t="s">
        <v>8320</v>
      </c>
      <c r="S573" s="8">
        <f t="shared" si="34"/>
        <v>42192.607905092591</v>
      </c>
      <c r="T573" s="8">
        <f t="shared" si="35"/>
        <v>42211.957638888889</v>
      </c>
    </row>
    <row r="574" spans="1:20" ht="49" x14ac:dyDescent="0.25">
      <c r="A574">
        <v>572</v>
      </c>
      <c r="B574" s="3" t="s">
        <v>573</v>
      </c>
      <c r="C574" s="3" t="s">
        <v>4682</v>
      </c>
      <c r="D574">
        <v>2500</v>
      </c>
      <c r="E574">
        <v>0</v>
      </c>
      <c r="F574" t="s">
        <v>8221</v>
      </c>
      <c r="G574" t="s">
        <v>8224</v>
      </c>
      <c r="H574" t="s">
        <v>8246</v>
      </c>
      <c r="I574">
        <v>1446660688</v>
      </c>
      <c r="J574">
        <v>1444065088</v>
      </c>
      <c r="K574" t="b">
        <v>0</v>
      </c>
      <c r="L574">
        <v>0</v>
      </c>
      <c r="M574" t="b">
        <v>0</v>
      </c>
      <c r="N574" s="3" t="s">
        <v>8272</v>
      </c>
      <c r="O574">
        <f t="shared" si="32"/>
        <v>0</v>
      </c>
      <c r="P574" s="3">
        <f t="shared" si="33"/>
        <v>0</v>
      </c>
      <c r="Q574" t="s">
        <v>8319</v>
      </c>
      <c r="R574" t="s">
        <v>8320</v>
      </c>
      <c r="S574" s="8">
        <f t="shared" si="34"/>
        <v>42282.507962962954</v>
      </c>
      <c r="T574" s="8">
        <f t="shared" si="35"/>
        <v>42312.549629629626</v>
      </c>
    </row>
    <row r="575" spans="1:20" ht="49" x14ac:dyDescent="0.25">
      <c r="A575">
        <v>573</v>
      </c>
      <c r="B575" s="3" t="s">
        <v>574</v>
      </c>
      <c r="C575" s="3" t="s">
        <v>4683</v>
      </c>
      <c r="D575">
        <v>88888</v>
      </c>
      <c r="E575">
        <v>346</v>
      </c>
      <c r="F575" t="s">
        <v>8221</v>
      </c>
      <c r="G575" t="s">
        <v>8224</v>
      </c>
      <c r="H575" t="s">
        <v>8246</v>
      </c>
      <c r="I575">
        <v>1421543520</v>
      </c>
      <c r="J575">
        <v>1416445931</v>
      </c>
      <c r="K575" t="b">
        <v>0</v>
      </c>
      <c r="L575">
        <v>9</v>
      </c>
      <c r="M575" t="b">
        <v>0</v>
      </c>
      <c r="N575" s="3" t="s">
        <v>8272</v>
      </c>
      <c r="O575">
        <f t="shared" si="32"/>
        <v>0</v>
      </c>
      <c r="P575" s="3">
        <f t="shared" si="33"/>
        <v>38.44</v>
      </c>
      <c r="Q575" t="s">
        <v>8319</v>
      </c>
      <c r="R575" t="s">
        <v>8320</v>
      </c>
      <c r="S575" s="8">
        <f t="shared" si="34"/>
        <v>41962.841793981475</v>
      </c>
      <c r="T575" s="8">
        <f t="shared" si="35"/>
        <v>42021.841666666667</v>
      </c>
    </row>
    <row r="576" spans="1:20" ht="49" x14ac:dyDescent="0.25">
      <c r="A576">
        <v>574</v>
      </c>
      <c r="B576" s="3" t="s">
        <v>575</v>
      </c>
      <c r="C576" s="3" t="s">
        <v>4684</v>
      </c>
      <c r="D576">
        <v>11180</v>
      </c>
      <c r="E576">
        <v>80</v>
      </c>
      <c r="F576" t="s">
        <v>8221</v>
      </c>
      <c r="G576" t="s">
        <v>8225</v>
      </c>
      <c r="H576" t="s">
        <v>8247</v>
      </c>
      <c r="I576">
        <v>1476873507</v>
      </c>
      <c r="J576">
        <v>1474281507</v>
      </c>
      <c r="K576" t="b">
        <v>0</v>
      </c>
      <c r="L576">
        <v>4</v>
      </c>
      <c r="M576" t="b">
        <v>0</v>
      </c>
      <c r="N576" s="3" t="s">
        <v>8272</v>
      </c>
      <c r="O576">
        <f t="shared" si="32"/>
        <v>1</v>
      </c>
      <c r="P576" s="3">
        <f t="shared" si="33"/>
        <v>20</v>
      </c>
      <c r="Q576" t="s">
        <v>8319</v>
      </c>
      <c r="R576" t="s">
        <v>8320</v>
      </c>
      <c r="S576" s="8">
        <f t="shared" si="34"/>
        <v>42632.235034722216</v>
      </c>
      <c r="T576" s="8">
        <f t="shared" si="35"/>
        <v>42662.235034722216</v>
      </c>
    </row>
    <row r="577" spans="1:20" ht="49" x14ac:dyDescent="0.25">
      <c r="A577">
        <v>575</v>
      </c>
      <c r="B577" s="3" t="s">
        <v>576</v>
      </c>
      <c r="C577" s="3" t="s">
        <v>4685</v>
      </c>
      <c r="D577">
        <v>60000</v>
      </c>
      <c r="E577">
        <v>259</v>
      </c>
      <c r="F577" t="s">
        <v>8221</v>
      </c>
      <c r="G577" t="s">
        <v>8236</v>
      </c>
      <c r="H577" t="s">
        <v>8249</v>
      </c>
      <c r="I577">
        <v>1434213443</v>
      </c>
      <c r="J577">
        <v>1431621443</v>
      </c>
      <c r="K577" t="b">
        <v>0</v>
      </c>
      <c r="L577">
        <v>4</v>
      </c>
      <c r="M577" t="b">
        <v>0</v>
      </c>
      <c r="N577" s="3" t="s">
        <v>8272</v>
      </c>
      <c r="O577">
        <f t="shared" si="32"/>
        <v>0</v>
      </c>
      <c r="P577" s="3">
        <f t="shared" si="33"/>
        <v>64.75</v>
      </c>
      <c r="Q577" t="s">
        <v>8319</v>
      </c>
      <c r="R577" t="s">
        <v>8320</v>
      </c>
      <c r="S577" s="8">
        <f t="shared" si="34"/>
        <v>42138.484293981477</v>
      </c>
      <c r="T577" s="8">
        <f t="shared" si="35"/>
        <v>42168.484293981477</v>
      </c>
    </row>
    <row r="578" spans="1:20" ht="49" x14ac:dyDescent="0.25">
      <c r="A578">
        <v>576</v>
      </c>
      <c r="B578" s="3" t="s">
        <v>577</v>
      </c>
      <c r="C578" s="3" t="s">
        <v>4686</v>
      </c>
      <c r="D578">
        <v>80000</v>
      </c>
      <c r="E578">
        <v>1</v>
      </c>
      <c r="F578" t="s">
        <v>8221</v>
      </c>
      <c r="G578" t="s">
        <v>8224</v>
      </c>
      <c r="H578" t="s">
        <v>8246</v>
      </c>
      <c r="I578">
        <v>1427537952</v>
      </c>
      <c r="J578">
        <v>1422357552</v>
      </c>
      <c r="K578" t="b">
        <v>0</v>
      </c>
      <c r="L578">
        <v>1</v>
      </c>
      <c r="M578" t="b">
        <v>0</v>
      </c>
      <c r="N578" s="3" t="s">
        <v>8272</v>
      </c>
      <c r="O578">
        <f t="shared" ref="O578:O641" si="36">ROUND(E578/D578*100,0)</f>
        <v>0</v>
      </c>
      <c r="P578" s="3">
        <f t="shared" ref="P578:P641" si="37">IF(E578=0,0,ROUND(E578/L578,2))</f>
        <v>1</v>
      </c>
      <c r="Q578" t="s">
        <v>8319</v>
      </c>
      <c r="R578" t="s">
        <v>8320</v>
      </c>
      <c r="S578" s="8">
        <f t="shared" ref="S578:S641" si="38">(((J578/60)/60)/24)+DATE(1970,1,1)+(-5/24)</f>
        <v>42031.263333333329</v>
      </c>
      <c r="T578" s="8">
        <f t="shared" ref="T578:T641" si="39">(I578/86400)+25569+(-5/24)</f>
        <v>42091.221666666665</v>
      </c>
    </row>
    <row r="579" spans="1:20" ht="49" x14ac:dyDescent="0.25">
      <c r="A579">
        <v>577</v>
      </c>
      <c r="B579" s="3" t="s">
        <v>578</v>
      </c>
      <c r="C579" s="3" t="s">
        <v>4687</v>
      </c>
      <c r="D579">
        <v>5000</v>
      </c>
      <c r="E579">
        <v>10</v>
      </c>
      <c r="F579" t="s">
        <v>8221</v>
      </c>
      <c r="G579" t="s">
        <v>8224</v>
      </c>
      <c r="H579" t="s">
        <v>8246</v>
      </c>
      <c r="I579">
        <v>1463753302</v>
      </c>
      <c r="J579">
        <v>1458569302</v>
      </c>
      <c r="K579" t="b">
        <v>0</v>
      </c>
      <c r="L579">
        <v>1</v>
      </c>
      <c r="M579" t="b">
        <v>0</v>
      </c>
      <c r="N579" s="3" t="s">
        <v>8272</v>
      </c>
      <c r="O579">
        <f t="shared" si="36"/>
        <v>0</v>
      </c>
      <c r="P579" s="3">
        <f t="shared" si="37"/>
        <v>10</v>
      </c>
      <c r="Q579" t="s">
        <v>8319</v>
      </c>
      <c r="R579" t="s">
        <v>8320</v>
      </c>
      <c r="S579" s="8">
        <f t="shared" si="38"/>
        <v>42450.380810185183</v>
      </c>
      <c r="T579" s="8">
        <f t="shared" si="39"/>
        <v>42510.380810185183</v>
      </c>
    </row>
    <row r="580" spans="1:20" ht="33" x14ac:dyDescent="0.25">
      <c r="A580">
        <v>578</v>
      </c>
      <c r="B580" s="3" t="s">
        <v>579</v>
      </c>
      <c r="C580" s="3" t="s">
        <v>4688</v>
      </c>
      <c r="D580">
        <v>125000</v>
      </c>
      <c r="E580">
        <v>14</v>
      </c>
      <c r="F580" t="s">
        <v>8221</v>
      </c>
      <c r="G580" t="s">
        <v>8225</v>
      </c>
      <c r="H580" t="s">
        <v>8247</v>
      </c>
      <c r="I580">
        <v>1441633993</v>
      </c>
      <c r="J580">
        <v>1439560393</v>
      </c>
      <c r="K580" t="b">
        <v>0</v>
      </c>
      <c r="L580">
        <v>7</v>
      </c>
      <c r="M580" t="b">
        <v>0</v>
      </c>
      <c r="N580" s="3" t="s">
        <v>8272</v>
      </c>
      <c r="O580">
        <f t="shared" si="36"/>
        <v>0</v>
      </c>
      <c r="P580" s="3">
        <f t="shared" si="37"/>
        <v>2</v>
      </c>
      <c r="Q580" t="s">
        <v>8319</v>
      </c>
      <c r="R580" t="s">
        <v>8320</v>
      </c>
      <c r="S580" s="8">
        <f t="shared" si="38"/>
        <v>42230.370289351849</v>
      </c>
      <c r="T580" s="8">
        <f t="shared" si="39"/>
        <v>42254.370289351849</v>
      </c>
    </row>
    <row r="581" spans="1:20" ht="33" x14ac:dyDescent="0.25">
      <c r="A581">
        <v>579</v>
      </c>
      <c r="B581" s="3" t="s">
        <v>580</v>
      </c>
      <c r="C581" s="3" t="s">
        <v>4689</v>
      </c>
      <c r="D581">
        <v>12000</v>
      </c>
      <c r="E581">
        <v>175</v>
      </c>
      <c r="F581" t="s">
        <v>8221</v>
      </c>
      <c r="G581" t="s">
        <v>8224</v>
      </c>
      <c r="H581" t="s">
        <v>8246</v>
      </c>
      <c r="I581">
        <v>1419539223</v>
      </c>
      <c r="J581">
        <v>1416947223</v>
      </c>
      <c r="K581" t="b">
        <v>0</v>
      </c>
      <c r="L581">
        <v>5</v>
      </c>
      <c r="M581" t="b">
        <v>0</v>
      </c>
      <c r="N581" s="3" t="s">
        <v>8272</v>
      </c>
      <c r="O581">
        <f t="shared" si="36"/>
        <v>1</v>
      </c>
      <c r="P581" s="3">
        <f t="shared" si="37"/>
        <v>35</v>
      </c>
      <c r="Q581" t="s">
        <v>8319</v>
      </c>
      <c r="R581" t="s">
        <v>8320</v>
      </c>
      <c r="S581" s="8">
        <f t="shared" si="38"/>
        <v>41968.643784722219</v>
      </c>
      <c r="T581" s="8">
        <f t="shared" si="39"/>
        <v>41998.643784722219</v>
      </c>
    </row>
    <row r="582" spans="1:20" ht="49" x14ac:dyDescent="0.25">
      <c r="A582">
        <v>580</v>
      </c>
      <c r="B582" s="3" t="s">
        <v>581</v>
      </c>
      <c r="C582" s="3" t="s">
        <v>4690</v>
      </c>
      <c r="D582">
        <v>3000</v>
      </c>
      <c r="E582">
        <v>1</v>
      </c>
      <c r="F582" t="s">
        <v>8221</v>
      </c>
      <c r="G582" t="s">
        <v>8224</v>
      </c>
      <c r="H582" t="s">
        <v>8246</v>
      </c>
      <c r="I582">
        <v>1474580867</v>
      </c>
      <c r="J582">
        <v>1471988867</v>
      </c>
      <c r="K582" t="b">
        <v>0</v>
      </c>
      <c r="L582">
        <v>1</v>
      </c>
      <c r="M582" t="b">
        <v>0</v>
      </c>
      <c r="N582" s="3" t="s">
        <v>8272</v>
      </c>
      <c r="O582">
        <f t="shared" si="36"/>
        <v>0</v>
      </c>
      <c r="P582" s="3">
        <f t="shared" si="37"/>
        <v>1</v>
      </c>
      <c r="Q582" t="s">
        <v>8319</v>
      </c>
      <c r="R582" t="s">
        <v>8320</v>
      </c>
      <c r="S582" s="8">
        <f t="shared" si="38"/>
        <v>42605.699849537035</v>
      </c>
      <c r="T582" s="8">
        <f t="shared" si="39"/>
        <v>42635.699849537035</v>
      </c>
    </row>
    <row r="583" spans="1:20" ht="49" x14ac:dyDescent="0.25">
      <c r="A583">
        <v>581</v>
      </c>
      <c r="B583" s="3" t="s">
        <v>582</v>
      </c>
      <c r="C583" s="3" t="s">
        <v>4691</v>
      </c>
      <c r="D583">
        <v>400</v>
      </c>
      <c r="E583">
        <v>0</v>
      </c>
      <c r="F583" t="s">
        <v>8221</v>
      </c>
      <c r="G583" t="s">
        <v>8224</v>
      </c>
      <c r="H583" t="s">
        <v>8246</v>
      </c>
      <c r="I583">
        <v>1438474704</v>
      </c>
      <c r="J583">
        <v>1435882704</v>
      </c>
      <c r="K583" t="b">
        <v>0</v>
      </c>
      <c r="L583">
        <v>0</v>
      </c>
      <c r="M583" t="b">
        <v>0</v>
      </c>
      <c r="N583" s="3" t="s">
        <v>8272</v>
      </c>
      <c r="O583">
        <f t="shared" si="36"/>
        <v>0</v>
      </c>
      <c r="P583" s="3">
        <f t="shared" si="37"/>
        <v>0</v>
      </c>
      <c r="Q583" t="s">
        <v>8319</v>
      </c>
      <c r="R583" t="s">
        <v>8320</v>
      </c>
      <c r="S583" s="8">
        <f t="shared" si="38"/>
        <v>42187.804444444446</v>
      </c>
      <c r="T583" s="8">
        <f t="shared" si="39"/>
        <v>42217.804444444446</v>
      </c>
    </row>
    <row r="584" spans="1:20" ht="49" x14ac:dyDescent="0.25">
      <c r="A584">
        <v>582</v>
      </c>
      <c r="B584" s="3" t="s">
        <v>583</v>
      </c>
      <c r="C584" s="3" t="s">
        <v>4692</v>
      </c>
      <c r="D584">
        <v>100000</v>
      </c>
      <c r="E584">
        <v>0</v>
      </c>
      <c r="F584" t="s">
        <v>8221</v>
      </c>
      <c r="G584" t="s">
        <v>8224</v>
      </c>
      <c r="H584" t="s">
        <v>8246</v>
      </c>
      <c r="I584">
        <v>1426442400</v>
      </c>
      <c r="J584">
        <v>1424454319</v>
      </c>
      <c r="K584" t="b">
        <v>0</v>
      </c>
      <c r="L584">
        <v>0</v>
      </c>
      <c r="M584" t="b">
        <v>0</v>
      </c>
      <c r="N584" s="3" t="s">
        <v>8272</v>
      </c>
      <c r="O584">
        <f t="shared" si="36"/>
        <v>0</v>
      </c>
      <c r="P584" s="3">
        <f t="shared" si="37"/>
        <v>0</v>
      </c>
      <c r="Q584" t="s">
        <v>8319</v>
      </c>
      <c r="R584" t="s">
        <v>8320</v>
      </c>
      <c r="S584" s="8">
        <f t="shared" si="38"/>
        <v>42055.531469907401</v>
      </c>
      <c r="T584" s="8">
        <f t="shared" si="39"/>
        <v>42078.541666666664</v>
      </c>
    </row>
    <row r="585" spans="1:20" ht="33" x14ac:dyDescent="0.25">
      <c r="A585">
        <v>583</v>
      </c>
      <c r="B585" s="3" t="s">
        <v>584</v>
      </c>
      <c r="C585" s="3" t="s">
        <v>4693</v>
      </c>
      <c r="D585">
        <v>9000</v>
      </c>
      <c r="E585">
        <v>1</v>
      </c>
      <c r="F585" t="s">
        <v>8221</v>
      </c>
      <c r="G585" t="s">
        <v>8224</v>
      </c>
      <c r="H585" t="s">
        <v>8246</v>
      </c>
      <c r="I585">
        <v>1426800687</v>
      </c>
      <c r="J585">
        <v>1424212287</v>
      </c>
      <c r="K585" t="b">
        <v>0</v>
      </c>
      <c r="L585">
        <v>1</v>
      </c>
      <c r="M585" t="b">
        <v>0</v>
      </c>
      <c r="N585" s="3" t="s">
        <v>8272</v>
      </c>
      <c r="O585">
        <f t="shared" si="36"/>
        <v>0</v>
      </c>
      <c r="P585" s="3">
        <f t="shared" si="37"/>
        <v>1</v>
      </c>
      <c r="Q585" t="s">
        <v>8319</v>
      </c>
      <c r="R585" t="s">
        <v>8320</v>
      </c>
      <c r="S585" s="8">
        <f t="shared" si="38"/>
        <v>42052.730173611104</v>
      </c>
      <c r="T585" s="8">
        <f t="shared" si="39"/>
        <v>42082.688506944447</v>
      </c>
    </row>
    <row r="586" spans="1:20" ht="33" x14ac:dyDescent="0.25">
      <c r="A586">
        <v>584</v>
      </c>
      <c r="B586" s="3" t="s">
        <v>585</v>
      </c>
      <c r="C586" s="3" t="s">
        <v>4694</v>
      </c>
      <c r="D586">
        <v>1000</v>
      </c>
      <c r="E586">
        <v>10</v>
      </c>
      <c r="F586" t="s">
        <v>8221</v>
      </c>
      <c r="G586" t="s">
        <v>8224</v>
      </c>
      <c r="H586" t="s">
        <v>8246</v>
      </c>
      <c r="I586">
        <v>1426522316</v>
      </c>
      <c r="J586">
        <v>1423933916</v>
      </c>
      <c r="K586" t="b">
        <v>0</v>
      </c>
      <c r="L586">
        <v>2</v>
      </c>
      <c r="M586" t="b">
        <v>0</v>
      </c>
      <c r="N586" s="3" t="s">
        <v>8272</v>
      </c>
      <c r="O586">
        <f t="shared" si="36"/>
        <v>1</v>
      </c>
      <c r="P586" s="3">
        <f t="shared" si="37"/>
        <v>5</v>
      </c>
      <c r="Q586" t="s">
        <v>8319</v>
      </c>
      <c r="R586" t="s">
        <v>8320</v>
      </c>
      <c r="S586" s="8">
        <f t="shared" si="38"/>
        <v>42049.508287037032</v>
      </c>
      <c r="T586" s="8">
        <f t="shared" si="39"/>
        <v>42079.466620370367</v>
      </c>
    </row>
    <row r="587" spans="1:20" ht="49" x14ac:dyDescent="0.25">
      <c r="A587">
        <v>585</v>
      </c>
      <c r="B587" s="3" t="s">
        <v>586</v>
      </c>
      <c r="C587" s="3" t="s">
        <v>4695</v>
      </c>
      <c r="D587">
        <v>9000</v>
      </c>
      <c r="E587">
        <v>0</v>
      </c>
      <c r="F587" t="s">
        <v>8221</v>
      </c>
      <c r="G587" t="s">
        <v>8225</v>
      </c>
      <c r="H587" t="s">
        <v>8247</v>
      </c>
      <c r="I587">
        <v>1448928000</v>
      </c>
      <c r="J587">
        <v>1444123377</v>
      </c>
      <c r="K587" t="b">
        <v>0</v>
      </c>
      <c r="L587">
        <v>0</v>
      </c>
      <c r="M587" t="b">
        <v>0</v>
      </c>
      <c r="N587" s="3" t="s">
        <v>8272</v>
      </c>
      <c r="O587">
        <f t="shared" si="36"/>
        <v>0</v>
      </c>
      <c r="P587" s="3">
        <f t="shared" si="37"/>
        <v>0</v>
      </c>
      <c r="Q587" t="s">
        <v>8319</v>
      </c>
      <c r="R587" t="s">
        <v>8320</v>
      </c>
      <c r="S587" s="8">
        <f t="shared" si="38"/>
        <v>42283.182604166665</v>
      </c>
      <c r="T587" s="8">
        <f t="shared" si="39"/>
        <v>42338.791666666664</v>
      </c>
    </row>
    <row r="588" spans="1:20" ht="49" x14ac:dyDescent="0.25">
      <c r="A588">
        <v>586</v>
      </c>
      <c r="B588" s="3" t="s">
        <v>587</v>
      </c>
      <c r="C588" s="3" t="s">
        <v>4696</v>
      </c>
      <c r="D588">
        <v>10000</v>
      </c>
      <c r="E588">
        <v>56</v>
      </c>
      <c r="F588" t="s">
        <v>8221</v>
      </c>
      <c r="G588" t="s">
        <v>8224</v>
      </c>
      <c r="H588" t="s">
        <v>8246</v>
      </c>
      <c r="I588">
        <v>1424032207</v>
      </c>
      <c r="J588">
        <v>1421440207</v>
      </c>
      <c r="K588" t="b">
        <v>0</v>
      </c>
      <c r="L588">
        <v>4</v>
      </c>
      <c r="M588" t="b">
        <v>0</v>
      </c>
      <c r="N588" s="3" t="s">
        <v>8272</v>
      </c>
      <c r="O588">
        <f t="shared" si="36"/>
        <v>1</v>
      </c>
      <c r="P588" s="3">
        <f t="shared" si="37"/>
        <v>14</v>
      </c>
      <c r="Q588" t="s">
        <v>8319</v>
      </c>
      <c r="R588" t="s">
        <v>8320</v>
      </c>
      <c r="S588" s="8">
        <f t="shared" si="38"/>
        <v>42020.645914351851</v>
      </c>
      <c r="T588" s="8">
        <f t="shared" si="39"/>
        <v>42050.645914351851</v>
      </c>
    </row>
    <row r="589" spans="1:20" ht="81" x14ac:dyDescent="0.25">
      <c r="A589">
        <v>587</v>
      </c>
      <c r="B589" s="3" t="s">
        <v>588</v>
      </c>
      <c r="C589" s="3" t="s">
        <v>4697</v>
      </c>
      <c r="D589">
        <v>30000</v>
      </c>
      <c r="E589">
        <v>2725</v>
      </c>
      <c r="F589" t="s">
        <v>8221</v>
      </c>
      <c r="G589" t="s">
        <v>8229</v>
      </c>
      <c r="H589" t="s">
        <v>8251</v>
      </c>
      <c r="I589">
        <v>1429207833</v>
      </c>
      <c r="J589">
        <v>1426615833</v>
      </c>
      <c r="K589" t="b">
        <v>0</v>
      </c>
      <c r="L589">
        <v>7</v>
      </c>
      <c r="M589" t="b">
        <v>0</v>
      </c>
      <c r="N589" s="3" t="s">
        <v>8272</v>
      </c>
      <c r="O589">
        <f t="shared" si="36"/>
        <v>9</v>
      </c>
      <c r="P589" s="3">
        <f t="shared" si="37"/>
        <v>389.29</v>
      </c>
      <c r="Q589" t="s">
        <v>8319</v>
      </c>
      <c r="R589" t="s">
        <v>8320</v>
      </c>
      <c r="S589" s="8">
        <f t="shared" si="38"/>
        <v>42080.548993055556</v>
      </c>
      <c r="T589" s="8">
        <f t="shared" si="39"/>
        <v>42110.548993055556</v>
      </c>
    </row>
    <row r="590" spans="1:20" ht="49" x14ac:dyDescent="0.25">
      <c r="A590">
        <v>588</v>
      </c>
      <c r="B590" s="3" t="s">
        <v>589</v>
      </c>
      <c r="C590" s="3" t="s">
        <v>4698</v>
      </c>
      <c r="D590">
        <v>9000</v>
      </c>
      <c r="E590">
        <v>301</v>
      </c>
      <c r="F590" t="s">
        <v>8221</v>
      </c>
      <c r="G590" t="s">
        <v>8237</v>
      </c>
      <c r="H590" t="s">
        <v>8249</v>
      </c>
      <c r="I590">
        <v>1479410886</v>
      </c>
      <c r="J590">
        <v>1474223286</v>
      </c>
      <c r="K590" t="b">
        <v>0</v>
      </c>
      <c r="L590">
        <v>2</v>
      </c>
      <c r="M590" t="b">
        <v>0</v>
      </c>
      <c r="N590" s="3" t="s">
        <v>8272</v>
      </c>
      <c r="O590">
        <f t="shared" si="36"/>
        <v>3</v>
      </c>
      <c r="P590" s="3">
        <f t="shared" si="37"/>
        <v>150.5</v>
      </c>
      <c r="Q590" t="s">
        <v>8319</v>
      </c>
      <c r="R590" t="s">
        <v>8320</v>
      </c>
      <c r="S590" s="8">
        <f t="shared" si="38"/>
        <v>42631.56118055556</v>
      </c>
      <c r="T590" s="8">
        <f t="shared" si="39"/>
        <v>42691.602847222217</v>
      </c>
    </row>
    <row r="591" spans="1:20" ht="18" x14ac:dyDescent="0.25">
      <c r="A591">
        <v>589</v>
      </c>
      <c r="B591" s="3" t="s">
        <v>590</v>
      </c>
      <c r="C591" s="3" t="s">
        <v>4699</v>
      </c>
      <c r="D591">
        <v>7500</v>
      </c>
      <c r="E591">
        <v>1</v>
      </c>
      <c r="F591" t="s">
        <v>8221</v>
      </c>
      <c r="G591" t="s">
        <v>8224</v>
      </c>
      <c r="H591" t="s">
        <v>8246</v>
      </c>
      <c r="I591">
        <v>1436366699</v>
      </c>
      <c r="J591">
        <v>1435070699</v>
      </c>
      <c r="K591" t="b">
        <v>0</v>
      </c>
      <c r="L591">
        <v>1</v>
      </c>
      <c r="M591" t="b">
        <v>0</v>
      </c>
      <c r="N591" s="3" t="s">
        <v>8272</v>
      </c>
      <c r="O591">
        <f t="shared" si="36"/>
        <v>0</v>
      </c>
      <c r="P591" s="3">
        <f t="shared" si="37"/>
        <v>1</v>
      </c>
      <c r="Q591" t="s">
        <v>8319</v>
      </c>
      <c r="R591" t="s">
        <v>8320</v>
      </c>
      <c r="S591" s="8">
        <f t="shared" si="38"/>
        <v>42178.406238425923</v>
      </c>
      <c r="T591" s="8">
        <f t="shared" si="39"/>
        <v>42193.406238425923</v>
      </c>
    </row>
    <row r="592" spans="1:20" ht="49" x14ac:dyDescent="0.25">
      <c r="A592">
        <v>590</v>
      </c>
      <c r="B592" s="3" t="s">
        <v>591</v>
      </c>
      <c r="C592" s="3" t="s">
        <v>4700</v>
      </c>
      <c r="D592">
        <v>5000</v>
      </c>
      <c r="E592">
        <v>223</v>
      </c>
      <c r="F592" t="s">
        <v>8221</v>
      </c>
      <c r="G592" t="s">
        <v>8225</v>
      </c>
      <c r="H592" t="s">
        <v>8247</v>
      </c>
      <c r="I592">
        <v>1454936460</v>
      </c>
      <c r="J592">
        <v>1452259131</v>
      </c>
      <c r="K592" t="b">
        <v>0</v>
      </c>
      <c r="L592">
        <v>9</v>
      </c>
      <c r="M592" t="b">
        <v>0</v>
      </c>
      <c r="N592" s="3" t="s">
        <v>8272</v>
      </c>
      <c r="O592">
        <f t="shared" si="36"/>
        <v>4</v>
      </c>
      <c r="P592" s="3">
        <f t="shared" si="37"/>
        <v>24.78</v>
      </c>
      <c r="Q592" t="s">
        <v>8319</v>
      </c>
      <c r="R592" t="s">
        <v>8320</v>
      </c>
      <c r="S592" s="8">
        <f t="shared" si="38"/>
        <v>42377.34642361111</v>
      </c>
      <c r="T592" s="8">
        <f t="shared" si="39"/>
        <v>42408.334027777775</v>
      </c>
    </row>
    <row r="593" spans="1:20" ht="49" x14ac:dyDescent="0.25">
      <c r="A593">
        <v>591</v>
      </c>
      <c r="B593" s="3" t="s">
        <v>592</v>
      </c>
      <c r="C593" s="3" t="s">
        <v>4701</v>
      </c>
      <c r="D593">
        <v>100000</v>
      </c>
      <c r="E593">
        <v>61</v>
      </c>
      <c r="F593" t="s">
        <v>8221</v>
      </c>
      <c r="G593" t="s">
        <v>8224</v>
      </c>
      <c r="H593" t="s">
        <v>8246</v>
      </c>
      <c r="I593">
        <v>1437570130</v>
      </c>
      <c r="J593">
        <v>1434978130</v>
      </c>
      <c r="K593" t="b">
        <v>0</v>
      </c>
      <c r="L593">
        <v>2</v>
      </c>
      <c r="M593" t="b">
        <v>0</v>
      </c>
      <c r="N593" s="3" t="s">
        <v>8272</v>
      </c>
      <c r="O593">
        <f t="shared" si="36"/>
        <v>0</v>
      </c>
      <c r="P593" s="3">
        <f t="shared" si="37"/>
        <v>30.5</v>
      </c>
      <c r="Q593" t="s">
        <v>8319</v>
      </c>
      <c r="R593" t="s">
        <v>8320</v>
      </c>
      <c r="S593" s="8">
        <f t="shared" si="38"/>
        <v>42177.334837962961</v>
      </c>
      <c r="T593" s="8">
        <f t="shared" si="39"/>
        <v>42207.334837962961</v>
      </c>
    </row>
    <row r="594" spans="1:20" ht="49" x14ac:dyDescent="0.25">
      <c r="A594">
        <v>592</v>
      </c>
      <c r="B594" s="3" t="s">
        <v>593</v>
      </c>
      <c r="C594" s="3" t="s">
        <v>4702</v>
      </c>
      <c r="D594">
        <v>7500</v>
      </c>
      <c r="E594">
        <v>250</v>
      </c>
      <c r="F594" t="s">
        <v>8221</v>
      </c>
      <c r="G594" t="s">
        <v>8224</v>
      </c>
      <c r="H594" t="s">
        <v>8246</v>
      </c>
      <c r="I594">
        <v>1417584860</v>
      </c>
      <c r="J594">
        <v>1414992860</v>
      </c>
      <c r="K594" t="b">
        <v>0</v>
      </c>
      <c r="L594">
        <v>1</v>
      </c>
      <c r="M594" t="b">
        <v>0</v>
      </c>
      <c r="N594" s="3" t="s">
        <v>8272</v>
      </c>
      <c r="O594">
        <f t="shared" si="36"/>
        <v>3</v>
      </c>
      <c r="P594" s="3">
        <f t="shared" si="37"/>
        <v>250</v>
      </c>
      <c r="Q594" t="s">
        <v>8319</v>
      </c>
      <c r="R594" t="s">
        <v>8320</v>
      </c>
      <c r="S594" s="8">
        <f t="shared" si="38"/>
        <v>41946.023842592593</v>
      </c>
      <c r="T594" s="8">
        <f t="shared" si="39"/>
        <v>41976.023842592585</v>
      </c>
    </row>
    <row r="595" spans="1:20" ht="49" x14ac:dyDescent="0.25">
      <c r="A595">
        <v>593</v>
      </c>
      <c r="B595" s="3" t="s">
        <v>594</v>
      </c>
      <c r="C595" s="3" t="s">
        <v>4703</v>
      </c>
      <c r="D595">
        <v>500</v>
      </c>
      <c r="E595">
        <v>115</v>
      </c>
      <c r="F595" t="s">
        <v>8221</v>
      </c>
      <c r="G595" t="s">
        <v>8225</v>
      </c>
      <c r="H595" t="s">
        <v>8247</v>
      </c>
      <c r="I595">
        <v>1428333345</v>
      </c>
      <c r="J595">
        <v>1425744945</v>
      </c>
      <c r="K595" t="b">
        <v>0</v>
      </c>
      <c r="L595">
        <v>7</v>
      </c>
      <c r="M595" t="b">
        <v>0</v>
      </c>
      <c r="N595" s="3" t="s">
        <v>8272</v>
      </c>
      <c r="O595">
        <f t="shared" si="36"/>
        <v>23</v>
      </c>
      <c r="P595" s="3">
        <f t="shared" si="37"/>
        <v>16.43</v>
      </c>
      <c r="Q595" t="s">
        <v>8319</v>
      </c>
      <c r="R595" t="s">
        <v>8320</v>
      </c>
      <c r="S595" s="8">
        <f t="shared" si="38"/>
        <v>42070.469270833331</v>
      </c>
      <c r="T595" s="8">
        <f t="shared" si="39"/>
        <v>42100.427604166667</v>
      </c>
    </row>
    <row r="596" spans="1:20" ht="33" x14ac:dyDescent="0.25">
      <c r="A596">
        <v>594</v>
      </c>
      <c r="B596" s="3" t="s">
        <v>595</v>
      </c>
      <c r="C596" s="3" t="s">
        <v>4704</v>
      </c>
      <c r="D596">
        <v>25000</v>
      </c>
      <c r="E596">
        <v>26</v>
      </c>
      <c r="F596" t="s">
        <v>8221</v>
      </c>
      <c r="G596" t="s">
        <v>8224</v>
      </c>
      <c r="H596" t="s">
        <v>8246</v>
      </c>
      <c r="I596">
        <v>1460832206</v>
      </c>
      <c r="J596">
        <v>1458240206</v>
      </c>
      <c r="K596" t="b">
        <v>0</v>
      </c>
      <c r="L596">
        <v>2</v>
      </c>
      <c r="M596" t="b">
        <v>0</v>
      </c>
      <c r="N596" s="3" t="s">
        <v>8272</v>
      </c>
      <c r="O596">
        <f t="shared" si="36"/>
        <v>0</v>
      </c>
      <c r="P596" s="3">
        <f t="shared" si="37"/>
        <v>13</v>
      </c>
      <c r="Q596" t="s">
        <v>8319</v>
      </c>
      <c r="R596" t="s">
        <v>8320</v>
      </c>
      <c r="S596" s="8">
        <f t="shared" si="38"/>
        <v>42446.571828703702</v>
      </c>
      <c r="T596" s="8">
        <f t="shared" si="39"/>
        <v>42476.571828703702</v>
      </c>
    </row>
    <row r="597" spans="1:20" ht="49" x14ac:dyDescent="0.25">
      <c r="A597">
        <v>595</v>
      </c>
      <c r="B597" s="3" t="s">
        <v>596</v>
      </c>
      <c r="C597" s="3" t="s">
        <v>4705</v>
      </c>
      <c r="D597">
        <v>100000</v>
      </c>
      <c r="E597">
        <v>426</v>
      </c>
      <c r="F597" t="s">
        <v>8221</v>
      </c>
      <c r="G597" t="s">
        <v>8224</v>
      </c>
      <c r="H597" t="s">
        <v>8246</v>
      </c>
      <c r="I597">
        <v>1430703638</v>
      </c>
      <c r="J597">
        <v>1426815638</v>
      </c>
      <c r="K597" t="b">
        <v>0</v>
      </c>
      <c r="L597">
        <v>8</v>
      </c>
      <c r="M597" t="b">
        <v>0</v>
      </c>
      <c r="N597" s="3" t="s">
        <v>8272</v>
      </c>
      <c r="O597">
        <f t="shared" si="36"/>
        <v>0</v>
      </c>
      <c r="P597" s="3">
        <f t="shared" si="37"/>
        <v>53.25</v>
      </c>
      <c r="Q597" t="s">
        <v>8319</v>
      </c>
      <c r="R597" t="s">
        <v>8320</v>
      </c>
      <c r="S597" s="8">
        <f t="shared" si="38"/>
        <v>42082.861550925918</v>
      </c>
      <c r="T597" s="8">
        <f t="shared" si="39"/>
        <v>42127.861550925925</v>
      </c>
    </row>
    <row r="598" spans="1:20" ht="33" x14ac:dyDescent="0.25">
      <c r="A598">
        <v>596</v>
      </c>
      <c r="B598" s="3" t="s">
        <v>597</v>
      </c>
      <c r="C598" s="3" t="s">
        <v>4706</v>
      </c>
      <c r="D598">
        <v>20000</v>
      </c>
      <c r="E598">
        <v>6</v>
      </c>
      <c r="F598" t="s">
        <v>8221</v>
      </c>
      <c r="G598" t="s">
        <v>8224</v>
      </c>
      <c r="H598" t="s">
        <v>8246</v>
      </c>
      <c r="I598">
        <v>1478122292</v>
      </c>
      <c r="J598">
        <v>1475530292</v>
      </c>
      <c r="K598" t="b">
        <v>0</v>
      </c>
      <c r="L598">
        <v>2</v>
      </c>
      <c r="M598" t="b">
        <v>0</v>
      </c>
      <c r="N598" s="3" t="s">
        <v>8272</v>
      </c>
      <c r="O598">
        <f t="shared" si="36"/>
        <v>0</v>
      </c>
      <c r="P598" s="3">
        <f t="shared" si="37"/>
        <v>3</v>
      </c>
      <c r="Q598" t="s">
        <v>8319</v>
      </c>
      <c r="R598" t="s">
        <v>8320</v>
      </c>
      <c r="S598" s="8">
        <f t="shared" si="38"/>
        <v>42646.688564814809</v>
      </c>
      <c r="T598" s="8">
        <f t="shared" si="39"/>
        <v>42676.688564814809</v>
      </c>
    </row>
    <row r="599" spans="1:20" ht="49" x14ac:dyDescent="0.25">
      <c r="A599">
        <v>597</v>
      </c>
      <c r="B599" s="3" t="s">
        <v>598</v>
      </c>
      <c r="C599" s="3" t="s">
        <v>4707</v>
      </c>
      <c r="D599">
        <v>7500</v>
      </c>
      <c r="E599">
        <v>20</v>
      </c>
      <c r="F599" t="s">
        <v>8221</v>
      </c>
      <c r="G599" t="s">
        <v>8224</v>
      </c>
      <c r="H599" t="s">
        <v>8246</v>
      </c>
      <c r="I599">
        <v>1469980800</v>
      </c>
      <c r="J599">
        <v>1466787335</v>
      </c>
      <c r="K599" t="b">
        <v>0</v>
      </c>
      <c r="L599">
        <v>2</v>
      </c>
      <c r="M599" t="b">
        <v>0</v>
      </c>
      <c r="N599" s="3" t="s">
        <v>8272</v>
      </c>
      <c r="O599">
        <f t="shared" si="36"/>
        <v>0</v>
      </c>
      <c r="P599" s="3">
        <f t="shared" si="37"/>
        <v>10</v>
      </c>
      <c r="Q599" t="s">
        <v>8319</v>
      </c>
      <c r="R599" t="s">
        <v>8320</v>
      </c>
      <c r="S599" s="8">
        <f t="shared" si="38"/>
        <v>42545.496932870366</v>
      </c>
      <c r="T599" s="8">
        <f t="shared" si="39"/>
        <v>42582.458333333336</v>
      </c>
    </row>
    <row r="600" spans="1:20" ht="33" x14ac:dyDescent="0.25">
      <c r="A600">
        <v>598</v>
      </c>
      <c r="B600" s="3" t="s">
        <v>599</v>
      </c>
      <c r="C600" s="3" t="s">
        <v>4708</v>
      </c>
      <c r="D600">
        <v>2500</v>
      </c>
      <c r="E600">
        <v>850</v>
      </c>
      <c r="F600" t="s">
        <v>8221</v>
      </c>
      <c r="G600" t="s">
        <v>8224</v>
      </c>
      <c r="H600" t="s">
        <v>8246</v>
      </c>
      <c r="I600">
        <v>1417737781</v>
      </c>
      <c r="J600">
        <v>1415145781</v>
      </c>
      <c r="K600" t="b">
        <v>0</v>
      </c>
      <c r="L600">
        <v>7</v>
      </c>
      <c r="M600" t="b">
        <v>0</v>
      </c>
      <c r="N600" s="3" t="s">
        <v>8272</v>
      </c>
      <c r="O600">
        <f t="shared" si="36"/>
        <v>34</v>
      </c>
      <c r="P600" s="3">
        <f t="shared" si="37"/>
        <v>121.43</v>
      </c>
      <c r="Q600" t="s">
        <v>8319</v>
      </c>
      <c r="R600" t="s">
        <v>8320</v>
      </c>
      <c r="S600" s="8">
        <f t="shared" si="38"/>
        <v>41947.793761574074</v>
      </c>
      <c r="T600" s="8">
        <f t="shared" si="39"/>
        <v>41977.793761574074</v>
      </c>
    </row>
    <row r="601" spans="1:20" ht="49" x14ac:dyDescent="0.25">
      <c r="A601">
        <v>599</v>
      </c>
      <c r="B601" s="3" t="s">
        <v>600</v>
      </c>
      <c r="C601" s="3" t="s">
        <v>4709</v>
      </c>
      <c r="D601">
        <v>50000</v>
      </c>
      <c r="E601">
        <v>31</v>
      </c>
      <c r="F601" t="s">
        <v>8221</v>
      </c>
      <c r="G601" t="s">
        <v>8224</v>
      </c>
      <c r="H601" t="s">
        <v>8246</v>
      </c>
      <c r="I601">
        <v>1425827760</v>
      </c>
      <c r="J601">
        <v>1423769402</v>
      </c>
      <c r="K601" t="b">
        <v>0</v>
      </c>
      <c r="L601">
        <v>2</v>
      </c>
      <c r="M601" t="b">
        <v>0</v>
      </c>
      <c r="N601" s="3" t="s">
        <v>8272</v>
      </c>
      <c r="O601">
        <f t="shared" si="36"/>
        <v>0</v>
      </c>
      <c r="P601" s="3">
        <f t="shared" si="37"/>
        <v>15.5</v>
      </c>
      <c r="Q601" t="s">
        <v>8319</v>
      </c>
      <c r="R601" t="s">
        <v>8320</v>
      </c>
      <c r="S601" s="8">
        <f t="shared" si="38"/>
        <v>42047.604189814818</v>
      </c>
      <c r="T601" s="8">
        <f t="shared" si="39"/>
        <v>42071.427777777775</v>
      </c>
    </row>
    <row r="602" spans="1:20" ht="33" x14ac:dyDescent="0.25">
      <c r="A602">
        <v>600</v>
      </c>
      <c r="B602" s="3" t="s">
        <v>601</v>
      </c>
      <c r="C602" s="3" t="s">
        <v>4710</v>
      </c>
      <c r="D602">
        <v>5000</v>
      </c>
      <c r="E602">
        <v>100</v>
      </c>
      <c r="F602" t="s">
        <v>8220</v>
      </c>
      <c r="G602" t="s">
        <v>8224</v>
      </c>
      <c r="H602" t="s">
        <v>8246</v>
      </c>
      <c r="I602">
        <v>1431198562</v>
      </c>
      <c r="J602">
        <v>1426014562</v>
      </c>
      <c r="K602" t="b">
        <v>0</v>
      </c>
      <c r="L602">
        <v>1</v>
      </c>
      <c r="M602" t="b">
        <v>0</v>
      </c>
      <c r="N602" s="3" t="s">
        <v>8272</v>
      </c>
      <c r="O602">
        <f t="shared" si="36"/>
        <v>2</v>
      </c>
      <c r="P602" s="3">
        <f t="shared" si="37"/>
        <v>100</v>
      </c>
      <c r="Q602" t="s">
        <v>8319</v>
      </c>
      <c r="R602" t="s">
        <v>8320</v>
      </c>
      <c r="S602" s="8">
        <f t="shared" si="38"/>
        <v>42073.589837962958</v>
      </c>
      <c r="T602" s="8">
        <f t="shared" si="39"/>
        <v>42133.589837962958</v>
      </c>
    </row>
    <row r="603" spans="1:20" ht="49" x14ac:dyDescent="0.25">
      <c r="A603">
        <v>601</v>
      </c>
      <c r="B603" s="3" t="s">
        <v>602</v>
      </c>
      <c r="C603" s="3" t="s">
        <v>4711</v>
      </c>
      <c r="D603">
        <v>10000</v>
      </c>
      <c r="E603">
        <v>140</v>
      </c>
      <c r="F603" t="s">
        <v>8220</v>
      </c>
      <c r="G603" t="s">
        <v>8229</v>
      </c>
      <c r="H603" t="s">
        <v>8251</v>
      </c>
      <c r="I603">
        <v>1419626139</v>
      </c>
      <c r="J603">
        <v>1417034139</v>
      </c>
      <c r="K603" t="b">
        <v>0</v>
      </c>
      <c r="L603">
        <v>6</v>
      </c>
      <c r="M603" t="b">
        <v>0</v>
      </c>
      <c r="N603" s="3" t="s">
        <v>8272</v>
      </c>
      <c r="O603">
        <f t="shared" si="36"/>
        <v>1</v>
      </c>
      <c r="P603" s="3">
        <f t="shared" si="37"/>
        <v>23.33</v>
      </c>
      <c r="Q603" t="s">
        <v>8319</v>
      </c>
      <c r="R603" t="s">
        <v>8320</v>
      </c>
      <c r="S603" s="8">
        <f t="shared" si="38"/>
        <v>41969.64975694444</v>
      </c>
      <c r="T603" s="8">
        <f t="shared" si="39"/>
        <v>41999.64975694444</v>
      </c>
    </row>
    <row r="604" spans="1:20" ht="49" x14ac:dyDescent="0.25">
      <c r="A604">
        <v>602</v>
      </c>
      <c r="B604" s="3" t="s">
        <v>603</v>
      </c>
      <c r="C604" s="3" t="s">
        <v>4712</v>
      </c>
      <c r="D604">
        <v>70000</v>
      </c>
      <c r="E604">
        <v>0</v>
      </c>
      <c r="F604" t="s">
        <v>8220</v>
      </c>
      <c r="G604" t="s">
        <v>8224</v>
      </c>
      <c r="H604" t="s">
        <v>8246</v>
      </c>
      <c r="I604">
        <v>1434654215</v>
      </c>
      <c r="J604">
        <v>1432062215</v>
      </c>
      <c r="K604" t="b">
        <v>0</v>
      </c>
      <c r="L604">
        <v>0</v>
      </c>
      <c r="M604" t="b">
        <v>0</v>
      </c>
      <c r="N604" s="3" t="s">
        <v>8272</v>
      </c>
      <c r="O604">
        <f t="shared" si="36"/>
        <v>0</v>
      </c>
      <c r="P604" s="3">
        <f t="shared" si="37"/>
        <v>0</v>
      </c>
      <c r="Q604" t="s">
        <v>8319</v>
      </c>
      <c r="R604" t="s">
        <v>8320</v>
      </c>
      <c r="S604" s="8">
        <f t="shared" si="38"/>
        <v>42143.585821759254</v>
      </c>
      <c r="T604" s="8">
        <f t="shared" si="39"/>
        <v>42173.585821759254</v>
      </c>
    </row>
    <row r="605" spans="1:20" ht="49" x14ac:dyDescent="0.25">
      <c r="A605">
        <v>603</v>
      </c>
      <c r="B605" s="3" t="s">
        <v>604</v>
      </c>
      <c r="C605" s="3" t="s">
        <v>4713</v>
      </c>
      <c r="D605">
        <v>15000</v>
      </c>
      <c r="E605">
        <v>590.02</v>
      </c>
      <c r="F605" t="s">
        <v>8220</v>
      </c>
      <c r="G605" t="s">
        <v>8224</v>
      </c>
      <c r="H605" t="s">
        <v>8246</v>
      </c>
      <c r="I605">
        <v>1408029623</v>
      </c>
      <c r="J605">
        <v>1405437623</v>
      </c>
      <c r="K605" t="b">
        <v>0</v>
      </c>
      <c r="L605">
        <v>13</v>
      </c>
      <c r="M605" t="b">
        <v>0</v>
      </c>
      <c r="N605" s="3" t="s">
        <v>8272</v>
      </c>
      <c r="O605">
        <f t="shared" si="36"/>
        <v>4</v>
      </c>
      <c r="P605" s="3">
        <f t="shared" si="37"/>
        <v>45.39</v>
      </c>
      <c r="Q605" t="s">
        <v>8319</v>
      </c>
      <c r="R605" t="s">
        <v>8320</v>
      </c>
      <c r="S605" s="8">
        <f t="shared" si="38"/>
        <v>41835.430821759255</v>
      </c>
      <c r="T605" s="8">
        <f t="shared" si="39"/>
        <v>41865.430821759255</v>
      </c>
    </row>
    <row r="606" spans="1:20" ht="49" x14ac:dyDescent="0.25">
      <c r="A606">
        <v>604</v>
      </c>
      <c r="B606" s="3" t="s">
        <v>605</v>
      </c>
      <c r="C606" s="3" t="s">
        <v>4714</v>
      </c>
      <c r="D606">
        <v>1500</v>
      </c>
      <c r="E606">
        <v>0</v>
      </c>
      <c r="F606" t="s">
        <v>8220</v>
      </c>
      <c r="G606" t="s">
        <v>8224</v>
      </c>
      <c r="H606" t="s">
        <v>8246</v>
      </c>
      <c r="I606">
        <v>1409187056</v>
      </c>
      <c r="J606">
        <v>1406595056</v>
      </c>
      <c r="K606" t="b">
        <v>0</v>
      </c>
      <c r="L606">
        <v>0</v>
      </c>
      <c r="M606" t="b">
        <v>0</v>
      </c>
      <c r="N606" s="3" t="s">
        <v>8272</v>
      </c>
      <c r="O606">
        <f t="shared" si="36"/>
        <v>0</v>
      </c>
      <c r="P606" s="3">
        <f t="shared" si="37"/>
        <v>0</v>
      </c>
      <c r="Q606" t="s">
        <v>8319</v>
      </c>
      <c r="R606" t="s">
        <v>8320</v>
      </c>
      <c r="S606" s="8">
        <f t="shared" si="38"/>
        <v>41848.827037037037</v>
      </c>
      <c r="T606" s="8">
        <f t="shared" si="39"/>
        <v>41878.827037037037</v>
      </c>
    </row>
    <row r="607" spans="1:20" ht="33" x14ac:dyDescent="0.25">
      <c r="A607">
        <v>605</v>
      </c>
      <c r="B607" s="3" t="s">
        <v>606</v>
      </c>
      <c r="C607" s="3" t="s">
        <v>4715</v>
      </c>
      <c r="D607">
        <v>5000</v>
      </c>
      <c r="E607">
        <v>131</v>
      </c>
      <c r="F607" t="s">
        <v>8220</v>
      </c>
      <c r="G607" t="s">
        <v>8224</v>
      </c>
      <c r="H607" t="s">
        <v>8246</v>
      </c>
      <c r="I607">
        <v>1440318908</v>
      </c>
      <c r="J607">
        <v>1436430908</v>
      </c>
      <c r="K607" t="b">
        <v>0</v>
      </c>
      <c r="L607">
        <v>8</v>
      </c>
      <c r="M607" t="b">
        <v>0</v>
      </c>
      <c r="N607" s="3" t="s">
        <v>8272</v>
      </c>
      <c r="O607">
        <f t="shared" si="36"/>
        <v>3</v>
      </c>
      <c r="P607" s="3">
        <f t="shared" si="37"/>
        <v>16.38</v>
      </c>
      <c r="Q607" t="s">
        <v>8319</v>
      </c>
      <c r="R607" t="s">
        <v>8320</v>
      </c>
      <c r="S607" s="8">
        <f t="shared" si="38"/>
        <v>42194.14939814814</v>
      </c>
      <c r="T607" s="8">
        <f t="shared" si="39"/>
        <v>42239.149398148147</v>
      </c>
    </row>
    <row r="608" spans="1:20" ht="49" x14ac:dyDescent="0.25">
      <c r="A608">
        <v>606</v>
      </c>
      <c r="B608" s="3" t="s">
        <v>607</v>
      </c>
      <c r="C608" s="3" t="s">
        <v>4716</v>
      </c>
      <c r="D608">
        <v>5000</v>
      </c>
      <c r="E608">
        <v>10</v>
      </c>
      <c r="F608" t="s">
        <v>8220</v>
      </c>
      <c r="G608" t="s">
        <v>8233</v>
      </c>
      <c r="H608" t="s">
        <v>8249</v>
      </c>
      <c r="I608">
        <v>1432479600</v>
      </c>
      <c r="J608">
        <v>1428507409</v>
      </c>
      <c r="K608" t="b">
        <v>0</v>
      </c>
      <c r="L608">
        <v>1</v>
      </c>
      <c r="M608" t="b">
        <v>0</v>
      </c>
      <c r="N608" s="3" t="s">
        <v>8272</v>
      </c>
      <c r="O608">
        <f t="shared" si="36"/>
        <v>0</v>
      </c>
      <c r="P608" s="3">
        <f t="shared" si="37"/>
        <v>10</v>
      </c>
      <c r="Q608" t="s">
        <v>8319</v>
      </c>
      <c r="R608" t="s">
        <v>8320</v>
      </c>
      <c r="S608" s="8">
        <f t="shared" si="38"/>
        <v>42102.442233796297</v>
      </c>
      <c r="T608" s="8">
        <f t="shared" si="39"/>
        <v>42148.416666666664</v>
      </c>
    </row>
    <row r="609" spans="1:20" ht="49" x14ac:dyDescent="0.25">
      <c r="A609">
        <v>607</v>
      </c>
      <c r="B609" s="3" t="s">
        <v>608</v>
      </c>
      <c r="C609" s="3" t="s">
        <v>4717</v>
      </c>
      <c r="D609">
        <v>250</v>
      </c>
      <c r="E609">
        <v>0</v>
      </c>
      <c r="F609" t="s">
        <v>8220</v>
      </c>
      <c r="G609" t="s">
        <v>8224</v>
      </c>
      <c r="H609" t="s">
        <v>8246</v>
      </c>
      <c r="I609">
        <v>1448225336</v>
      </c>
      <c r="J609">
        <v>1445629736</v>
      </c>
      <c r="K609" t="b">
        <v>0</v>
      </c>
      <c r="L609">
        <v>0</v>
      </c>
      <c r="M609" t="b">
        <v>0</v>
      </c>
      <c r="N609" s="3" t="s">
        <v>8272</v>
      </c>
      <c r="O609">
        <f t="shared" si="36"/>
        <v>0</v>
      </c>
      <c r="P609" s="3">
        <f t="shared" si="37"/>
        <v>0</v>
      </c>
      <c r="Q609" t="s">
        <v>8319</v>
      </c>
      <c r="R609" t="s">
        <v>8320</v>
      </c>
      <c r="S609" s="8">
        <f t="shared" si="38"/>
        <v>42300.617314814815</v>
      </c>
      <c r="T609" s="8">
        <f t="shared" si="39"/>
        <v>42330.65898148148</v>
      </c>
    </row>
    <row r="610" spans="1:20" ht="49" x14ac:dyDescent="0.25">
      <c r="A610">
        <v>608</v>
      </c>
      <c r="B610" s="3" t="s">
        <v>609</v>
      </c>
      <c r="C610" s="3" t="s">
        <v>4718</v>
      </c>
      <c r="D610">
        <v>150000</v>
      </c>
      <c r="E610">
        <v>1461</v>
      </c>
      <c r="F610" t="s">
        <v>8220</v>
      </c>
      <c r="G610" t="s">
        <v>8224</v>
      </c>
      <c r="H610" t="s">
        <v>8246</v>
      </c>
      <c r="I610">
        <v>1434405980</v>
      </c>
      <c r="J610">
        <v>1431813980</v>
      </c>
      <c r="K610" t="b">
        <v>0</v>
      </c>
      <c r="L610">
        <v>5</v>
      </c>
      <c r="M610" t="b">
        <v>0</v>
      </c>
      <c r="N610" s="3" t="s">
        <v>8272</v>
      </c>
      <c r="O610">
        <f t="shared" si="36"/>
        <v>1</v>
      </c>
      <c r="P610" s="3">
        <f t="shared" si="37"/>
        <v>292.2</v>
      </c>
      <c r="Q610" t="s">
        <v>8319</v>
      </c>
      <c r="R610" t="s">
        <v>8320</v>
      </c>
      <c r="S610" s="8">
        <f t="shared" si="38"/>
        <v>42140.712731481479</v>
      </c>
      <c r="T610" s="8">
        <f t="shared" si="39"/>
        <v>42170.712731481479</v>
      </c>
    </row>
    <row r="611" spans="1:20" ht="49" x14ac:dyDescent="0.25">
      <c r="A611">
        <v>609</v>
      </c>
      <c r="B611" s="3" t="s">
        <v>610</v>
      </c>
      <c r="C611" s="3" t="s">
        <v>4719</v>
      </c>
      <c r="D611">
        <v>780</v>
      </c>
      <c r="E611">
        <v>5</v>
      </c>
      <c r="F611" t="s">
        <v>8220</v>
      </c>
      <c r="G611" t="s">
        <v>8225</v>
      </c>
      <c r="H611" t="s">
        <v>8247</v>
      </c>
      <c r="I611">
        <v>1448761744</v>
      </c>
      <c r="J611">
        <v>1446166144</v>
      </c>
      <c r="K611" t="b">
        <v>0</v>
      </c>
      <c r="L611">
        <v>1</v>
      </c>
      <c r="M611" t="b">
        <v>0</v>
      </c>
      <c r="N611" s="3" t="s">
        <v>8272</v>
      </c>
      <c r="O611">
        <f t="shared" si="36"/>
        <v>1</v>
      </c>
      <c r="P611" s="3">
        <f t="shared" si="37"/>
        <v>5</v>
      </c>
      <c r="Q611" t="s">
        <v>8319</v>
      </c>
      <c r="R611" t="s">
        <v>8320</v>
      </c>
      <c r="S611" s="8">
        <f t="shared" si="38"/>
        <v>42306.825740740744</v>
      </c>
      <c r="T611" s="8">
        <f t="shared" si="39"/>
        <v>42336.867407407401</v>
      </c>
    </row>
    <row r="612" spans="1:20" ht="49" x14ac:dyDescent="0.25">
      <c r="A612">
        <v>610</v>
      </c>
      <c r="B612" s="3" t="s">
        <v>611</v>
      </c>
      <c r="C612" s="3" t="s">
        <v>4720</v>
      </c>
      <c r="D612">
        <v>13803</v>
      </c>
      <c r="E612">
        <v>0</v>
      </c>
      <c r="F612" t="s">
        <v>8220</v>
      </c>
      <c r="G612" t="s">
        <v>8224</v>
      </c>
      <c r="H612" t="s">
        <v>8246</v>
      </c>
      <c r="I612">
        <v>1429732586</v>
      </c>
      <c r="J612">
        <v>1427140586</v>
      </c>
      <c r="K612" t="b">
        <v>0</v>
      </c>
      <c r="L612">
        <v>0</v>
      </c>
      <c r="M612" t="b">
        <v>0</v>
      </c>
      <c r="N612" s="3" t="s">
        <v>8272</v>
      </c>
      <c r="O612">
        <f t="shared" si="36"/>
        <v>0</v>
      </c>
      <c r="P612" s="3">
        <f t="shared" si="37"/>
        <v>0</v>
      </c>
      <c r="Q612" t="s">
        <v>8319</v>
      </c>
      <c r="R612" t="s">
        <v>8320</v>
      </c>
      <c r="S612" s="8">
        <f t="shared" si="38"/>
        <v>42086.622523148144</v>
      </c>
      <c r="T612" s="8">
        <f t="shared" si="39"/>
        <v>42116.622523148144</v>
      </c>
    </row>
    <row r="613" spans="1:20" ht="49" x14ac:dyDescent="0.25">
      <c r="A613">
        <v>611</v>
      </c>
      <c r="B613" s="3" t="s">
        <v>612</v>
      </c>
      <c r="C613" s="3" t="s">
        <v>4721</v>
      </c>
      <c r="D613">
        <v>80000</v>
      </c>
      <c r="E613">
        <v>0</v>
      </c>
      <c r="F613" t="s">
        <v>8220</v>
      </c>
      <c r="G613" t="s">
        <v>8230</v>
      </c>
      <c r="H613" t="s">
        <v>8249</v>
      </c>
      <c r="I613">
        <v>1453210037</v>
      </c>
      <c r="J613">
        <v>1448026037</v>
      </c>
      <c r="K613" t="b">
        <v>0</v>
      </c>
      <c r="L613">
        <v>0</v>
      </c>
      <c r="M613" t="b">
        <v>0</v>
      </c>
      <c r="N613" s="3" t="s">
        <v>8272</v>
      </c>
      <c r="O613">
        <f t="shared" si="36"/>
        <v>0</v>
      </c>
      <c r="P613" s="3">
        <f t="shared" si="37"/>
        <v>0</v>
      </c>
      <c r="Q613" t="s">
        <v>8319</v>
      </c>
      <c r="R613" t="s">
        <v>8320</v>
      </c>
      <c r="S613" s="8">
        <f t="shared" si="38"/>
        <v>42328.352280092593</v>
      </c>
      <c r="T613" s="8">
        <f t="shared" si="39"/>
        <v>42388.352280092593</v>
      </c>
    </row>
    <row r="614" spans="1:20" ht="33" x14ac:dyDescent="0.25">
      <c r="A614">
        <v>612</v>
      </c>
      <c r="B614" s="3" t="s">
        <v>613</v>
      </c>
      <c r="C614" s="3" t="s">
        <v>4722</v>
      </c>
      <c r="D614">
        <v>10000</v>
      </c>
      <c r="E614">
        <v>0</v>
      </c>
      <c r="F614" t="s">
        <v>8220</v>
      </c>
      <c r="G614" t="s">
        <v>8237</v>
      </c>
      <c r="H614" t="s">
        <v>8249</v>
      </c>
      <c r="I614">
        <v>1472777146</v>
      </c>
      <c r="J614">
        <v>1470185146</v>
      </c>
      <c r="K614" t="b">
        <v>0</v>
      </c>
      <c r="L614">
        <v>0</v>
      </c>
      <c r="M614" t="b">
        <v>0</v>
      </c>
      <c r="N614" s="3" t="s">
        <v>8272</v>
      </c>
      <c r="O614">
        <f t="shared" si="36"/>
        <v>0</v>
      </c>
      <c r="P614" s="3">
        <f t="shared" si="37"/>
        <v>0</v>
      </c>
      <c r="Q614" t="s">
        <v>8319</v>
      </c>
      <c r="R614" t="s">
        <v>8320</v>
      </c>
      <c r="S614" s="8">
        <f t="shared" si="38"/>
        <v>42584.823449074065</v>
      </c>
      <c r="T614" s="8">
        <f t="shared" si="39"/>
        <v>42614.823449074072</v>
      </c>
    </row>
    <row r="615" spans="1:20" ht="49"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s="3" t="s">
        <v>8272</v>
      </c>
      <c r="O615">
        <f t="shared" si="36"/>
        <v>21</v>
      </c>
      <c r="P615" s="3">
        <f t="shared" si="37"/>
        <v>105.93</v>
      </c>
      <c r="Q615" t="s">
        <v>8319</v>
      </c>
      <c r="R615" t="s">
        <v>8320</v>
      </c>
      <c r="S615" s="8">
        <f t="shared" si="38"/>
        <v>42247.288425925923</v>
      </c>
      <c r="T615" s="8">
        <f t="shared" si="39"/>
        <v>42277.999305555553</v>
      </c>
    </row>
    <row r="616" spans="1:20" ht="49" x14ac:dyDescent="0.25">
      <c r="A616">
        <v>614</v>
      </c>
      <c r="B616" s="3" t="s">
        <v>615</v>
      </c>
      <c r="C616" s="3" t="s">
        <v>4724</v>
      </c>
      <c r="D616">
        <v>10000</v>
      </c>
      <c r="E616">
        <v>0</v>
      </c>
      <c r="F616" t="s">
        <v>8220</v>
      </c>
      <c r="G616" t="s">
        <v>8224</v>
      </c>
      <c r="H616" t="s">
        <v>8246</v>
      </c>
      <c r="I616">
        <v>1466731740</v>
      </c>
      <c r="J616">
        <v>1464139740</v>
      </c>
      <c r="K616" t="b">
        <v>0</v>
      </c>
      <c r="L616">
        <v>0</v>
      </c>
      <c r="M616" t="b">
        <v>0</v>
      </c>
      <c r="N616" s="3" t="s">
        <v>8272</v>
      </c>
      <c r="O616">
        <f t="shared" si="36"/>
        <v>0</v>
      </c>
      <c r="P616" s="3">
        <f t="shared" si="37"/>
        <v>0</v>
      </c>
      <c r="Q616" t="s">
        <v>8319</v>
      </c>
      <c r="R616" t="s">
        <v>8320</v>
      </c>
      <c r="S616" s="8">
        <f t="shared" si="38"/>
        <v>42514.853472222218</v>
      </c>
      <c r="T616" s="8">
        <f t="shared" si="39"/>
        <v>42544.853472222218</v>
      </c>
    </row>
    <row r="617" spans="1:20" ht="49" x14ac:dyDescent="0.25">
      <c r="A617">
        <v>615</v>
      </c>
      <c r="B617" s="3" t="s">
        <v>616</v>
      </c>
      <c r="C617" s="3" t="s">
        <v>4725</v>
      </c>
      <c r="D617">
        <v>515</v>
      </c>
      <c r="E617">
        <v>0</v>
      </c>
      <c r="F617" t="s">
        <v>8220</v>
      </c>
      <c r="G617" t="s">
        <v>8228</v>
      </c>
      <c r="H617" t="s">
        <v>8250</v>
      </c>
      <c r="I617">
        <v>1443149759</v>
      </c>
      <c r="J617">
        <v>1440557759</v>
      </c>
      <c r="K617" t="b">
        <v>0</v>
      </c>
      <c r="L617">
        <v>0</v>
      </c>
      <c r="M617" t="b">
        <v>0</v>
      </c>
      <c r="N617" s="3" t="s">
        <v>8272</v>
      </c>
      <c r="O617">
        <f t="shared" si="36"/>
        <v>0</v>
      </c>
      <c r="P617" s="3">
        <f t="shared" si="37"/>
        <v>0</v>
      </c>
      <c r="Q617" t="s">
        <v>8319</v>
      </c>
      <c r="R617" t="s">
        <v>8320</v>
      </c>
      <c r="S617" s="8">
        <f t="shared" si="38"/>
        <v>42241.913877314808</v>
      </c>
      <c r="T617" s="8">
        <f t="shared" si="39"/>
        <v>42271.913877314808</v>
      </c>
    </row>
    <row r="618" spans="1:20" ht="49" x14ac:dyDescent="0.25">
      <c r="A618">
        <v>616</v>
      </c>
      <c r="B618" s="3" t="s">
        <v>617</v>
      </c>
      <c r="C618" s="3" t="s">
        <v>4726</v>
      </c>
      <c r="D618">
        <v>5000</v>
      </c>
      <c r="E618">
        <v>0</v>
      </c>
      <c r="F618" t="s">
        <v>8220</v>
      </c>
      <c r="G618" t="s">
        <v>8230</v>
      </c>
      <c r="H618" t="s">
        <v>8249</v>
      </c>
      <c r="I618">
        <v>1488013307</v>
      </c>
      <c r="J618">
        <v>1485421307</v>
      </c>
      <c r="K618" t="b">
        <v>0</v>
      </c>
      <c r="L618">
        <v>0</v>
      </c>
      <c r="M618" t="b">
        <v>0</v>
      </c>
      <c r="N618" s="3" t="s">
        <v>8272</v>
      </c>
      <c r="O618">
        <f t="shared" si="36"/>
        <v>0</v>
      </c>
      <c r="P618" s="3">
        <f t="shared" si="37"/>
        <v>0</v>
      </c>
      <c r="Q618" t="s">
        <v>8319</v>
      </c>
      <c r="R618" t="s">
        <v>8320</v>
      </c>
      <c r="S618" s="8">
        <f t="shared" si="38"/>
        <v>42761.167905092596</v>
      </c>
      <c r="T618" s="8">
        <f t="shared" si="39"/>
        <v>42791.167905092589</v>
      </c>
    </row>
    <row r="619" spans="1:20" ht="49" x14ac:dyDescent="0.25">
      <c r="A619">
        <v>617</v>
      </c>
      <c r="B619" s="3" t="s">
        <v>618</v>
      </c>
      <c r="C619" s="3" t="s">
        <v>4727</v>
      </c>
      <c r="D619">
        <v>2000</v>
      </c>
      <c r="E619">
        <v>60</v>
      </c>
      <c r="F619" t="s">
        <v>8220</v>
      </c>
      <c r="G619" t="s">
        <v>8225</v>
      </c>
      <c r="H619" t="s">
        <v>8247</v>
      </c>
      <c r="I619">
        <v>1431072843</v>
      </c>
      <c r="J619">
        <v>1427184843</v>
      </c>
      <c r="K619" t="b">
        <v>0</v>
      </c>
      <c r="L619">
        <v>3</v>
      </c>
      <c r="M619" t="b">
        <v>0</v>
      </c>
      <c r="N619" s="3" t="s">
        <v>8272</v>
      </c>
      <c r="O619">
        <f t="shared" si="36"/>
        <v>3</v>
      </c>
      <c r="P619" s="3">
        <f t="shared" si="37"/>
        <v>20</v>
      </c>
      <c r="Q619" t="s">
        <v>8319</v>
      </c>
      <c r="R619" t="s">
        <v>8320</v>
      </c>
      <c r="S619" s="8">
        <f t="shared" si="38"/>
        <v>42087.134756944441</v>
      </c>
      <c r="T619" s="8">
        <f t="shared" si="39"/>
        <v>42132.134756944441</v>
      </c>
    </row>
    <row r="620" spans="1:20" ht="49" x14ac:dyDescent="0.25">
      <c r="A620">
        <v>618</v>
      </c>
      <c r="B620" s="3" t="s">
        <v>619</v>
      </c>
      <c r="C620" s="3" t="s">
        <v>4728</v>
      </c>
      <c r="D620">
        <v>400</v>
      </c>
      <c r="E620">
        <v>0</v>
      </c>
      <c r="F620" t="s">
        <v>8220</v>
      </c>
      <c r="G620" t="s">
        <v>8224</v>
      </c>
      <c r="H620" t="s">
        <v>8246</v>
      </c>
      <c r="I620">
        <v>1449689203</v>
      </c>
      <c r="J620">
        <v>1447097203</v>
      </c>
      <c r="K620" t="b">
        <v>0</v>
      </c>
      <c r="L620">
        <v>0</v>
      </c>
      <c r="M620" t="b">
        <v>0</v>
      </c>
      <c r="N620" s="3" t="s">
        <v>8272</v>
      </c>
      <c r="O620">
        <f t="shared" si="36"/>
        <v>0</v>
      </c>
      <c r="P620" s="3">
        <f t="shared" si="37"/>
        <v>0</v>
      </c>
      <c r="Q620" t="s">
        <v>8319</v>
      </c>
      <c r="R620" t="s">
        <v>8320</v>
      </c>
      <c r="S620" s="8">
        <f t="shared" si="38"/>
        <v>42317.60188657407</v>
      </c>
      <c r="T620" s="8">
        <f t="shared" si="39"/>
        <v>42347.60188657407</v>
      </c>
    </row>
    <row r="621" spans="1:20" ht="33" x14ac:dyDescent="0.25">
      <c r="A621">
        <v>619</v>
      </c>
      <c r="B621" s="3" t="s">
        <v>620</v>
      </c>
      <c r="C621" s="3" t="s">
        <v>4729</v>
      </c>
      <c r="D621">
        <v>2500000</v>
      </c>
      <c r="E621">
        <v>1</v>
      </c>
      <c r="F621" t="s">
        <v>8220</v>
      </c>
      <c r="G621" t="s">
        <v>8224</v>
      </c>
      <c r="H621" t="s">
        <v>8246</v>
      </c>
      <c r="I621">
        <v>1416933390</v>
      </c>
      <c r="J621">
        <v>1411745790</v>
      </c>
      <c r="K621" t="b">
        <v>0</v>
      </c>
      <c r="L621">
        <v>1</v>
      </c>
      <c r="M621" t="b">
        <v>0</v>
      </c>
      <c r="N621" s="3" t="s">
        <v>8272</v>
      </c>
      <c r="O621">
        <f t="shared" si="36"/>
        <v>0</v>
      </c>
      <c r="P621" s="3">
        <f t="shared" si="37"/>
        <v>1</v>
      </c>
      <c r="Q621" t="s">
        <v>8319</v>
      </c>
      <c r="R621" t="s">
        <v>8320</v>
      </c>
      <c r="S621" s="8">
        <f t="shared" si="38"/>
        <v>41908.442013888889</v>
      </c>
      <c r="T621" s="8">
        <f t="shared" si="39"/>
        <v>41968.483680555553</v>
      </c>
    </row>
    <row r="622" spans="1:20" ht="49" x14ac:dyDescent="0.25">
      <c r="A622">
        <v>620</v>
      </c>
      <c r="B622" s="3" t="s">
        <v>621</v>
      </c>
      <c r="C622" s="3" t="s">
        <v>4730</v>
      </c>
      <c r="D622">
        <v>30000</v>
      </c>
      <c r="E622">
        <v>300</v>
      </c>
      <c r="F622" t="s">
        <v>8220</v>
      </c>
      <c r="G622" t="s">
        <v>8229</v>
      </c>
      <c r="H622" t="s">
        <v>8251</v>
      </c>
      <c r="I622">
        <v>1408986738</v>
      </c>
      <c r="J622">
        <v>1405098738</v>
      </c>
      <c r="K622" t="b">
        <v>0</v>
      </c>
      <c r="L622">
        <v>1</v>
      </c>
      <c r="M622" t="b">
        <v>0</v>
      </c>
      <c r="N622" s="3" t="s">
        <v>8272</v>
      </c>
      <c r="O622">
        <f t="shared" si="36"/>
        <v>1</v>
      </c>
      <c r="P622" s="3">
        <f t="shared" si="37"/>
        <v>300</v>
      </c>
      <c r="Q622" t="s">
        <v>8319</v>
      </c>
      <c r="R622" t="s">
        <v>8320</v>
      </c>
      <c r="S622" s="8">
        <f t="shared" si="38"/>
        <v>41831.508541666662</v>
      </c>
      <c r="T622" s="8">
        <f t="shared" si="39"/>
        <v>41876.508541666662</v>
      </c>
    </row>
    <row r="623" spans="1:20" ht="49" x14ac:dyDescent="0.25">
      <c r="A623">
        <v>621</v>
      </c>
      <c r="B623" s="3" t="s">
        <v>622</v>
      </c>
      <c r="C623" s="3" t="s">
        <v>4731</v>
      </c>
      <c r="D623">
        <v>25000</v>
      </c>
      <c r="E623">
        <v>261</v>
      </c>
      <c r="F623" t="s">
        <v>8220</v>
      </c>
      <c r="G623" t="s">
        <v>8224</v>
      </c>
      <c r="H623" t="s">
        <v>8246</v>
      </c>
      <c r="I623">
        <v>1467934937</v>
      </c>
      <c r="J623">
        <v>1465342937</v>
      </c>
      <c r="K623" t="b">
        <v>0</v>
      </c>
      <c r="L623">
        <v>3</v>
      </c>
      <c r="M623" t="b">
        <v>0</v>
      </c>
      <c r="N623" s="3" t="s">
        <v>8272</v>
      </c>
      <c r="O623">
        <f t="shared" si="36"/>
        <v>1</v>
      </c>
      <c r="P623" s="3">
        <f t="shared" si="37"/>
        <v>87</v>
      </c>
      <c r="Q623" t="s">
        <v>8319</v>
      </c>
      <c r="R623" t="s">
        <v>8320</v>
      </c>
      <c r="S623" s="8">
        <f t="shared" si="38"/>
        <v>42528.779363425921</v>
      </c>
      <c r="T623" s="8">
        <f t="shared" si="39"/>
        <v>42558.779363425921</v>
      </c>
    </row>
    <row r="624" spans="1:20" ht="49" x14ac:dyDescent="0.25">
      <c r="A624">
        <v>622</v>
      </c>
      <c r="B624" s="3" t="s">
        <v>623</v>
      </c>
      <c r="C624" s="3" t="s">
        <v>4732</v>
      </c>
      <c r="D624">
        <v>6000</v>
      </c>
      <c r="E624">
        <v>341</v>
      </c>
      <c r="F624" t="s">
        <v>8220</v>
      </c>
      <c r="G624" t="s">
        <v>8224</v>
      </c>
      <c r="H624" t="s">
        <v>8246</v>
      </c>
      <c r="I624">
        <v>1467398138</v>
      </c>
      <c r="J624">
        <v>1465670138</v>
      </c>
      <c r="K624" t="b">
        <v>0</v>
      </c>
      <c r="L624">
        <v>9</v>
      </c>
      <c r="M624" t="b">
        <v>0</v>
      </c>
      <c r="N624" s="3" t="s">
        <v>8272</v>
      </c>
      <c r="O624">
        <f t="shared" si="36"/>
        <v>6</v>
      </c>
      <c r="P624" s="3">
        <f t="shared" si="37"/>
        <v>37.89</v>
      </c>
      <c r="Q624" t="s">
        <v>8319</v>
      </c>
      <c r="R624" t="s">
        <v>8320</v>
      </c>
      <c r="S624" s="8">
        <f t="shared" si="38"/>
        <v>42532.566412037035</v>
      </c>
      <c r="T624" s="8">
        <f t="shared" si="39"/>
        <v>42552.566412037035</v>
      </c>
    </row>
    <row r="625" spans="1:20" ht="49" x14ac:dyDescent="0.25">
      <c r="A625">
        <v>623</v>
      </c>
      <c r="B625" s="3" t="s">
        <v>624</v>
      </c>
      <c r="C625" s="3" t="s">
        <v>4733</v>
      </c>
      <c r="D625">
        <v>75000</v>
      </c>
      <c r="E625">
        <v>0</v>
      </c>
      <c r="F625" t="s">
        <v>8220</v>
      </c>
      <c r="G625" t="s">
        <v>8226</v>
      </c>
      <c r="H625" t="s">
        <v>8248</v>
      </c>
      <c r="I625">
        <v>1432771997</v>
      </c>
      <c r="J625">
        <v>1430179997</v>
      </c>
      <c r="K625" t="b">
        <v>0</v>
      </c>
      <c r="L625">
        <v>0</v>
      </c>
      <c r="M625" t="b">
        <v>0</v>
      </c>
      <c r="N625" s="3" t="s">
        <v>8272</v>
      </c>
      <c r="O625">
        <f t="shared" si="36"/>
        <v>0</v>
      </c>
      <c r="P625" s="3">
        <f t="shared" si="37"/>
        <v>0</v>
      </c>
      <c r="Q625" t="s">
        <v>8319</v>
      </c>
      <c r="R625" t="s">
        <v>8320</v>
      </c>
      <c r="S625" s="8">
        <f t="shared" si="38"/>
        <v>42121.800891203697</v>
      </c>
      <c r="T625" s="8">
        <f t="shared" si="39"/>
        <v>42151.800891203697</v>
      </c>
    </row>
    <row r="626" spans="1:20" ht="49" x14ac:dyDescent="0.25">
      <c r="A626">
        <v>624</v>
      </c>
      <c r="B626" s="3" t="s">
        <v>625</v>
      </c>
      <c r="C626" s="3" t="s">
        <v>4734</v>
      </c>
      <c r="D626">
        <v>5000</v>
      </c>
      <c r="E626">
        <v>0</v>
      </c>
      <c r="F626" t="s">
        <v>8220</v>
      </c>
      <c r="G626" t="s">
        <v>8224</v>
      </c>
      <c r="H626" t="s">
        <v>8246</v>
      </c>
      <c r="I626">
        <v>1431647041</v>
      </c>
      <c r="J626">
        <v>1429055041</v>
      </c>
      <c r="K626" t="b">
        <v>0</v>
      </c>
      <c r="L626">
        <v>0</v>
      </c>
      <c r="M626" t="b">
        <v>0</v>
      </c>
      <c r="N626" s="3" t="s">
        <v>8272</v>
      </c>
      <c r="O626">
        <f t="shared" si="36"/>
        <v>0</v>
      </c>
      <c r="P626" s="3">
        <f t="shared" si="37"/>
        <v>0</v>
      </c>
      <c r="Q626" t="s">
        <v>8319</v>
      </c>
      <c r="R626" t="s">
        <v>8320</v>
      </c>
      <c r="S626" s="8">
        <f t="shared" si="38"/>
        <v>42108.78056712963</v>
      </c>
      <c r="T626" s="8">
        <f t="shared" si="39"/>
        <v>42138.78056712963</v>
      </c>
    </row>
    <row r="627" spans="1:20" ht="49" x14ac:dyDescent="0.25">
      <c r="A627">
        <v>625</v>
      </c>
      <c r="B627" s="3" t="s">
        <v>626</v>
      </c>
      <c r="C627" s="3" t="s">
        <v>4735</v>
      </c>
      <c r="D627">
        <v>25000</v>
      </c>
      <c r="E627">
        <v>0</v>
      </c>
      <c r="F627" t="s">
        <v>8220</v>
      </c>
      <c r="G627" t="s">
        <v>8229</v>
      </c>
      <c r="H627" t="s">
        <v>8251</v>
      </c>
      <c r="I627">
        <v>1490560177</v>
      </c>
      <c r="J627">
        <v>1487971777</v>
      </c>
      <c r="K627" t="b">
        <v>0</v>
      </c>
      <c r="L627">
        <v>0</v>
      </c>
      <c r="M627" t="b">
        <v>0</v>
      </c>
      <c r="N627" s="3" t="s">
        <v>8272</v>
      </c>
      <c r="O627">
        <f t="shared" si="36"/>
        <v>0</v>
      </c>
      <c r="P627" s="3">
        <f t="shared" si="37"/>
        <v>0</v>
      </c>
      <c r="Q627" t="s">
        <v>8319</v>
      </c>
      <c r="R627" t="s">
        <v>8320</v>
      </c>
      <c r="S627" s="8">
        <f t="shared" si="38"/>
        <v>42790.687233796292</v>
      </c>
      <c r="T627" s="8">
        <f t="shared" si="39"/>
        <v>42820.645567129628</v>
      </c>
    </row>
    <row r="628" spans="1:20" ht="49" x14ac:dyDescent="0.25">
      <c r="A628">
        <v>626</v>
      </c>
      <c r="B628" s="3" t="s">
        <v>627</v>
      </c>
      <c r="C628" s="3" t="s">
        <v>4736</v>
      </c>
      <c r="D628">
        <v>25000</v>
      </c>
      <c r="E628">
        <v>4345</v>
      </c>
      <c r="F628" t="s">
        <v>8220</v>
      </c>
      <c r="G628" t="s">
        <v>8224</v>
      </c>
      <c r="H628" t="s">
        <v>8246</v>
      </c>
      <c r="I628">
        <v>1439644920</v>
      </c>
      <c r="J628">
        <v>1436793939</v>
      </c>
      <c r="K628" t="b">
        <v>0</v>
      </c>
      <c r="L628">
        <v>39</v>
      </c>
      <c r="M628" t="b">
        <v>0</v>
      </c>
      <c r="N628" s="3" t="s">
        <v>8272</v>
      </c>
      <c r="O628">
        <f t="shared" si="36"/>
        <v>17</v>
      </c>
      <c r="P628" s="3">
        <f t="shared" si="37"/>
        <v>111.41</v>
      </c>
      <c r="Q628" t="s">
        <v>8319</v>
      </c>
      <c r="R628" t="s">
        <v>8320</v>
      </c>
      <c r="S628" s="8">
        <f t="shared" si="38"/>
        <v>42198.351145833331</v>
      </c>
      <c r="T628" s="8">
        <f t="shared" si="39"/>
        <v>42231.348611111105</v>
      </c>
    </row>
    <row r="629" spans="1:20" ht="49" x14ac:dyDescent="0.25">
      <c r="A629">
        <v>627</v>
      </c>
      <c r="B629" s="3" t="s">
        <v>628</v>
      </c>
      <c r="C629" s="3" t="s">
        <v>4737</v>
      </c>
      <c r="D629">
        <v>450000</v>
      </c>
      <c r="E629">
        <v>90</v>
      </c>
      <c r="F629" t="s">
        <v>8220</v>
      </c>
      <c r="G629" t="s">
        <v>8235</v>
      </c>
      <c r="H629" t="s">
        <v>8255</v>
      </c>
      <c r="I629">
        <v>1457996400</v>
      </c>
      <c r="J629">
        <v>1452842511</v>
      </c>
      <c r="K629" t="b">
        <v>0</v>
      </c>
      <c r="L629">
        <v>1</v>
      </c>
      <c r="M629" t="b">
        <v>0</v>
      </c>
      <c r="N629" s="3" t="s">
        <v>8272</v>
      </c>
      <c r="O629">
        <f t="shared" si="36"/>
        <v>0</v>
      </c>
      <c r="P629" s="3">
        <f t="shared" si="37"/>
        <v>90</v>
      </c>
      <c r="Q629" t="s">
        <v>8319</v>
      </c>
      <c r="R629" t="s">
        <v>8320</v>
      </c>
      <c r="S629" s="8">
        <f t="shared" si="38"/>
        <v>42384.098506944443</v>
      </c>
      <c r="T629" s="8">
        <f t="shared" si="39"/>
        <v>42443.749999999993</v>
      </c>
    </row>
    <row r="630" spans="1:20" ht="49" x14ac:dyDescent="0.25">
      <c r="A630">
        <v>628</v>
      </c>
      <c r="B630" s="3" t="s">
        <v>629</v>
      </c>
      <c r="C630" s="3" t="s">
        <v>4738</v>
      </c>
      <c r="D630">
        <v>5000</v>
      </c>
      <c r="E630">
        <v>0</v>
      </c>
      <c r="F630" t="s">
        <v>8220</v>
      </c>
      <c r="G630" t="s">
        <v>8224</v>
      </c>
      <c r="H630" t="s">
        <v>8246</v>
      </c>
      <c r="I630">
        <v>1405269457</v>
      </c>
      <c r="J630">
        <v>1402677457</v>
      </c>
      <c r="K630" t="b">
        <v>0</v>
      </c>
      <c r="L630">
        <v>0</v>
      </c>
      <c r="M630" t="b">
        <v>0</v>
      </c>
      <c r="N630" s="3" t="s">
        <v>8272</v>
      </c>
      <c r="O630">
        <f t="shared" si="36"/>
        <v>0</v>
      </c>
      <c r="P630" s="3">
        <f t="shared" si="37"/>
        <v>0</v>
      </c>
      <c r="Q630" t="s">
        <v>8319</v>
      </c>
      <c r="R630" t="s">
        <v>8320</v>
      </c>
      <c r="S630" s="8">
        <f t="shared" si="38"/>
        <v>41803.484456018516</v>
      </c>
      <c r="T630" s="8">
        <f t="shared" si="39"/>
        <v>41833.484456018516</v>
      </c>
    </row>
    <row r="631" spans="1:20" ht="49" x14ac:dyDescent="0.25">
      <c r="A631">
        <v>629</v>
      </c>
      <c r="B631" s="3" t="s">
        <v>630</v>
      </c>
      <c r="C631" s="3" t="s">
        <v>4739</v>
      </c>
      <c r="D631">
        <v>200000</v>
      </c>
      <c r="E631">
        <v>350</v>
      </c>
      <c r="F631" t="s">
        <v>8220</v>
      </c>
      <c r="G631" t="s">
        <v>8226</v>
      </c>
      <c r="H631" t="s">
        <v>8248</v>
      </c>
      <c r="I631">
        <v>1463239108</v>
      </c>
      <c r="J631">
        <v>1460647108</v>
      </c>
      <c r="K631" t="b">
        <v>0</v>
      </c>
      <c r="L631">
        <v>3</v>
      </c>
      <c r="M631" t="b">
        <v>0</v>
      </c>
      <c r="N631" s="3" t="s">
        <v>8272</v>
      </c>
      <c r="O631">
        <f t="shared" si="36"/>
        <v>0</v>
      </c>
      <c r="P631" s="3">
        <f t="shared" si="37"/>
        <v>116.67</v>
      </c>
      <c r="Q631" t="s">
        <v>8319</v>
      </c>
      <c r="R631" t="s">
        <v>8320</v>
      </c>
      <c r="S631" s="8">
        <f t="shared" si="38"/>
        <v>42474.429490740738</v>
      </c>
      <c r="T631" s="8">
        <f t="shared" si="39"/>
        <v>42504.429490740738</v>
      </c>
    </row>
    <row r="632" spans="1:20" ht="49" x14ac:dyDescent="0.25">
      <c r="A632">
        <v>630</v>
      </c>
      <c r="B632" s="3" t="s">
        <v>631</v>
      </c>
      <c r="C632" s="3" t="s">
        <v>4740</v>
      </c>
      <c r="D632">
        <v>11999</v>
      </c>
      <c r="E632">
        <v>10</v>
      </c>
      <c r="F632" t="s">
        <v>8220</v>
      </c>
      <c r="G632" t="s">
        <v>8224</v>
      </c>
      <c r="H632" t="s">
        <v>8246</v>
      </c>
      <c r="I632">
        <v>1441516200</v>
      </c>
      <c r="J632">
        <v>1438959121</v>
      </c>
      <c r="K632" t="b">
        <v>0</v>
      </c>
      <c r="L632">
        <v>1</v>
      </c>
      <c r="M632" t="b">
        <v>0</v>
      </c>
      <c r="N632" s="3" t="s">
        <v>8272</v>
      </c>
      <c r="O632">
        <f t="shared" si="36"/>
        <v>0</v>
      </c>
      <c r="P632" s="3">
        <f t="shared" si="37"/>
        <v>10</v>
      </c>
      <c r="Q632" t="s">
        <v>8319</v>
      </c>
      <c r="R632" t="s">
        <v>8320</v>
      </c>
      <c r="S632" s="8">
        <f t="shared" si="38"/>
        <v>42223.411122685182</v>
      </c>
      <c r="T632" s="8">
        <f t="shared" si="39"/>
        <v>42253.006944444445</v>
      </c>
    </row>
    <row r="633" spans="1:20" ht="33" x14ac:dyDescent="0.25">
      <c r="A633">
        <v>631</v>
      </c>
      <c r="B633" s="3" t="s">
        <v>632</v>
      </c>
      <c r="C633" s="3" t="s">
        <v>4741</v>
      </c>
      <c r="D633">
        <v>50000</v>
      </c>
      <c r="E633">
        <v>690</v>
      </c>
      <c r="F633" t="s">
        <v>8220</v>
      </c>
      <c r="G633" t="s">
        <v>8229</v>
      </c>
      <c r="H633" t="s">
        <v>8251</v>
      </c>
      <c r="I633">
        <v>1464460329</v>
      </c>
      <c r="J633">
        <v>1461954729</v>
      </c>
      <c r="K633" t="b">
        <v>0</v>
      </c>
      <c r="L633">
        <v>9</v>
      </c>
      <c r="M633" t="b">
        <v>0</v>
      </c>
      <c r="N633" s="3" t="s">
        <v>8272</v>
      </c>
      <c r="O633">
        <f t="shared" si="36"/>
        <v>1</v>
      </c>
      <c r="P633" s="3">
        <f t="shared" si="37"/>
        <v>76.67</v>
      </c>
      <c r="Q633" t="s">
        <v>8319</v>
      </c>
      <c r="R633" t="s">
        <v>8320</v>
      </c>
      <c r="S633" s="8">
        <f t="shared" si="38"/>
        <v>42489.563993055555</v>
      </c>
      <c r="T633" s="8">
        <f t="shared" si="39"/>
        <v>42518.563993055555</v>
      </c>
    </row>
    <row r="634" spans="1:20" ht="33" x14ac:dyDescent="0.25">
      <c r="A634">
        <v>632</v>
      </c>
      <c r="B634" s="3" t="s">
        <v>633</v>
      </c>
      <c r="C634" s="3" t="s">
        <v>4742</v>
      </c>
      <c r="D634">
        <v>20000</v>
      </c>
      <c r="E634">
        <v>0</v>
      </c>
      <c r="F634" t="s">
        <v>8220</v>
      </c>
      <c r="G634" t="s">
        <v>8233</v>
      </c>
      <c r="H634" t="s">
        <v>8249</v>
      </c>
      <c r="I634">
        <v>1448470165</v>
      </c>
      <c r="J634">
        <v>1445874565</v>
      </c>
      <c r="K634" t="b">
        <v>0</v>
      </c>
      <c r="L634">
        <v>0</v>
      </c>
      <c r="M634" t="b">
        <v>0</v>
      </c>
      <c r="N634" s="3" t="s">
        <v>8272</v>
      </c>
      <c r="O634">
        <f t="shared" si="36"/>
        <v>0</v>
      </c>
      <c r="P634" s="3">
        <f t="shared" si="37"/>
        <v>0</v>
      </c>
      <c r="Q634" t="s">
        <v>8319</v>
      </c>
      <c r="R634" t="s">
        <v>8320</v>
      </c>
      <c r="S634" s="8">
        <f t="shared" si="38"/>
        <v>42303.450983796291</v>
      </c>
      <c r="T634" s="8">
        <f t="shared" si="39"/>
        <v>42333.492650462962</v>
      </c>
    </row>
    <row r="635" spans="1:20" ht="49" x14ac:dyDescent="0.25">
      <c r="A635">
        <v>633</v>
      </c>
      <c r="B635" s="3" t="s">
        <v>634</v>
      </c>
      <c r="C635" s="3" t="s">
        <v>4743</v>
      </c>
      <c r="D635">
        <v>10000</v>
      </c>
      <c r="E635">
        <v>1245</v>
      </c>
      <c r="F635" t="s">
        <v>8220</v>
      </c>
      <c r="G635" t="s">
        <v>8224</v>
      </c>
      <c r="H635" t="s">
        <v>8246</v>
      </c>
      <c r="I635">
        <v>1466204400</v>
      </c>
      <c r="J635">
        <v>1463469062</v>
      </c>
      <c r="K635" t="b">
        <v>0</v>
      </c>
      <c r="L635">
        <v>25</v>
      </c>
      <c r="M635" t="b">
        <v>0</v>
      </c>
      <c r="N635" s="3" t="s">
        <v>8272</v>
      </c>
      <c r="O635">
        <f t="shared" si="36"/>
        <v>12</v>
      </c>
      <c r="P635" s="3">
        <f t="shared" si="37"/>
        <v>49.8</v>
      </c>
      <c r="Q635" t="s">
        <v>8319</v>
      </c>
      <c r="R635" t="s">
        <v>8320</v>
      </c>
      <c r="S635" s="8">
        <f t="shared" si="38"/>
        <v>42507.090995370374</v>
      </c>
      <c r="T635" s="8">
        <f t="shared" si="39"/>
        <v>42538.749999999993</v>
      </c>
    </row>
    <row r="636" spans="1:20" ht="33" x14ac:dyDescent="0.25">
      <c r="A636">
        <v>634</v>
      </c>
      <c r="B636" s="3" t="s">
        <v>635</v>
      </c>
      <c r="C636" s="3" t="s">
        <v>4744</v>
      </c>
      <c r="D636">
        <v>5000</v>
      </c>
      <c r="E636">
        <v>1</v>
      </c>
      <c r="F636" t="s">
        <v>8220</v>
      </c>
      <c r="G636" t="s">
        <v>8224</v>
      </c>
      <c r="H636" t="s">
        <v>8246</v>
      </c>
      <c r="I636">
        <v>1424989029</v>
      </c>
      <c r="J636">
        <v>1422397029</v>
      </c>
      <c r="K636" t="b">
        <v>0</v>
      </c>
      <c r="L636">
        <v>1</v>
      </c>
      <c r="M636" t="b">
        <v>0</v>
      </c>
      <c r="N636" s="3" t="s">
        <v>8272</v>
      </c>
      <c r="O636">
        <f t="shared" si="36"/>
        <v>0</v>
      </c>
      <c r="P636" s="3">
        <f t="shared" si="37"/>
        <v>1</v>
      </c>
      <c r="Q636" t="s">
        <v>8319</v>
      </c>
      <c r="R636" t="s">
        <v>8320</v>
      </c>
      <c r="S636" s="8">
        <f t="shared" si="38"/>
        <v>42031.720243055555</v>
      </c>
      <c r="T636" s="8">
        <f t="shared" si="39"/>
        <v>42061.720243055555</v>
      </c>
    </row>
    <row r="637" spans="1:20" ht="33" x14ac:dyDescent="0.25">
      <c r="A637">
        <v>635</v>
      </c>
      <c r="B637" s="3" t="s">
        <v>636</v>
      </c>
      <c r="C637" s="3" t="s">
        <v>4745</v>
      </c>
      <c r="D637">
        <v>25000</v>
      </c>
      <c r="E637">
        <v>2</v>
      </c>
      <c r="F637" t="s">
        <v>8220</v>
      </c>
      <c r="G637" t="s">
        <v>8224</v>
      </c>
      <c r="H637" t="s">
        <v>8246</v>
      </c>
      <c r="I637">
        <v>1428804762</v>
      </c>
      <c r="J637">
        <v>1426212762</v>
      </c>
      <c r="K637" t="b">
        <v>0</v>
      </c>
      <c r="L637">
        <v>1</v>
      </c>
      <c r="M637" t="b">
        <v>0</v>
      </c>
      <c r="N637" s="3" t="s">
        <v>8272</v>
      </c>
      <c r="O637">
        <f t="shared" si="36"/>
        <v>0</v>
      </c>
      <c r="P637" s="3">
        <f t="shared" si="37"/>
        <v>2</v>
      </c>
      <c r="Q637" t="s">
        <v>8319</v>
      </c>
      <c r="R637" t="s">
        <v>8320</v>
      </c>
      <c r="S637" s="8">
        <f t="shared" si="38"/>
        <v>42075.883819444447</v>
      </c>
      <c r="T637" s="8">
        <f t="shared" si="39"/>
        <v>42105.883819444447</v>
      </c>
    </row>
    <row r="638" spans="1:20" ht="33" x14ac:dyDescent="0.25">
      <c r="A638">
        <v>636</v>
      </c>
      <c r="B638" s="3" t="s">
        <v>637</v>
      </c>
      <c r="C638" s="3" t="s">
        <v>4746</v>
      </c>
      <c r="D638">
        <v>2000</v>
      </c>
      <c r="E638">
        <v>4</v>
      </c>
      <c r="F638" t="s">
        <v>8220</v>
      </c>
      <c r="G638" t="s">
        <v>8225</v>
      </c>
      <c r="H638" t="s">
        <v>8247</v>
      </c>
      <c r="I638">
        <v>1433587620</v>
      </c>
      <c r="J638">
        <v>1430996150</v>
      </c>
      <c r="K638" t="b">
        <v>0</v>
      </c>
      <c r="L638">
        <v>1</v>
      </c>
      <c r="M638" t="b">
        <v>0</v>
      </c>
      <c r="N638" s="3" t="s">
        <v>8272</v>
      </c>
      <c r="O638">
        <f t="shared" si="36"/>
        <v>0</v>
      </c>
      <c r="P638" s="3">
        <f t="shared" si="37"/>
        <v>4</v>
      </c>
      <c r="Q638" t="s">
        <v>8319</v>
      </c>
      <c r="R638" t="s">
        <v>8320</v>
      </c>
      <c r="S638" s="8">
        <f t="shared" si="38"/>
        <v>42131.247106481482</v>
      </c>
      <c r="T638" s="8">
        <f t="shared" si="39"/>
        <v>42161.240972222215</v>
      </c>
    </row>
    <row r="639" spans="1:20" ht="49" x14ac:dyDescent="0.25">
      <c r="A639">
        <v>637</v>
      </c>
      <c r="B639" s="3" t="s">
        <v>638</v>
      </c>
      <c r="C639" s="3" t="s">
        <v>4747</v>
      </c>
      <c r="D639">
        <v>100000</v>
      </c>
      <c r="E639">
        <v>0</v>
      </c>
      <c r="F639" t="s">
        <v>8220</v>
      </c>
      <c r="G639" t="s">
        <v>8225</v>
      </c>
      <c r="H639" t="s">
        <v>8247</v>
      </c>
      <c r="I639">
        <v>1488063840</v>
      </c>
      <c r="J639">
        <v>1485558318</v>
      </c>
      <c r="K639" t="b">
        <v>0</v>
      </c>
      <c r="L639">
        <v>0</v>
      </c>
      <c r="M639" t="b">
        <v>0</v>
      </c>
      <c r="N639" s="3" t="s">
        <v>8272</v>
      </c>
      <c r="O639">
        <f t="shared" si="36"/>
        <v>0</v>
      </c>
      <c r="P639" s="3">
        <f t="shared" si="37"/>
        <v>0</v>
      </c>
      <c r="Q639" t="s">
        <v>8319</v>
      </c>
      <c r="R639" t="s">
        <v>8320</v>
      </c>
      <c r="S639" s="8">
        <f t="shared" si="38"/>
        <v>42762.75368055555</v>
      </c>
      <c r="T639" s="8">
        <f t="shared" si="39"/>
        <v>42791.75277777778</v>
      </c>
    </row>
    <row r="640" spans="1:20" ht="18" x14ac:dyDescent="0.25">
      <c r="A640">
        <v>638</v>
      </c>
      <c r="B640" s="3" t="s">
        <v>639</v>
      </c>
      <c r="C640" s="3" t="s">
        <v>4748</v>
      </c>
      <c r="D640">
        <v>200000</v>
      </c>
      <c r="E640">
        <v>18</v>
      </c>
      <c r="F640" t="s">
        <v>8220</v>
      </c>
      <c r="G640" t="s">
        <v>8236</v>
      </c>
      <c r="H640" t="s">
        <v>8249</v>
      </c>
      <c r="I640">
        <v>1490447662</v>
      </c>
      <c r="J640">
        <v>1485267262</v>
      </c>
      <c r="K640" t="b">
        <v>0</v>
      </c>
      <c r="L640">
        <v>6</v>
      </c>
      <c r="M640" t="b">
        <v>0</v>
      </c>
      <c r="N640" s="3" t="s">
        <v>8272</v>
      </c>
      <c r="O640">
        <f t="shared" si="36"/>
        <v>0</v>
      </c>
      <c r="P640" s="3">
        <f t="shared" si="37"/>
        <v>3</v>
      </c>
      <c r="Q640" t="s">
        <v>8319</v>
      </c>
      <c r="R640" t="s">
        <v>8320</v>
      </c>
      <c r="S640" s="8">
        <f t="shared" si="38"/>
        <v>42759.384976851848</v>
      </c>
      <c r="T640" s="8">
        <f t="shared" si="39"/>
        <v>42819.343310185184</v>
      </c>
    </row>
    <row r="641" spans="1:20" ht="33" x14ac:dyDescent="0.25">
      <c r="A641">
        <v>639</v>
      </c>
      <c r="B641" s="3" t="s">
        <v>640</v>
      </c>
      <c r="C641" s="3" t="s">
        <v>4749</v>
      </c>
      <c r="D641">
        <v>1000000</v>
      </c>
      <c r="E641">
        <v>1</v>
      </c>
      <c r="F641" t="s">
        <v>8220</v>
      </c>
      <c r="G641" t="s">
        <v>8224</v>
      </c>
      <c r="H641" t="s">
        <v>8246</v>
      </c>
      <c r="I641">
        <v>1413208795</v>
      </c>
      <c r="J641">
        <v>1408024795</v>
      </c>
      <c r="K641" t="b">
        <v>0</v>
      </c>
      <c r="L641">
        <v>1</v>
      </c>
      <c r="M641" t="b">
        <v>0</v>
      </c>
      <c r="N641" s="3" t="s">
        <v>8272</v>
      </c>
      <c r="O641">
        <f t="shared" si="36"/>
        <v>0</v>
      </c>
      <c r="P641" s="3">
        <f t="shared" si="37"/>
        <v>1</v>
      </c>
      <c r="Q641" t="s">
        <v>8319</v>
      </c>
      <c r="R641" t="s">
        <v>8320</v>
      </c>
      <c r="S641" s="8">
        <f t="shared" si="38"/>
        <v>41865.374942129631</v>
      </c>
      <c r="T641" s="8">
        <f t="shared" si="39"/>
        <v>41925.374942129631</v>
      </c>
    </row>
    <row r="642" spans="1:20" ht="49" x14ac:dyDescent="0.25">
      <c r="A642">
        <v>640</v>
      </c>
      <c r="B642" s="3" t="s">
        <v>641</v>
      </c>
      <c r="C642" s="3" t="s">
        <v>4750</v>
      </c>
      <c r="D642">
        <v>70</v>
      </c>
      <c r="E642">
        <v>101</v>
      </c>
      <c r="F642" t="s">
        <v>8219</v>
      </c>
      <c r="G642" t="s">
        <v>8230</v>
      </c>
      <c r="H642" t="s">
        <v>8249</v>
      </c>
      <c r="I642">
        <v>1480028400</v>
      </c>
      <c r="J642">
        <v>1478685915</v>
      </c>
      <c r="K642" t="b">
        <v>0</v>
      </c>
      <c r="L642">
        <v>2</v>
      </c>
      <c r="M642" t="b">
        <v>1</v>
      </c>
      <c r="N642" s="3" t="s">
        <v>8273</v>
      </c>
      <c r="O642">
        <f t="shared" ref="O642:O705" si="40">ROUND(E642/D642*100,0)</f>
        <v>144</v>
      </c>
      <c r="P642" s="3">
        <f t="shared" ref="P642:P705" si="41">IF(E642=0,0,ROUND(E642/L642,2))</f>
        <v>50.5</v>
      </c>
      <c r="Q642" t="s">
        <v>8319</v>
      </c>
      <c r="R642" t="s">
        <v>8321</v>
      </c>
      <c r="S642" s="8">
        <f t="shared" ref="S642:S705" si="42">(((J642/60)/60)/24)+DATE(1970,1,1)+(-5/24)</f>
        <v>42683.21197916667</v>
      </c>
      <c r="T642" s="8">
        <f t="shared" ref="T642:T705" si="43">(I642/86400)+25569+(-5/24)</f>
        <v>42698.749999999993</v>
      </c>
    </row>
    <row r="643" spans="1:20" ht="49"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s="3" t="s">
        <v>8273</v>
      </c>
      <c r="O643">
        <f t="shared" si="40"/>
        <v>119</v>
      </c>
      <c r="P643" s="3">
        <f t="shared" si="41"/>
        <v>151.32</v>
      </c>
      <c r="Q643" t="s">
        <v>8319</v>
      </c>
      <c r="R643" t="s">
        <v>8321</v>
      </c>
      <c r="S643" s="8">
        <f t="shared" si="42"/>
        <v>42199.361666666664</v>
      </c>
      <c r="T643" s="8">
        <f t="shared" si="43"/>
        <v>42229.361666666664</v>
      </c>
    </row>
    <row r="644" spans="1:20" ht="49"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s="3" t="s">
        <v>8273</v>
      </c>
      <c r="O644">
        <f t="shared" si="40"/>
        <v>1460</v>
      </c>
      <c r="P644" s="3">
        <f t="shared" si="41"/>
        <v>134.36000000000001</v>
      </c>
      <c r="Q644" t="s">
        <v>8319</v>
      </c>
      <c r="R644" t="s">
        <v>8321</v>
      </c>
      <c r="S644" s="8">
        <f t="shared" si="42"/>
        <v>42199.442986111106</v>
      </c>
      <c r="T644" s="8">
        <f t="shared" si="43"/>
        <v>42235.442986111106</v>
      </c>
    </row>
    <row r="645" spans="1:20" ht="33"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s="3" t="s">
        <v>8273</v>
      </c>
      <c r="O645">
        <f t="shared" si="40"/>
        <v>106</v>
      </c>
      <c r="P645" s="3">
        <f t="shared" si="41"/>
        <v>174.03</v>
      </c>
      <c r="Q645" t="s">
        <v>8319</v>
      </c>
      <c r="R645" t="s">
        <v>8321</v>
      </c>
      <c r="S645" s="8">
        <f t="shared" si="42"/>
        <v>42100.43373842592</v>
      </c>
      <c r="T645" s="8">
        <f t="shared" si="43"/>
        <v>42155.43373842592</v>
      </c>
    </row>
    <row r="646" spans="1:20" ht="49"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s="3" t="s">
        <v>8273</v>
      </c>
      <c r="O646">
        <f t="shared" si="40"/>
        <v>300</v>
      </c>
      <c r="P646" s="3">
        <f t="shared" si="41"/>
        <v>73.489999999999995</v>
      </c>
      <c r="Q646" t="s">
        <v>8319</v>
      </c>
      <c r="R646" t="s">
        <v>8321</v>
      </c>
      <c r="S646" s="8">
        <f t="shared" si="42"/>
        <v>41898.457627314812</v>
      </c>
      <c r="T646" s="8">
        <f t="shared" si="43"/>
        <v>41940.833333333328</v>
      </c>
    </row>
    <row r="647" spans="1:20" ht="33" x14ac:dyDescent="0.25">
      <c r="A647">
        <v>645</v>
      </c>
      <c r="B647" s="3" t="s">
        <v>646</v>
      </c>
      <c r="C647" s="3" t="s">
        <v>4755</v>
      </c>
      <c r="D647">
        <v>2000</v>
      </c>
      <c r="E647">
        <v>5574</v>
      </c>
      <c r="F647" t="s">
        <v>8219</v>
      </c>
      <c r="G647" t="s">
        <v>8224</v>
      </c>
      <c r="H647" t="s">
        <v>8246</v>
      </c>
      <c r="I647">
        <v>1470962274</v>
      </c>
      <c r="J647">
        <v>1468370274</v>
      </c>
      <c r="K647" t="b">
        <v>0</v>
      </c>
      <c r="L647">
        <v>237</v>
      </c>
      <c r="M647" t="b">
        <v>1</v>
      </c>
      <c r="N647" s="3" t="s">
        <v>8273</v>
      </c>
      <c r="O647">
        <f t="shared" si="40"/>
        <v>279</v>
      </c>
      <c r="P647" s="3">
        <f t="shared" si="41"/>
        <v>23.52</v>
      </c>
      <c r="Q647" t="s">
        <v>8319</v>
      </c>
      <c r="R647" t="s">
        <v>8321</v>
      </c>
      <c r="S647" s="8">
        <f t="shared" si="42"/>
        <v>42563.817986111106</v>
      </c>
      <c r="T647" s="8">
        <f t="shared" si="43"/>
        <v>42593.817986111106</v>
      </c>
    </row>
    <row r="648" spans="1:20" ht="49" x14ac:dyDescent="0.25">
      <c r="A648">
        <v>646</v>
      </c>
      <c r="B648" s="3" t="s">
        <v>647</v>
      </c>
      <c r="C648" s="3" t="s">
        <v>4756</v>
      </c>
      <c r="D648">
        <v>800</v>
      </c>
      <c r="E648">
        <v>1055.01</v>
      </c>
      <c r="F648" t="s">
        <v>8219</v>
      </c>
      <c r="G648" t="s">
        <v>8224</v>
      </c>
      <c r="H648" t="s">
        <v>8246</v>
      </c>
      <c r="I648">
        <v>1407788867</v>
      </c>
      <c r="J648">
        <v>1405196867</v>
      </c>
      <c r="K648" t="b">
        <v>0</v>
      </c>
      <c r="L648">
        <v>27</v>
      </c>
      <c r="M648" t="b">
        <v>1</v>
      </c>
      <c r="N648" s="3" t="s">
        <v>8273</v>
      </c>
      <c r="O648">
        <f t="shared" si="40"/>
        <v>132</v>
      </c>
      <c r="P648" s="3">
        <f t="shared" si="41"/>
        <v>39.07</v>
      </c>
      <c r="Q648" t="s">
        <v>8319</v>
      </c>
      <c r="R648" t="s">
        <v>8321</v>
      </c>
      <c r="S648" s="8">
        <f t="shared" si="42"/>
        <v>41832.644293981481</v>
      </c>
      <c r="T648" s="8">
        <f t="shared" si="43"/>
        <v>41862.644293981481</v>
      </c>
    </row>
    <row r="649" spans="1:20" ht="49" x14ac:dyDescent="0.25">
      <c r="A649">
        <v>647</v>
      </c>
      <c r="B649" s="3" t="s">
        <v>648</v>
      </c>
      <c r="C649" s="3" t="s">
        <v>4757</v>
      </c>
      <c r="D649">
        <v>2000</v>
      </c>
      <c r="E649">
        <v>2141</v>
      </c>
      <c r="F649" t="s">
        <v>8219</v>
      </c>
      <c r="G649" t="s">
        <v>8229</v>
      </c>
      <c r="H649" t="s">
        <v>8251</v>
      </c>
      <c r="I649">
        <v>1458235549</v>
      </c>
      <c r="J649">
        <v>1455647149</v>
      </c>
      <c r="K649" t="b">
        <v>0</v>
      </c>
      <c r="L649">
        <v>17</v>
      </c>
      <c r="M649" t="b">
        <v>1</v>
      </c>
      <c r="N649" s="3" t="s">
        <v>8273</v>
      </c>
      <c r="O649">
        <f t="shared" si="40"/>
        <v>107</v>
      </c>
      <c r="P649" s="3">
        <f t="shared" si="41"/>
        <v>125.94</v>
      </c>
      <c r="Q649" t="s">
        <v>8319</v>
      </c>
      <c r="R649" t="s">
        <v>8321</v>
      </c>
      <c r="S649" s="8">
        <f t="shared" si="42"/>
        <v>42416.559594907405</v>
      </c>
      <c r="T649" s="8">
        <f t="shared" si="43"/>
        <v>42446.517928240741</v>
      </c>
    </row>
    <row r="650" spans="1:20" ht="33" x14ac:dyDescent="0.25">
      <c r="A650">
        <v>648</v>
      </c>
      <c r="B650" s="3" t="s">
        <v>649</v>
      </c>
      <c r="C650" s="3" t="s">
        <v>4758</v>
      </c>
      <c r="D650">
        <v>35000</v>
      </c>
      <c r="E650">
        <v>44388</v>
      </c>
      <c r="F650" t="s">
        <v>8219</v>
      </c>
      <c r="G650" t="s">
        <v>8224</v>
      </c>
      <c r="H650" t="s">
        <v>8246</v>
      </c>
      <c r="I650">
        <v>1413304708</v>
      </c>
      <c r="J650">
        <v>1410280708</v>
      </c>
      <c r="K650" t="b">
        <v>0</v>
      </c>
      <c r="L650">
        <v>27</v>
      </c>
      <c r="M650" t="b">
        <v>1</v>
      </c>
      <c r="N650" s="3" t="s">
        <v>8273</v>
      </c>
      <c r="O650">
        <f t="shared" si="40"/>
        <v>127</v>
      </c>
      <c r="P650" s="3">
        <f t="shared" si="41"/>
        <v>1644</v>
      </c>
      <c r="Q650" t="s">
        <v>8319</v>
      </c>
      <c r="R650" t="s">
        <v>8321</v>
      </c>
      <c r="S650" s="8">
        <f t="shared" si="42"/>
        <v>41891.485046296293</v>
      </c>
      <c r="T650" s="8">
        <f t="shared" si="43"/>
        <v>41926.485046296293</v>
      </c>
    </row>
    <row r="651" spans="1:20" ht="49" x14ac:dyDescent="0.25">
      <c r="A651">
        <v>649</v>
      </c>
      <c r="B651" s="3" t="s">
        <v>650</v>
      </c>
      <c r="C651" s="3" t="s">
        <v>4759</v>
      </c>
      <c r="D651">
        <v>2500</v>
      </c>
      <c r="E651">
        <v>3499</v>
      </c>
      <c r="F651" t="s">
        <v>8219</v>
      </c>
      <c r="G651" t="s">
        <v>8224</v>
      </c>
      <c r="H651" t="s">
        <v>8246</v>
      </c>
      <c r="I651">
        <v>1410904413</v>
      </c>
      <c r="J651">
        <v>1409090013</v>
      </c>
      <c r="K651" t="b">
        <v>0</v>
      </c>
      <c r="L651">
        <v>82</v>
      </c>
      <c r="M651" t="b">
        <v>1</v>
      </c>
      <c r="N651" s="3" t="s">
        <v>8273</v>
      </c>
      <c r="O651">
        <f t="shared" si="40"/>
        <v>140</v>
      </c>
      <c r="P651" s="3">
        <f t="shared" si="41"/>
        <v>42.67</v>
      </c>
      <c r="Q651" t="s">
        <v>8319</v>
      </c>
      <c r="R651" t="s">
        <v>8321</v>
      </c>
      <c r="S651" s="8">
        <f t="shared" si="42"/>
        <v>41877.703854166662</v>
      </c>
      <c r="T651" s="8">
        <f t="shared" si="43"/>
        <v>41898.703854166662</v>
      </c>
    </row>
    <row r="652" spans="1:20" ht="49" x14ac:dyDescent="0.25">
      <c r="A652">
        <v>650</v>
      </c>
      <c r="B652" s="3" t="s">
        <v>651</v>
      </c>
      <c r="C652" s="3" t="s">
        <v>4760</v>
      </c>
      <c r="D652">
        <v>1500</v>
      </c>
      <c r="E652">
        <v>1686</v>
      </c>
      <c r="F652" t="s">
        <v>8219</v>
      </c>
      <c r="G652" t="s">
        <v>8224</v>
      </c>
      <c r="H652" t="s">
        <v>8246</v>
      </c>
      <c r="I652">
        <v>1418953984</v>
      </c>
      <c r="J652">
        <v>1413766384</v>
      </c>
      <c r="K652" t="b">
        <v>0</v>
      </c>
      <c r="L652">
        <v>48</v>
      </c>
      <c r="M652" t="b">
        <v>1</v>
      </c>
      <c r="N652" s="3" t="s">
        <v>8273</v>
      </c>
      <c r="O652">
        <f t="shared" si="40"/>
        <v>112</v>
      </c>
      <c r="P652" s="3">
        <f t="shared" si="41"/>
        <v>35.130000000000003</v>
      </c>
      <c r="Q652" t="s">
        <v>8319</v>
      </c>
      <c r="R652" t="s">
        <v>8321</v>
      </c>
      <c r="S652" s="8">
        <f t="shared" si="42"/>
        <v>41931.828518518516</v>
      </c>
      <c r="T652" s="8">
        <f t="shared" si="43"/>
        <v>41991.870185185187</v>
      </c>
    </row>
    <row r="653" spans="1:20" ht="49"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s="3" t="s">
        <v>8273</v>
      </c>
      <c r="O653">
        <f t="shared" si="40"/>
        <v>101</v>
      </c>
      <c r="P653" s="3">
        <f t="shared" si="41"/>
        <v>239.35</v>
      </c>
      <c r="Q653" t="s">
        <v>8319</v>
      </c>
      <c r="R653" t="s">
        <v>8321</v>
      </c>
      <c r="S653" s="8">
        <f t="shared" si="42"/>
        <v>41955.809155092589</v>
      </c>
      <c r="T653" s="8">
        <f t="shared" si="43"/>
        <v>41985.809155092589</v>
      </c>
    </row>
    <row r="654" spans="1:20" ht="49" x14ac:dyDescent="0.25">
      <c r="A654">
        <v>652</v>
      </c>
      <c r="B654" s="3" t="s">
        <v>653</v>
      </c>
      <c r="C654" s="3" t="s">
        <v>4762</v>
      </c>
      <c r="D654">
        <v>3000</v>
      </c>
      <c r="E654">
        <v>3014</v>
      </c>
      <c r="F654" t="s">
        <v>8219</v>
      </c>
      <c r="G654" t="s">
        <v>8224</v>
      </c>
      <c r="H654" t="s">
        <v>8246</v>
      </c>
      <c r="I654">
        <v>1480613650</v>
      </c>
      <c r="J654">
        <v>1478018050</v>
      </c>
      <c r="K654" t="b">
        <v>0</v>
      </c>
      <c r="L654">
        <v>28</v>
      </c>
      <c r="M654" t="b">
        <v>1</v>
      </c>
      <c r="N654" s="3" t="s">
        <v>8273</v>
      </c>
      <c r="O654">
        <f t="shared" si="40"/>
        <v>100</v>
      </c>
      <c r="P654" s="3">
        <f t="shared" si="41"/>
        <v>107.64</v>
      </c>
      <c r="Q654" t="s">
        <v>8319</v>
      </c>
      <c r="R654" t="s">
        <v>8321</v>
      </c>
      <c r="S654" s="8">
        <f t="shared" si="42"/>
        <v>42675.482060185182</v>
      </c>
      <c r="T654" s="8">
        <f t="shared" si="43"/>
        <v>42705.523726851847</v>
      </c>
    </row>
    <row r="655" spans="1:20" ht="49"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s="3" t="s">
        <v>8273</v>
      </c>
      <c r="O655">
        <f t="shared" si="40"/>
        <v>141</v>
      </c>
      <c r="P655" s="3">
        <f t="shared" si="41"/>
        <v>95.83</v>
      </c>
      <c r="Q655" t="s">
        <v>8319</v>
      </c>
      <c r="R655" t="s">
        <v>8321</v>
      </c>
      <c r="S655" s="8">
        <f t="shared" si="42"/>
        <v>42199.410185185181</v>
      </c>
      <c r="T655" s="8">
        <f t="shared" si="43"/>
        <v>42236.410185185181</v>
      </c>
    </row>
    <row r="656" spans="1:20" ht="49"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s="3" t="s">
        <v>8273</v>
      </c>
      <c r="O656">
        <f t="shared" si="40"/>
        <v>267</v>
      </c>
      <c r="P656" s="3">
        <f t="shared" si="41"/>
        <v>31.66</v>
      </c>
      <c r="Q656" t="s">
        <v>8319</v>
      </c>
      <c r="R656" t="s">
        <v>8321</v>
      </c>
      <c r="S656" s="8">
        <f t="shared" si="42"/>
        <v>42163.748993055553</v>
      </c>
      <c r="T656" s="8">
        <f t="shared" si="43"/>
        <v>42193.748993055553</v>
      </c>
    </row>
    <row r="657" spans="1:20" ht="49" x14ac:dyDescent="0.25">
      <c r="A657">
        <v>655</v>
      </c>
      <c r="B657" s="3" t="s">
        <v>656</v>
      </c>
      <c r="C657" s="3" t="s">
        <v>4765</v>
      </c>
      <c r="D657">
        <v>8000</v>
      </c>
      <c r="E657">
        <v>11751</v>
      </c>
      <c r="F657" t="s">
        <v>8219</v>
      </c>
      <c r="G657" t="s">
        <v>8224</v>
      </c>
      <c r="H657" t="s">
        <v>8246</v>
      </c>
      <c r="I657">
        <v>1426197512</v>
      </c>
      <c r="J657">
        <v>1423609112</v>
      </c>
      <c r="K657" t="b">
        <v>0</v>
      </c>
      <c r="L657">
        <v>274</v>
      </c>
      <c r="M657" t="b">
        <v>1</v>
      </c>
      <c r="N657" s="3" t="s">
        <v>8273</v>
      </c>
      <c r="O657">
        <f t="shared" si="40"/>
        <v>147</v>
      </c>
      <c r="P657" s="3">
        <f t="shared" si="41"/>
        <v>42.89</v>
      </c>
      <c r="Q657" t="s">
        <v>8319</v>
      </c>
      <c r="R657" t="s">
        <v>8321</v>
      </c>
      <c r="S657" s="8">
        <f t="shared" si="42"/>
        <v>42045.748981481483</v>
      </c>
      <c r="T657" s="8">
        <f t="shared" si="43"/>
        <v>42075.707314814812</v>
      </c>
    </row>
    <row r="658" spans="1:20" ht="49" x14ac:dyDescent="0.25">
      <c r="A658">
        <v>656</v>
      </c>
      <c r="B658" s="3" t="s">
        <v>657</v>
      </c>
      <c r="C658" s="3" t="s">
        <v>4766</v>
      </c>
      <c r="D658">
        <v>5000</v>
      </c>
      <c r="E658">
        <v>10678</v>
      </c>
      <c r="F658" t="s">
        <v>8219</v>
      </c>
      <c r="G658" t="s">
        <v>8224</v>
      </c>
      <c r="H658" t="s">
        <v>8246</v>
      </c>
      <c r="I658">
        <v>1460917119</v>
      </c>
      <c r="J658">
        <v>1455736719</v>
      </c>
      <c r="K658" t="b">
        <v>0</v>
      </c>
      <c r="L658">
        <v>87</v>
      </c>
      <c r="M658" t="b">
        <v>1</v>
      </c>
      <c r="N658" s="3" t="s">
        <v>8273</v>
      </c>
      <c r="O658">
        <f t="shared" si="40"/>
        <v>214</v>
      </c>
      <c r="P658" s="3">
        <f t="shared" si="41"/>
        <v>122.74</v>
      </c>
      <c r="Q658" t="s">
        <v>8319</v>
      </c>
      <c r="R658" t="s">
        <v>8321</v>
      </c>
      <c r="S658" s="8">
        <f t="shared" si="42"/>
        <v>42417.596284722218</v>
      </c>
      <c r="T658" s="8">
        <f t="shared" si="43"/>
        <v>42477.554618055554</v>
      </c>
    </row>
    <row r="659" spans="1:20" ht="49" x14ac:dyDescent="0.25">
      <c r="A659">
        <v>657</v>
      </c>
      <c r="B659" s="3" t="s">
        <v>658</v>
      </c>
      <c r="C659" s="3" t="s">
        <v>4767</v>
      </c>
      <c r="D659">
        <v>15000</v>
      </c>
      <c r="E659">
        <v>18855</v>
      </c>
      <c r="F659" t="s">
        <v>8219</v>
      </c>
      <c r="G659" t="s">
        <v>8224</v>
      </c>
      <c r="H659" t="s">
        <v>8246</v>
      </c>
      <c r="I659">
        <v>1450901872</v>
      </c>
      <c r="J659">
        <v>1448309872</v>
      </c>
      <c r="K659" t="b">
        <v>0</v>
      </c>
      <c r="L659">
        <v>99</v>
      </c>
      <c r="M659" t="b">
        <v>1</v>
      </c>
      <c r="N659" s="3" t="s">
        <v>8273</v>
      </c>
      <c r="O659">
        <f t="shared" si="40"/>
        <v>126</v>
      </c>
      <c r="P659" s="3">
        <f t="shared" si="41"/>
        <v>190.45</v>
      </c>
      <c r="Q659" t="s">
        <v>8319</v>
      </c>
      <c r="R659" t="s">
        <v>8321</v>
      </c>
      <c r="S659" s="8">
        <f t="shared" si="42"/>
        <v>42331.637407407405</v>
      </c>
      <c r="T659" s="8">
        <f t="shared" si="43"/>
        <v>42361.637407407405</v>
      </c>
    </row>
    <row r="660" spans="1:20" ht="49"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s="3" t="s">
        <v>8273</v>
      </c>
      <c r="O660">
        <f t="shared" si="40"/>
        <v>104</v>
      </c>
      <c r="P660" s="3">
        <f t="shared" si="41"/>
        <v>109.34</v>
      </c>
      <c r="Q660" t="s">
        <v>8319</v>
      </c>
      <c r="R660" t="s">
        <v>8321</v>
      </c>
      <c r="S660" s="8">
        <f t="shared" si="42"/>
        <v>42178.952418981477</v>
      </c>
      <c r="T660" s="8">
        <f t="shared" si="43"/>
        <v>42211.541666666664</v>
      </c>
    </row>
    <row r="661" spans="1:20" ht="18" x14ac:dyDescent="0.25">
      <c r="A661">
        <v>659</v>
      </c>
      <c r="B661" s="3" t="s">
        <v>660</v>
      </c>
      <c r="C661" s="3" t="s">
        <v>4769</v>
      </c>
      <c r="D661">
        <v>3000</v>
      </c>
      <c r="E661">
        <v>3017</v>
      </c>
      <c r="F661" t="s">
        <v>8219</v>
      </c>
      <c r="G661" t="s">
        <v>8224</v>
      </c>
      <c r="H661" t="s">
        <v>8246</v>
      </c>
      <c r="I661">
        <v>1440339295</v>
      </c>
      <c r="J661">
        <v>1437747295</v>
      </c>
      <c r="K661" t="b">
        <v>0</v>
      </c>
      <c r="L661">
        <v>21</v>
      </c>
      <c r="M661" t="b">
        <v>1</v>
      </c>
      <c r="N661" s="3" t="s">
        <v>8273</v>
      </c>
      <c r="O661">
        <f t="shared" si="40"/>
        <v>101</v>
      </c>
      <c r="P661" s="3">
        <f t="shared" si="41"/>
        <v>143.66999999999999</v>
      </c>
      <c r="Q661" t="s">
        <v>8319</v>
      </c>
      <c r="R661" t="s">
        <v>8321</v>
      </c>
      <c r="S661" s="8">
        <f t="shared" si="42"/>
        <v>42209.385358796295</v>
      </c>
      <c r="T661" s="8">
        <f t="shared" si="43"/>
        <v>42239.385358796295</v>
      </c>
    </row>
    <row r="662" spans="1:20" ht="49" x14ac:dyDescent="0.25">
      <c r="A662">
        <v>660</v>
      </c>
      <c r="B662" s="3" t="s">
        <v>661</v>
      </c>
      <c r="C662" s="3" t="s">
        <v>4770</v>
      </c>
      <c r="D662">
        <v>50000</v>
      </c>
      <c r="E662">
        <v>1529</v>
      </c>
      <c r="F662" t="s">
        <v>8221</v>
      </c>
      <c r="G662" t="s">
        <v>8224</v>
      </c>
      <c r="H662" t="s">
        <v>8246</v>
      </c>
      <c r="I662">
        <v>1415558879</v>
      </c>
      <c r="J662">
        <v>1412963279</v>
      </c>
      <c r="K662" t="b">
        <v>0</v>
      </c>
      <c r="L662">
        <v>18</v>
      </c>
      <c r="M662" t="b">
        <v>0</v>
      </c>
      <c r="N662" s="3" t="s">
        <v>8273</v>
      </c>
      <c r="O662">
        <f t="shared" si="40"/>
        <v>3</v>
      </c>
      <c r="P662" s="3">
        <f t="shared" si="41"/>
        <v>84.94</v>
      </c>
      <c r="Q662" t="s">
        <v>8319</v>
      </c>
      <c r="R662" t="s">
        <v>8321</v>
      </c>
      <c r="S662" s="8">
        <f t="shared" si="42"/>
        <v>41922.533321759256</v>
      </c>
      <c r="T662" s="8">
        <f t="shared" si="43"/>
        <v>41952.57498842592</v>
      </c>
    </row>
    <row r="663" spans="1:20" ht="49" x14ac:dyDescent="0.25">
      <c r="A663">
        <v>661</v>
      </c>
      <c r="B663" s="3" t="s">
        <v>662</v>
      </c>
      <c r="C663" s="3" t="s">
        <v>4771</v>
      </c>
      <c r="D663">
        <v>10000</v>
      </c>
      <c r="E663">
        <v>95</v>
      </c>
      <c r="F663" t="s">
        <v>8221</v>
      </c>
      <c r="G663" t="s">
        <v>8224</v>
      </c>
      <c r="H663" t="s">
        <v>8246</v>
      </c>
      <c r="I663">
        <v>1477236559</v>
      </c>
      <c r="J663">
        <v>1474644559</v>
      </c>
      <c r="K663" t="b">
        <v>0</v>
      </c>
      <c r="L663">
        <v>9</v>
      </c>
      <c r="M663" t="b">
        <v>0</v>
      </c>
      <c r="N663" s="3" t="s">
        <v>8273</v>
      </c>
      <c r="O663">
        <f t="shared" si="40"/>
        <v>1</v>
      </c>
      <c r="P663" s="3">
        <f t="shared" si="41"/>
        <v>10.56</v>
      </c>
      <c r="Q663" t="s">
        <v>8319</v>
      </c>
      <c r="R663" t="s">
        <v>8321</v>
      </c>
      <c r="S663" s="8">
        <f t="shared" si="42"/>
        <v>42636.437025462961</v>
      </c>
      <c r="T663" s="8">
        <f t="shared" si="43"/>
        <v>42666.437025462961</v>
      </c>
    </row>
    <row r="664" spans="1:20" ht="33" x14ac:dyDescent="0.25">
      <c r="A664">
        <v>662</v>
      </c>
      <c r="B664" s="3" t="s">
        <v>663</v>
      </c>
      <c r="C664" s="3" t="s">
        <v>4772</v>
      </c>
      <c r="D664">
        <v>39000</v>
      </c>
      <c r="E664">
        <v>156</v>
      </c>
      <c r="F664" t="s">
        <v>8221</v>
      </c>
      <c r="G664" t="s">
        <v>8224</v>
      </c>
      <c r="H664" t="s">
        <v>8246</v>
      </c>
      <c r="I664">
        <v>1421404247</v>
      </c>
      <c r="J664">
        <v>1418812247</v>
      </c>
      <c r="K664" t="b">
        <v>0</v>
      </c>
      <c r="L664">
        <v>4</v>
      </c>
      <c r="M664" t="b">
        <v>0</v>
      </c>
      <c r="N664" s="3" t="s">
        <v>8273</v>
      </c>
      <c r="O664">
        <f t="shared" si="40"/>
        <v>0</v>
      </c>
      <c r="P664" s="3">
        <f t="shared" si="41"/>
        <v>39</v>
      </c>
      <c r="Q664" t="s">
        <v>8319</v>
      </c>
      <c r="R664" t="s">
        <v>8321</v>
      </c>
      <c r="S664" s="8">
        <f t="shared" si="42"/>
        <v>41990.229710648149</v>
      </c>
      <c r="T664" s="8">
        <f t="shared" si="43"/>
        <v>42020.229710648149</v>
      </c>
    </row>
    <row r="665" spans="1:20" ht="49" x14ac:dyDescent="0.25">
      <c r="A665">
        <v>663</v>
      </c>
      <c r="B665" s="3" t="s">
        <v>664</v>
      </c>
      <c r="C665" s="3" t="s">
        <v>4773</v>
      </c>
      <c r="D665">
        <v>200000</v>
      </c>
      <c r="E665">
        <v>700</v>
      </c>
      <c r="F665" t="s">
        <v>8221</v>
      </c>
      <c r="G665" t="s">
        <v>8232</v>
      </c>
      <c r="H665" t="s">
        <v>8253</v>
      </c>
      <c r="I665">
        <v>1437250456</v>
      </c>
      <c r="J665">
        <v>1434658456</v>
      </c>
      <c r="K665" t="b">
        <v>0</v>
      </c>
      <c r="L665">
        <v>7</v>
      </c>
      <c r="M665" t="b">
        <v>0</v>
      </c>
      <c r="N665" s="3" t="s">
        <v>8273</v>
      </c>
      <c r="O665">
        <f t="shared" si="40"/>
        <v>0</v>
      </c>
      <c r="P665" s="3">
        <f t="shared" si="41"/>
        <v>100</v>
      </c>
      <c r="Q665" t="s">
        <v>8319</v>
      </c>
      <c r="R665" t="s">
        <v>8321</v>
      </c>
      <c r="S665" s="8">
        <f t="shared" si="42"/>
        <v>42173.634907407402</v>
      </c>
      <c r="T665" s="8">
        <f t="shared" si="43"/>
        <v>42203.634907407402</v>
      </c>
    </row>
    <row r="666" spans="1:20" ht="49" x14ac:dyDescent="0.25">
      <c r="A666">
        <v>664</v>
      </c>
      <c r="B666" s="3" t="s">
        <v>665</v>
      </c>
      <c r="C666" s="3" t="s">
        <v>4774</v>
      </c>
      <c r="D666">
        <v>12000</v>
      </c>
      <c r="E666">
        <v>904</v>
      </c>
      <c r="F666" t="s">
        <v>8221</v>
      </c>
      <c r="G666" t="s">
        <v>8224</v>
      </c>
      <c r="H666" t="s">
        <v>8246</v>
      </c>
      <c r="I666">
        <v>1428940775</v>
      </c>
      <c r="J666">
        <v>1426348775</v>
      </c>
      <c r="K666" t="b">
        <v>0</v>
      </c>
      <c r="L666">
        <v>29</v>
      </c>
      <c r="M666" t="b">
        <v>0</v>
      </c>
      <c r="N666" s="3" t="s">
        <v>8273</v>
      </c>
      <c r="O666">
        <f t="shared" si="40"/>
        <v>8</v>
      </c>
      <c r="P666" s="3">
        <f t="shared" si="41"/>
        <v>31.17</v>
      </c>
      <c r="Q666" t="s">
        <v>8319</v>
      </c>
      <c r="R666" t="s">
        <v>8321</v>
      </c>
      <c r="S666" s="8">
        <f t="shared" si="42"/>
        <v>42077.458043981482</v>
      </c>
      <c r="T666" s="8">
        <f t="shared" si="43"/>
        <v>42107.458043981482</v>
      </c>
    </row>
    <row r="667" spans="1:20" ht="49" x14ac:dyDescent="0.25">
      <c r="A667">
        <v>665</v>
      </c>
      <c r="B667" s="3" t="s">
        <v>666</v>
      </c>
      <c r="C667" s="3" t="s">
        <v>4775</v>
      </c>
      <c r="D667">
        <v>10000</v>
      </c>
      <c r="E667">
        <v>1864</v>
      </c>
      <c r="F667" t="s">
        <v>8221</v>
      </c>
      <c r="G667" t="s">
        <v>8224</v>
      </c>
      <c r="H667" t="s">
        <v>8246</v>
      </c>
      <c r="I667">
        <v>1484327061</v>
      </c>
      <c r="J667">
        <v>1479143061</v>
      </c>
      <c r="K667" t="b">
        <v>0</v>
      </c>
      <c r="L667">
        <v>12</v>
      </c>
      <c r="M667" t="b">
        <v>0</v>
      </c>
      <c r="N667" s="3" t="s">
        <v>8273</v>
      </c>
      <c r="O667">
        <f t="shared" si="40"/>
        <v>19</v>
      </c>
      <c r="P667" s="3">
        <f t="shared" si="41"/>
        <v>155.33000000000001</v>
      </c>
      <c r="Q667" t="s">
        <v>8319</v>
      </c>
      <c r="R667" t="s">
        <v>8321</v>
      </c>
      <c r="S667" s="8">
        <f t="shared" si="42"/>
        <v>42688.503020833326</v>
      </c>
      <c r="T667" s="8">
        <f t="shared" si="43"/>
        <v>42748.503020833326</v>
      </c>
    </row>
    <row r="668" spans="1:20" ht="49" x14ac:dyDescent="0.25">
      <c r="A668">
        <v>666</v>
      </c>
      <c r="B668" s="3" t="s">
        <v>667</v>
      </c>
      <c r="C668" s="3" t="s">
        <v>4776</v>
      </c>
      <c r="D668">
        <v>200000</v>
      </c>
      <c r="E668">
        <v>8</v>
      </c>
      <c r="F668" t="s">
        <v>8221</v>
      </c>
      <c r="G668" t="s">
        <v>8224</v>
      </c>
      <c r="H668" t="s">
        <v>8246</v>
      </c>
      <c r="I668">
        <v>1408305498</v>
      </c>
      <c r="J668">
        <v>1405713498</v>
      </c>
      <c r="K668" t="b">
        <v>0</v>
      </c>
      <c r="L668">
        <v>4</v>
      </c>
      <c r="M668" t="b">
        <v>0</v>
      </c>
      <c r="N668" s="3" t="s">
        <v>8273</v>
      </c>
      <c r="O668">
        <f t="shared" si="40"/>
        <v>0</v>
      </c>
      <c r="P668" s="3">
        <f t="shared" si="41"/>
        <v>2</v>
      </c>
      <c r="Q668" t="s">
        <v>8319</v>
      </c>
      <c r="R668" t="s">
        <v>8321</v>
      </c>
      <c r="S668" s="8">
        <f t="shared" si="42"/>
        <v>41838.623819444445</v>
      </c>
      <c r="T668" s="8">
        <f t="shared" si="43"/>
        <v>41868.623819444438</v>
      </c>
    </row>
    <row r="669" spans="1:20" ht="49" x14ac:dyDescent="0.25">
      <c r="A669">
        <v>667</v>
      </c>
      <c r="B669" s="3" t="s">
        <v>668</v>
      </c>
      <c r="C669" s="3" t="s">
        <v>4777</v>
      </c>
      <c r="D669">
        <v>50000</v>
      </c>
      <c r="E669">
        <v>5010</v>
      </c>
      <c r="F669" t="s">
        <v>8221</v>
      </c>
      <c r="G669" t="s">
        <v>8237</v>
      </c>
      <c r="H669" t="s">
        <v>8249</v>
      </c>
      <c r="I669">
        <v>1477731463</v>
      </c>
      <c r="J669">
        <v>1474275463</v>
      </c>
      <c r="K669" t="b">
        <v>0</v>
      </c>
      <c r="L669">
        <v>28</v>
      </c>
      <c r="M669" t="b">
        <v>0</v>
      </c>
      <c r="N669" s="3" t="s">
        <v>8273</v>
      </c>
      <c r="O669">
        <f t="shared" si="40"/>
        <v>10</v>
      </c>
      <c r="P669" s="3">
        <f t="shared" si="41"/>
        <v>178.93</v>
      </c>
      <c r="Q669" t="s">
        <v>8319</v>
      </c>
      <c r="R669" t="s">
        <v>8321</v>
      </c>
      <c r="S669" s="8">
        <f t="shared" si="42"/>
        <v>42632.165081018517</v>
      </c>
      <c r="T669" s="8">
        <f t="shared" si="43"/>
        <v>42672.165081018517</v>
      </c>
    </row>
    <row r="670" spans="1:20" ht="49" x14ac:dyDescent="0.25">
      <c r="A670">
        <v>668</v>
      </c>
      <c r="B670" s="3" t="s">
        <v>669</v>
      </c>
      <c r="C670" s="3" t="s">
        <v>4778</v>
      </c>
      <c r="D670">
        <v>15000</v>
      </c>
      <c r="E670">
        <v>684</v>
      </c>
      <c r="F670" t="s">
        <v>8221</v>
      </c>
      <c r="G670" t="s">
        <v>8224</v>
      </c>
      <c r="H670" t="s">
        <v>8246</v>
      </c>
      <c r="I670">
        <v>1431374222</v>
      </c>
      <c r="J670">
        <v>1427486222</v>
      </c>
      <c r="K670" t="b">
        <v>0</v>
      </c>
      <c r="L670">
        <v>25</v>
      </c>
      <c r="M670" t="b">
        <v>0</v>
      </c>
      <c r="N670" s="3" t="s">
        <v>8273</v>
      </c>
      <c r="O670">
        <f t="shared" si="40"/>
        <v>5</v>
      </c>
      <c r="P670" s="3">
        <f t="shared" si="41"/>
        <v>27.36</v>
      </c>
      <c r="Q670" t="s">
        <v>8319</v>
      </c>
      <c r="R670" t="s">
        <v>8321</v>
      </c>
      <c r="S670" s="8">
        <f t="shared" si="42"/>
        <v>42090.622939814813</v>
      </c>
      <c r="T670" s="8">
        <f t="shared" si="43"/>
        <v>42135.622939814813</v>
      </c>
    </row>
    <row r="671" spans="1:20" ht="65"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s="3" t="s">
        <v>8273</v>
      </c>
      <c r="O671">
        <f t="shared" si="40"/>
        <v>22</v>
      </c>
      <c r="P671" s="3">
        <f t="shared" si="41"/>
        <v>1536.25</v>
      </c>
      <c r="Q671" t="s">
        <v>8319</v>
      </c>
      <c r="R671" t="s">
        <v>8321</v>
      </c>
      <c r="S671" s="8">
        <f t="shared" si="42"/>
        <v>42527.417337962957</v>
      </c>
      <c r="T671" s="8">
        <f t="shared" si="43"/>
        <v>42557.417337962957</v>
      </c>
    </row>
    <row r="672" spans="1:20" ht="49"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s="3" t="s">
        <v>8273</v>
      </c>
      <c r="O672">
        <f t="shared" si="40"/>
        <v>29</v>
      </c>
      <c r="P672" s="3">
        <f t="shared" si="41"/>
        <v>85</v>
      </c>
      <c r="Q672" t="s">
        <v>8319</v>
      </c>
      <c r="R672" t="s">
        <v>8321</v>
      </c>
      <c r="S672" s="8">
        <f t="shared" si="42"/>
        <v>42506.501388888886</v>
      </c>
      <c r="T672" s="8">
        <f t="shared" si="43"/>
        <v>42540.131944444445</v>
      </c>
    </row>
    <row r="673" spans="1:20" ht="49" x14ac:dyDescent="0.25">
      <c r="A673">
        <v>671</v>
      </c>
      <c r="B673" s="3" t="s">
        <v>672</v>
      </c>
      <c r="C673" s="3" t="s">
        <v>4781</v>
      </c>
      <c r="D673">
        <v>30000</v>
      </c>
      <c r="E673">
        <v>11828</v>
      </c>
      <c r="F673" t="s">
        <v>8221</v>
      </c>
      <c r="G673" t="s">
        <v>8224</v>
      </c>
      <c r="H673" t="s">
        <v>8246</v>
      </c>
      <c r="I673">
        <v>1421208000</v>
      </c>
      <c r="J673">
        <v>1418315852</v>
      </c>
      <c r="K673" t="b">
        <v>0</v>
      </c>
      <c r="L673">
        <v>15</v>
      </c>
      <c r="M673" t="b">
        <v>0</v>
      </c>
      <c r="N673" s="3" t="s">
        <v>8273</v>
      </c>
      <c r="O673">
        <f t="shared" si="40"/>
        <v>39</v>
      </c>
      <c r="P673" s="3">
        <f t="shared" si="41"/>
        <v>788.53</v>
      </c>
      <c r="Q673" t="s">
        <v>8319</v>
      </c>
      <c r="R673" t="s">
        <v>8321</v>
      </c>
      <c r="S673" s="8">
        <f t="shared" si="42"/>
        <v>41984.484398148146</v>
      </c>
      <c r="T673" s="8">
        <f t="shared" si="43"/>
        <v>42017.958333333336</v>
      </c>
    </row>
    <row r="674" spans="1:20" ht="49"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s="3" t="s">
        <v>8273</v>
      </c>
      <c r="O674">
        <f t="shared" si="40"/>
        <v>22</v>
      </c>
      <c r="P674" s="3">
        <f t="shared" si="41"/>
        <v>50.3</v>
      </c>
      <c r="Q674" t="s">
        <v>8319</v>
      </c>
      <c r="R674" t="s">
        <v>8321</v>
      </c>
      <c r="S674" s="8">
        <f t="shared" si="42"/>
        <v>41974.011157407404</v>
      </c>
      <c r="T674" s="8">
        <f t="shared" si="43"/>
        <v>42004.999305555553</v>
      </c>
    </row>
    <row r="675" spans="1:20" ht="49" x14ac:dyDescent="0.25">
      <c r="A675">
        <v>673</v>
      </c>
      <c r="B675" s="3" t="s">
        <v>674</v>
      </c>
      <c r="C675" s="3" t="s">
        <v>4783</v>
      </c>
      <c r="D675">
        <v>100000</v>
      </c>
      <c r="E675">
        <v>205</v>
      </c>
      <c r="F675" t="s">
        <v>8221</v>
      </c>
      <c r="G675" t="s">
        <v>8224</v>
      </c>
      <c r="H675" t="s">
        <v>8246</v>
      </c>
      <c r="I675">
        <v>1409602217</v>
      </c>
      <c r="J675">
        <v>1405714217</v>
      </c>
      <c r="K675" t="b">
        <v>0</v>
      </c>
      <c r="L675">
        <v>3</v>
      </c>
      <c r="M675" t="b">
        <v>0</v>
      </c>
      <c r="N675" s="3" t="s">
        <v>8273</v>
      </c>
      <c r="O675">
        <f t="shared" si="40"/>
        <v>0</v>
      </c>
      <c r="P675" s="3">
        <f t="shared" si="41"/>
        <v>68.33</v>
      </c>
      <c r="Q675" t="s">
        <v>8319</v>
      </c>
      <c r="R675" t="s">
        <v>8321</v>
      </c>
      <c r="S675" s="8">
        <f t="shared" si="42"/>
        <v>41838.6321412037</v>
      </c>
      <c r="T675" s="8">
        <f t="shared" si="43"/>
        <v>41883.6321412037</v>
      </c>
    </row>
    <row r="676" spans="1:20" ht="33" x14ac:dyDescent="0.25">
      <c r="A676">
        <v>674</v>
      </c>
      <c r="B676" s="3" t="s">
        <v>675</v>
      </c>
      <c r="C676" s="3" t="s">
        <v>4784</v>
      </c>
      <c r="D676">
        <v>50000</v>
      </c>
      <c r="E676">
        <v>15</v>
      </c>
      <c r="F676" t="s">
        <v>8221</v>
      </c>
      <c r="G676" t="s">
        <v>8224</v>
      </c>
      <c r="H676" t="s">
        <v>8246</v>
      </c>
      <c r="I676">
        <v>1407811627</v>
      </c>
      <c r="J676">
        <v>1402627627</v>
      </c>
      <c r="K676" t="b">
        <v>0</v>
      </c>
      <c r="L676">
        <v>2</v>
      </c>
      <c r="M676" t="b">
        <v>0</v>
      </c>
      <c r="N676" s="3" t="s">
        <v>8273</v>
      </c>
      <c r="O676">
        <f t="shared" si="40"/>
        <v>0</v>
      </c>
      <c r="P676" s="3">
        <f t="shared" si="41"/>
        <v>7.5</v>
      </c>
      <c r="Q676" t="s">
        <v>8319</v>
      </c>
      <c r="R676" t="s">
        <v>8321</v>
      </c>
      <c r="S676" s="8">
        <f t="shared" si="42"/>
        <v>41802.907719907402</v>
      </c>
      <c r="T676" s="8">
        <f t="shared" si="43"/>
        <v>41862.907719907402</v>
      </c>
    </row>
    <row r="677" spans="1:20" ht="49" x14ac:dyDescent="0.25">
      <c r="A677">
        <v>675</v>
      </c>
      <c r="B677" s="3" t="s">
        <v>676</v>
      </c>
      <c r="C677" s="3" t="s">
        <v>4785</v>
      </c>
      <c r="D677">
        <v>6000</v>
      </c>
      <c r="E677">
        <v>891</v>
      </c>
      <c r="F677" t="s">
        <v>8221</v>
      </c>
      <c r="G677" t="s">
        <v>8224</v>
      </c>
      <c r="H677" t="s">
        <v>8246</v>
      </c>
      <c r="I677">
        <v>1420095540</v>
      </c>
      <c r="J677">
        <v>1417558804</v>
      </c>
      <c r="K677" t="b">
        <v>0</v>
      </c>
      <c r="L677">
        <v>26</v>
      </c>
      <c r="M677" t="b">
        <v>0</v>
      </c>
      <c r="N677" s="3" t="s">
        <v>8273</v>
      </c>
      <c r="O677">
        <f t="shared" si="40"/>
        <v>15</v>
      </c>
      <c r="P677" s="3">
        <f t="shared" si="41"/>
        <v>34.270000000000003</v>
      </c>
      <c r="Q677" t="s">
        <v>8319</v>
      </c>
      <c r="R677" t="s">
        <v>8321</v>
      </c>
      <c r="S677" s="8">
        <f t="shared" si="42"/>
        <v>41975.722268518519</v>
      </c>
      <c r="T677" s="8">
        <f t="shared" si="43"/>
        <v>42005.082638888889</v>
      </c>
    </row>
    <row r="678" spans="1:20" ht="65" x14ac:dyDescent="0.25">
      <c r="A678">
        <v>676</v>
      </c>
      <c r="B678" s="3" t="s">
        <v>677</v>
      </c>
      <c r="C678" s="3" t="s">
        <v>4786</v>
      </c>
      <c r="D678">
        <v>100000</v>
      </c>
      <c r="E678">
        <v>1471</v>
      </c>
      <c r="F678" t="s">
        <v>8221</v>
      </c>
      <c r="G678" t="s">
        <v>8229</v>
      </c>
      <c r="H678" t="s">
        <v>8251</v>
      </c>
      <c r="I678">
        <v>1423333581</v>
      </c>
      <c r="J678">
        <v>1420741581</v>
      </c>
      <c r="K678" t="b">
        <v>0</v>
      </c>
      <c r="L678">
        <v>24</v>
      </c>
      <c r="M678" t="b">
        <v>0</v>
      </c>
      <c r="N678" s="3" t="s">
        <v>8273</v>
      </c>
      <c r="O678">
        <f t="shared" si="40"/>
        <v>1</v>
      </c>
      <c r="P678" s="3">
        <f t="shared" si="41"/>
        <v>61.29</v>
      </c>
      <c r="Q678" t="s">
        <v>8319</v>
      </c>
      <c r="R678" t="s">
        <v>8321</v>
      </c>
      <c r="S678" s="8">
        <f t="shared" si="42"/>
        <v>42012.559965277782</v>
      </c>
      <c r="T678" s="8">
        <f t="shared" si="43"/>
        <v>42042.559965277775</v>
      </c>
    </row>
    <row r="679" spans="1:20" ht="49" x14ac:dyDescent="0.25">
      <c r="A679">
        <v>677</v>
      </c>
      <c r="B679" s="3" t="s">
        <v>678</v>
      </c>
      <c r="C679" s="3" t="s">
        <v>4787</v>
      </c>
      <c r="D679">
        <v>50000</v>
      </c>
      <c r="E679">
        <v>12792</v>
      </c>
      <c r="F679" t="s">
        <v>8221</v>
      </c>
      <c r="G679" t="s">
        <v>8237</v>
      </c>
      <c r="H679" t="s">
        <v>8249</v>
      </c>
      <c r="I679">
        <v>1467106895</v>
      </c>
      <c r="J679">
        <v>1463218895</v>
      </c>
      <c r="K679" t="b">
        <v>0</v>
      </c>
      <c r="L679">
        <v>96</v>
      </c>
      <c r="M679" t="b">
        <v>0</v>
      </c>
      <c r="N679" s="3" t="s">
        <v>8273</v>
      </c>
      <c r="O679">
        <f t="shared" si="40"/>
        <v>26</v>
      </c>
      <c r="P679" s="3">
        <f t="shared" si="41"/>
        <v>133.25</v>
      </c>
      <c r="Q679" t="s">
        <v>8319</v>
      </c>
      <c r="R679" t="s">
        <v>8321</v>
      </c>
      <c r="S679" s="8">
        <f t="shared" si="42"/>
        <v>42504.195543981477</v>
      </c>
      <c r="T679" s="8">
        <f t="shared" si="43"/>
        <v>42549.195543981477</v>
      </c>
    </row>
    <row r="680" spans="1:20" ht="49" x14ac:dyDescent="0.25">
      <c r="A680">
        <v>678</v>
      </c>
      <c r="B680" s="3" t="s">
        <v>679</v>
      </c>
      <c r="C680" s="3" t="s">
        <v>4788</v>
      </c>
      <c r="D680">
        <v>29000</v>
      </c>
      <c r="E680">
        <v>1108</v>
      </c>
      <c r="F680" t="s">
        <v>8221</v>
      </c>
      <c r="G680" t="s">
        <v>8224</v>
      </c>
      <c r="H680" t="s">
        <v>8246</v>
      </c>
      <c r="I680">
        <v>1463821338</v>
      </c>
      <c r="J680">
        <v>1461229338</v>
      </c>
      <c r="K680" t="b">
        <v>0</v>
      </c>
      <c r="L680">
        <v>17</v>
      </c>
      <c r="M680" t="b">
        <v>0</v>
      </c>
      <c r="N680" s="3" t="s">
        <v>8273</v>
      </c>
      <c r="O680">
        <f t="shared" si="40"/>
        <v>4</v>
      </c>
      <c r="P680" s="3">
        <f t="shared" si="41"/>
        <v>65.180000000000007</v>
      </c>
      <c r="Q680" t="s">
        <v>8319</v>
      </c>
      <c r="R680" t="s">
        <v>8321</v>
      </c>
      <c r="S680" s="8">
        <f t="shared" si="42"/>
        <v>42481.168263888881</v>
      </c>
      <c r="T680" s="8">
        <f t="shared" si="43"/>
        <v>42511.168263888881</v>
      </c>
    </row>
    <row r="681" spans="1:20" ht="49" x14ac:dyDescent="0.25">
      <c r="A681">
        <v>679</v>
      </c>
      <c r="B681" s="3" t="s">
        <v>680</v>
      </c>
      <c r="C681" s="3" t="s">
        <v>4789</v>
      </c>
      <c r="D681">
        <v>57000</v>
      </c>
      <c r="E681">
        <v>8827</v>
      </c>
      <c r="F681" t="s">
        <v>8221</v>
      </c>
      <c r="G681" t="s">
        <v>8224</v>
      </c>
      <c r="H681" t="s">
        <v>8246</v>
      </c>
      <c r="I681">
        <v>1472920909</v>
      </c>
      <c r="J681">
        <v>1467736909</v>
      </c>
      <c r="K681" t="b">
        <v>0</v>
      </c>
      <c r="L681">
        <v>94</v>
      </c>
      <c r="M681" t="b">
        <v>0</v>
      </c>
      <c r="N681" s="3" t="s">
        <v>8273</v>
      </c>
      <c r="O681">
        <f t="shared" si="40"/>
        <v>15</v>
      </c>
      <c r="P681" s="3">
        <f t="shared" si="41"/>
        <v>93.9</v>
      </c>
      <c r="Q681" t="s">
        <v>8319</v>
      </c>
      <c r="R681" t="s">
        <v>8321</v>
      </c>
      <c r="S681" s="8">
        <f t="shared" si="42"/>
        <v>42556.487372685187</v>
      </c>
      <c r="T681" s="8">
        <f t="shared" si="43"/>
        <v>42616.487372685187</v>
      </c>
    </row>
    <row r="682" spans="1:20" ht="49"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s="3" t="s">
        <v>8273</v>
      </c>
      <c r="O682">
        <f t="shared" si="40"/>
        <v>26</v>
      </c>
      <c r="P682" s="3">
        <f t="shared" si="41"/>
        <v>150.65</v>
      </c>
      <c r="Q682" t="s">
        <v>8319</v>
      </c>
      <c r="R682" t="s">
        <v>8321</v>
      </c>
      <c r="S682" s="8">
        <f t="shared" si="42"/>
        <v>41864.293182870366</v>
      </c>
      <c r="T682" s="8">
        <f t="shared" si="43"/>
        <v>41899.293182870366</v>
      </c>
    </row>
    <row r="683" spans="1:20" ht="49" x14ac:dyDescent="0.25">
      <c r="A683">
        <v>681</v>
      </c>
      <c r="B683" s="3" t="s">
        <v>682</v>
      </c>
      <c r="C683" s="3" t="s">
        <v>4791</v>
      </c>
      <c r="D683">
        <v>2500</v>
      </c>
      <c r="E683">
        <v>1</v>
      </c>
      <c r="F683" t="s">
        <v>8221</v>
      </c>
      <c r="G683" t="s">
        <v>8224</v>
      </c>
      <c r="H683" t="s">
        <v>8246</v>
      </c>
      <c r="I683">
        <v>1477509604</v>
      </c>
      <c r="J683">
        <v>1474917604</v>
      </c>
      <c r="K683" t="b">
        <v>0</v>
      </c>
      <c r="L683">
        <v>1</v>
      </c>
      <c r="M683" t="b">
        <v>0</v>
      </c>
      <c r="N683" s="3" t="s">
        <v>8273</v>
      </c>
      <c r="O683">
        <f t="shared" si="40"/>
        <v>0</v>
      </c>
      <c r="P683" s="3">
        <f t="shared" si="41"/>
        <v>1</v>
      </c>
      <c r="Q683" t="s">
        <v>8319</v>
      </c>
      <c r="R683" t="s">
        <v>8321</v>
      </c>
      <c r="S683" s="8">
        <f t="shared" si="42"/>
        <v>42639.597268518519</v>
      </c>
      <c r="T683" s="8">
        <f t="shared" si="43"/>
        <v>42669.597268518519</v>
      </c>
    </row>
    <row r="684" spans="1:20" ht="49" x14ac:dyDescent="0.25">
      <c r="A684">
        <v>682</v>
      </c>
      <c r="B684" s="3" t="s">
        <v>683</v>
      </c>
      <c r="C684" s="3" t="s">
        <v>4792</v>
      </c>
      <c r="D684">
        <v>50000</v>
      </c>
      <c r="E684">
        <v>53</v>
      </c>
      <c r="F684" t="s">
        <v>8221</v>
      </c>
      <c r="G684" t="s">
        <v>8224</v>
      </c>
      <c r="H684" t="s">
        <v>8246</v>
      </c>
      <c r="I684">
        <v>1489512122</v>
      </c>
      <c r="J684">
        <v>1486923722</v>
      </c>
      <c r="K684" t="b">
        <v>0</v>
      </c>
      <c r="L684">
        <v>4</v>
      </c>
      <c r="M684" t="b">
        <v>0</v>
      </c>
      <c r="N684" s="3" t="s">
        <v>8273</v>
      </c>
      <c r="O684">
        <f t="shared" si="40"/>
        <v>0</v>
      </c>
      <c r="P684" s="3">
        <f t="shared" si="41"/>
        <v>13.25</v>
      </c>
      <c r="Q684" t="s">
        <v>8319</v>
      </c>
      <c r="R684" t="s">
        <v>8321</v>
      </c>
      <c r="S684" s="8">
        <f t="shared" si="42"/>
        <v>42778.556967592587</v>
      </c>
      <c r="T684" s="8">
        <f t="shared" si="43"/>
        <v>42808.515300925923</v>
      </c>
    </row>
    <row r="685" spans="1:20" ht="49" x14ac:dyDescent="0.25">
      <c r="A685">
        <v>683</v>
      </c>
      <c r="B685" s="3" t="s">
        <v>684</v>
      </c>
      <c r="C685" s="3" t="s">
        <v>4793</v>
      </c>
      <c r="D685">
        <v>35000</v>
      </c>
      <c r="E685">
        <v>298</v>
      </c>
      <c r="F685" t="s">
        <v>8221</v>
      </c>
      <c r="G685" t="s">
        <v>8224</v>
      </c>
      <c r="H685" t="s">
        <v>8246</v>
      </c>
      <c r="I685">
        <v>1477949764</v>
      </c>
      <c r="J685">
        <v>1474493764</v>
      </c>
      <c r="K685" t="b">
        <v>0</v>
      </c>
      <c r="L685">
        <v>3</v>
      </c>
      <c r="M685" t="b">
        <v>0</v>
      </c>
      <c r="N685" s="3" t="s">
        <v>8273</v>
      </c>
      <c r="O685">
        <f t="shared" si="40"/>
        <v>1</v>
      </c>
      <c r="P685" s="3">
        <f t="shared" si="41"/>
        <v>99.33</v>
      </c>
      <c r="Q685" t="s">
        <v>8319</v>
      </c>
      <c r="R685" t="s">
        <v>8321</v>
      </c>
      <c r="S685" s="8">
        <f t="shared" si="42"/>
        <v>42634.691712962966</v>
      </c>
      <c r="T685" s="8">
        <f t="shared" si="43"/>
        <v>42674.691712962966</v>
      </c>
    </row>
    <row r="686" spans="1:20" ht="18"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s="3" t="s">
        <v>8273</v>
      </c>
      <c r="O686">
        <f t="shared" si="40"/>
        <v>7</v>
      </c>
      <c r="P686" s="3">
        <f t="shared" si="41"/>
        <v>177.39</v>
      </c>
      <c r="Q686" t="s">
        <v>8319</v>
      </c>
      <c r="R686" t="s">
        <v>8321</v>
      </c>
      <c r="S686" s="8">
        <f t="shared" si="42"/>
        <v>41809.26494212963</v>
      </c>
      <c r="T686" s="8">
        <f t="shared" si="43"/>
        <v>41844.916666666664</v>
      </c>
    </row>
    <row r="687" spans="1:20" ht="49" x14ac:dyDescent="0.25">
      <c r="A687">
        <v>685</v>
      </c>
      <c r="B687" s="3" t="s">
        <v>686</v>
      </c>
      <c r="C687" s="3" t="s">
        <v>4795</v>
      </c>
      <c r="D687">
        <v>2000</v>
      </c>
      <c r="E687">
        <v>553</v>
      </c>
      <c r="F687" t="s">
        <v>8221</v>
      </c>
      <c r="G687" t="s">
        <v>8224</v>
      </c>
      <c r="H687" t="s">
        <v>8246</v>
      </c>
      <c r="I687">
        <v>1421095672</v>
      </c>
      <c r="J687">
        <v>1417207672</v>
      </c>
      <c r="K687" t="b">
        <v>0</v>
      </c>
      <c r="L687">
        <v>10</v>
      </c>
      <c r="M687" t="b">
        <v>0</v>
      </c>
      <c r="N687" s="3" t="s">
        <v>8273</v>
      </c>
      <c r="O687">
        <f t="shared" si="40"/>
        <v>28</v>
      </c>
      <c r="P687" s="3">
        <f t="shared" si="41"/>
        <v>55.3</v>
      </c>
      <c r="Q687" t="s">
        <v>8319</v>
      </c>
      <c r="R687" t="s">
        <v>8321</v>
      </c>
      <c r="S687" s="8">
        <f t="shared" si="42"/>
        <v>41971.658240740733</v>
      </c>
      <c r="T687" s="8">
        <f t="shared" si="43"/>
        <v>42016.658240740733</v>
      </c>
    </row>
    <row r="688" spans="1:20" ht="65" x14ac:dyDescent="0.25">
      <c r="A688">
        <v>686</v>
      </c>
      <c r="B688" s="3" t="s">
        <v>687</v>
      </c>
      <c r="C688" s="3" t="s">
        <v>4796</v>
      </c>
      <c r="D688">
        <v>500000</v>
      </c>
      <c r="E688">
        <v>0</v>
      </c>
      <c r="F688" t="s">
        <v>8221</v>
      </c>
      <c r="G688" t="s">
        <v>8237</v>
      </c>
      <c r="H688" t="s">
        <v>8249</v>
      </c>
      <c r="I688">
        <v>1438618170</v>
      </c>
      <c r="J688">
        <v>1436026170</v>
      </c>
      <c r="K688" t="b">
        <v>0</v>
      </c>
      <c r="L688">
        <v>0</v>
      </c>
      <c r="M688" t="b">
        <v>0</v>
      </c>
      <c r="N688" s="3" t="s">
        <v>8273</v>
      </c>
      <c r="O688">
        <f t="shared" si="40"/>
        <v>0</v>
      </c>
      <c r="P688" s="3">
        <f t="shared" si="41"/>
        <v>0</v>
      </c>
      <c r="Q688" t="s">
        <v>8319</v>
      </c>
      <c r="R688" t="s">
        <v>8321</v>
      </c>
      <c r="S688" s="8">
        <f t="shared" si="42"/>
        <v>42189.464930555558</v>
      </c>
      <c r="T688" s="8">
        <f t="shared" si="43"/>
        <v>42219.464930555558</v>
      </c>
    </row>
    <row r="689" spans="1:20" ht="49" x14ac:dyDescent="0.25">
      <c r="A689">
        <v>687</v>
      </c>
      <c r="B689" s="3" t="s">
        <v>688</v>
      </c>
      <c r="C689" s="3" t="s">
        <v>4797</v>
      </c>
      <c r="D689">
        <v>100000</v>
      </c>
      <c r="E689">
        <v>3550</v>
      </c>
      <c r="F689" t="s">
        <v>8221</v>
      </c>
      <c r="G689" t="s">
        <v>8238</v>
      </c>
      <c r="H689" t="s">
        <v>8256</v>
      </c>
      <c r="I689">
        <v>1486317653</v>
      </c>
      <c r="J689">
        <v>1481133653</v>
      </c>
      <c r="K689" t="b">
        <v>0</v>
      </c>
      <c r="L689">
        <v>6</v>
      </c>
      <c r="M689" t="b">
        <v>0</v>
      </c>
      <c r="N689" s="3" t="s">
        <v>8273</v>
      </c>
      <c r="O689">
        <f t="shared" si="40"/>
        <v>4</v>
      </c>
      <c r="P689" s="3">
        <f t="shared" si="41"/>
        <v>591.66999999999996</v>
      </c>
      <c r="Q689" t="s">
        <v>8319</v>
      </c>
      <c r="R689" t="s">
        <v>8321</v>
      </c>
      <c r="S689" s="8">
        <f t="shared" si="42"/>
        <v>42711.542280092595</v>
      </c>
      <c r="T689" s="8">
        <f t="shared" si="43"/>
        <v>42771.542280092595</v>
      </c>
    </row>
    <row r="690" spans="1:20" ht="49" x14ac:dyDescent="0.25">
      <c r="A690">
        <v>688</v>
      </c>
      <c r="B690" s="3" t="s">
        <v>689</v>
      </c>
      <c r="C690" s="3" t="s">
        <v>4798</v>
      </c>
      <c r="D690">
        <v>20000</v>
      </c>
      <c r="E690">
        <v>14598</v>
      </c>
      <c r="F690" t="s">
        <v>8221</v>
      </c>
      <c r="G690" t="s">
        <v>8224</v>
      </c>
      <c r="H690" t="s">
        <v>8246</v>
      </c>
      <c r="I690">
        <v>1444876253</v>
      </c>
      <c r="J690">
        <v>1442284253</v>
      </c>
      <c r="K690" t="b">
        <v>0</v>
      </c>
      <c r="L690">
        <v>36</v>
      </c>
      <c r="M690" t="b">
        <v>0</v>
      </c>
      <c r="N690" s="3" t="s">
        <v>8273</v>
      </c>
      <c r="O690">
        <f t="shared" si="40"/>
        <v>73</v>
      </c>
      <c r="P690" s="3">
        <f t="shared" si="41"/>
        <v>405.5</v>
      </c>
      <c r="Q690" t="s">
        <v>8319</v>
      </c>
      <c r="R690" t="s">
        <v>8321</v>
      </c>
      <c r="S690" s="8">
        <f t="shared" si="42"/>
        <v>42261.896446759252</v>
      </c>
      <c r="T690" s="8">
        <f t="shared" si="43"/>
        <v>42291.896446759252</v>
      </c>
    </row>
    <row r="691" spans="1:20" ht="49"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s="3" t="s">
        <v>8273</v>
      </c>
      <c r="O691">
        <f t="shared" si="40"/>
        <v>58</v>
      </c>
      <c r="P691" s="3">
        <f t="shared" si="41"/>
        <v>343.15</v>
      </c>
      <c r="Q691" t="s">
        <v>8319</v>
      </c>
      <c r="R691" t="s">
        <v>8321</v>
      </c>
      <c r="S691" s="8">
        <f t="shared" si="42"/>
        <v>42675.459456018514</v>
      </c>
      <c r="T691" s="8">
        <f t="shared" si="43"/>
        <v>42711.999305555553</v>
      </c>
    </row>
    <row r="692" spans="1:20" ht="33" x14ac:dyDescent="0.25">
      <c r="A692">
        <v>690</v>
      </c>
      <c r="B692" s="3" t="s">
        <v>691</v>
      </c>
      <c r="C692" s="3" t="s">
        <v>4800</v>
      </c>
      <c r="D692">
        <v>20000</v>
      </c>
      <c r="E692">
        <v>2468</v>
      </c>
      <c r="F692" t="s">
        <v>8221</v>
      </c>
      <c r="G692" t="s">
        <v>8224</v>
      </c>
      <c r="H692" t="s">
        <v>8246</v>
      </c>
      <c r="I692">
        <v>1473400800</v>
      </c>
      <c r="J692">
        <v>1469718841</v>
      </c>
      <c r="K692" t="b">
        <v>0</v>
      </c>
      <c r="L692">
        <v>34</v>
      </c>
      <c r="M692" t="b">
        <v>0</v>
      </c>
      <c r="N692" s="3" t="s">
        <v>8273</v>
      </c>
      <c r="O692">
        <f t="shared" si="40"/>
        <v>12</v>
      </c>
      <c r="P692" s="3">
        <f t="shared" si="41"/>
        <v>72.59</v>
      </c>
      <c r="Q692" t="s">
        <v>8319</v>
      </c>
      <c r="R692" t="s">
        <v>8321</v>
      </c>
      <c r="S692" s="8">
        <f t="shared" si="42"/>
        <v>42579.426400462959</v>
      </c>
      <c r="T692" s="8">
        <f t="shared" si="43"/>
        <v>42622.041666666664</v>
      </c>
    </row>
    <row r="693" spans="1:20" ht="49" x14ac:dyDescent="0.25">
      <c r="A693">
        <v>691</v>
      </c>
      <c r="B693" s="3" t="s">
        <v>692</v>
      </c>
      <c r="C693" s="3" t="s">
        <v>4801</v>
      </c>
      <c r="D693">
        <v>50000</v>
      </c>
      <c r="E693">
        <v>260</v>
      </c>
      <c r="F693" t="s">
        <v>8221</v>
      </c>
      <c r="G693" t="s">
        <v>8224</v>
      </c>
      <c r="H693" t="s">
        <v>8246</v>
      </c>
      <c r="I693">
        <v>1435711246</v>
      </c>
      <c r="J693">
        <v>1433292046</v>
      </c>
      <c r="K693" t="b">
        <v>0</v>
      </c>
      <c r="L693">
        <v>10</v>
      </c>
      <c r="M693" t="b">
        <v>0</v>
      </c>
      <c r="N693" s="3" t="s">
        <v>8273</v>
      </c>
      <c r="O693">
        <f t="shared" si="40"/>
        <v>1</v>
      </c>
      <c r="P693" s="3">
        <f t="shared" si="41"/>
        <v>26</v>
      </c>
      <c r="Q693" t="s">
        <v>8319</v>
      </c>
      <c r="R693" t="s">
        <v>8321</v>
      </c>
      <c r="S693" s="8">
        <f t="shared" si="42"/>
        <v>42157.819976851846</v>
      </c>
      <c r="T693" s="8">
        <f t="shared" si="43"/>
        <v>42185.819976851846</v>
      </c>
    </row>
    <row r="694" spans="1:20" ht="49" x14ac:dyDescent="0.25">
      <c r="A694">
        <v>692</v>
      </c>
      <c r="B694" s="3" t="s">
        <v>693</v>
      </c>
      <c r="C694" s="3" t="s">
        <v>4802</v>
      </c>
      <c r="D694">
        <v>20000</v>
      </c>
      <c r="E694">
        <v>1306</v>
      </c>
      <c r="F694" t="s">
        <v>8221</v>
      </c>
      <c r="G694" t="s">
        <v>8225</v>
      </c>
      <c r="H694" t="s">
        <v>8247</v>
      </c>
      <c r="I694">
        <v>1482397263</v>
      </c>
      <c r="J694">
        <v>1479805263</v>
      </c>
      <c r="K694" t="b">
        <v>0</v>
      </c>
      <c r="L694">
        <v>201</v>
      </c>
      <c r="M694" t="b">
        <v>0</v>
      </c>
      <c r="N694" s="3" t="s">
        <v>8273</v>
      </c>
      <c r="O694">
        <f t="shared" si="40"/>
        <v>7</v>
      </c>
      <c r="P694" s="3">
        <f t="shared" si="41"/>
        <v>6.5</v>
      </c>
      <c r="Q694" t="s">
        <v>8319</v>
      </c>
      <c r="R694" t="s">
        <v>8321</v>
      </c>
      <c r="S694" s="8">
        <f t="shared" si="42"/>
        <v>42696.167395833334</v>
      </c>
      <c r="T694" s="8">
        <f t="shared" si="43"/>
        <v>42726.167395833334</v>
      </c>
    </row>
    <row r="695" spans="1:20" ht="33"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s="3" t="s">
        <v>8273</v>
      </c>
      <c r="O695">
        <f t="shared" si="40"/>
        <v>35</v>
      </c>
      <c r="P695" s="3">
        <f t="shared" si="41"/>
        <v>119.39</v>
      </c>
      <c r="Q695" t="s">
        <v>8319</v>
      </c>
      <c r="R695" t="s">
        <v>8321</v>
      </c>
      <c r="S695" s="8">
        <f t="shared" si="42"/>
        <v>42094.599849537037</v>
      </c>
      <c r="T695" s="8">
        <f t="shared" si="43"/>
        <v>42124.599849537037</v>
      </c>
    </row>
    <row r="696" spans="1:20" ht="49" x14ac:dyDescent="0.25">
      <c r="A696">
        <v>694</v>
      </c>
      <c r="B696" s="3" t="s">
        <v>695</v>
      </c>
      <c r="C696" s="3" t="s">
        <v>4804</v>
      </c>
      <c r="D696">
        <v>150000</v>
      </c>
      <c r="E696">
        <v>590</v>
      </c>
      <c r="F696" t="s">
        <v>8221</v>
      </c>
      <c r="G696" t="s">
        <v>8224</v>
      </c>
      <c r="H696" t="s">
        <v>8246</v>
      </c>
      <c r="I696">
        <v>1485964559</v>
      </c>
      <c r="J696">
        <v>1483372559</v>
      </c>
      <c r="K696" t="b">
        <v>0</v>
      </c>
      <c r="L696">
        <v>7</v>
      </c>
      <c r="M696" t="b">
        <v>0</v>
      </c>
      <c r="N696" s="3" t="s">
        <v>8273</v>
      </c>
      <c r="O696">
        <f t="shared" si="40"/>
        <v>0</v>
      </c>
      <c r="P696" s="3">
        <f t="shared" si="41"/>
        <v>84.29</v>
      </c>
      <c r="Q696" t="s">
        <v>8319</v>
      </c>
      <c r="R696" t="s">
        <v>8321</v>
      </c>
      <c r="S696" s="8">
        <f t="shared" si="42"/>
        <v>42737.455543981479</v>
      </c>
      <c r="T696" s="8">
        <f t="shared" si="43"/>
        <v>42767.455543981479</v>
      </c>
    </row>
    <row r="697" spans="1:20" ht="49" x14ac:dyDescent="0.25">
      <c r="A697">
        <v>695</v>
      </c>
      <c r="B697" s="3" t="s">
        <v>696</v>
      </c>
      <c r="C697" s="3" t="s">
        <v>4805</v>
      </c>
      <c r="D697">
        <v>60000</v>
      </c>
      <c r="E697">
        <v>636</v>
      </c>
      <c r="F697" t="s">
        <v>8221</v>
      </c>
      <c r="G697" t="s">
        <v>8224</v>
      </c>
      <c r="H697" t="s">
        <v>8246</v>
      </c>
      <c r="I697">
        <v>1414758620</v>
      </c>
      <c r="J697">
        <v>1412166620</v>
      </c>
      <c r="K697" t="b">
        <v>0</v>
      </c>
      <c r="L697">
        <v>7</v>
      </c>
      <c r="M697" t="b">
        <v>0</v>
      </c>
      <c r="N697" s="3" t="s">
        <v>8273</v>
      </c>
      <c r="O697">
        <f t="shared" si="40"/>
        <v>1</v>
      </c>
      <c r="P697" s="3">
        <f t="shared" si="41"/>
        <v>90.86</v>
      </c>
      <c r="Q697" t="s">
        <v>8319</v>
      </c>
      <c r="R697" t="s">
        <v>8321</v>
      </c>
      <c r="S697" s="8">
        <f t="shared" si="42"/>
        <v>41913.312731481477</v>
      </c>
      <c r="T697" s="8">
        <f t="shared" si="43"/>
        <v>41943.312731481477</v>
      </c>
    </row>
    <row r="698" spans="1:20" ht="33" x14ac:dyDescent="0.25">
      <c r="A698">
        <v>696</v>
      </c>
      <c r="B698" s="3" t="s">
        <v>697</v>
      </c>
      <c r="C698" s="3" t="s">
        <v>4806</v>
      </c>
      <c r="D698">
        <v>175000</v>
      </c>
      <c r="E698">
        <v>1</v>
      </c>
      <c r="F698" t="s">
        <v>8221</v>
      </c>
      <c r="G698" t="s">
        <v>8233</v>
      </c>
      <c r="H698" t="s">
        <v>8249</v>
      </c>
      <c r="I698">
        <v>1406326502</v>
      </c>
      <c r="J698">
        <v>1403734502</v>
      </c>
      <c r="K698" t="b">
        <v>0</v>
      </c>
      <c r="L698">
        <v>1</v>
      </c>
      <c r="M698" t="b">
        <v>0</v>
      </c>
      <c r="N698" s="3" t="s">
        <v>8273</v>
      </c>
      <c r="O698">
        <f t="shared" si="40"/>
        <v>0</v>
      </c>
      <c r="P698" s="3">
        <f t="shared" si="41"/>
        <v>1</v>
      </c>
      <c r="Q698" t="s">
        <v>8319</v>
      </c>
      <c r="R698" t="s">
        <v>8321</v>
      </c>
      <c r="S698" s="8">
        <f t="shared" si="42"/>
        <v>41815.718773148146</v>
      </c>
      <c r="T698" s="8">
        <f t="shared" si="43"/>
        <v>41845.718773148146</v>
      </c>
    </row>
    <row r="699" spans="1:20" ht="49" x14ac:dyDescent="0.25">
      <c r="A699">
        <v>697</v>
      </c>
      <c r="B699" s="3" t="s">
        <v>698</v>
      </c>
      <c r="C699" s="3" t="s">
        <v>4807</v>
      </c>
      <c r="D699">
        <v>5000</v>
      </c>
      <c r="E699">
        <v>2319</v>
      </c>
      <c r="F699" t="s">
        <v>8221</v>
      </c>
      <c r="G699" t="s">
        <v>8236</v>
      </c>
      <c r="H699" t="s">
        <v>8249</v>
      </c>
      <c r="I699">
        <v>1454502789</v>
      </c>
      <c r="J699">
        <v>1453206789</v>
      </c>
      <c r="K699" t="b">
        <v>0</v>
      </c>
      <c r="L699">
        <v>114</v>
      </c>
      <c r="M699" t="b">
        <v>0</v>
      </c>
      <c r="N699" s="3" t="s">
        <v>8273</v>
      </c>
      <c r="O699">
        <f t="shared" si="40"/>
        <v>46</v>
      </c>
      <c r="P699" s="3">
        <f t="shared" si="41"/>
        <v>20.34</v>
      </c>
      <c r="Q699" t="s">
        <v>8319</v>
      </c>
      <c r="R699" t="s">
        <v>8321</v>
      </c>
      <c r="S699" s="8">
        <f t="shared" si="42"/>
        <v>42388.314687500002</v>
      </c>
      <c r="T699" s="8">
        <f t="shared" si="43"/>
        <v>42403.314687500002</v>
      </c>
    </row>
    <row r="700" spans="1:20" ht="49"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s="3" t="s">
        <v>8273</v>
      </c>
      <c r="O700">
        <f t="shared" si="40"/>
        <v>15</v>
      </c>
      <c r="P700" s="3">
        <f t="shared" si="41"/>
        <v>530.69000000000005</v>
      </c>
      <c r="Q700" t="s">
        <v>8319</v>
      </c>
      <c r="R700" t="s">
        <v>8321</v>
      </c>
      <c r="S700" s="8">
        <f t="shared" si="42"/>
        <v>41866.72274305555</v>
      </c>
      <c r="T700" s="8">
        <f t="shared" si="43"/>
        <v>41899.875</v>
      </c>
    </row>
    <row r="701" spans="1:20" ht="49"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s="3" t="s">
        <v>8273</v>
      </c>
      <c r="O701">
        <f t="shared" si="40"/>
        <v>82</v>
      </c>
      <c r="P701" s="3">
        <f t="shared" si="41"/>
        <v>120.39</v>
      </c>
      <c r="Q701" t="s">
        <v>8319</v>
      </c>
      <c r="R701" t="s">
        <v>8321</v>
      </c>
      <c r="S701" s="8">
        <f t="shared" si="42"/>
        <v>41563.277175925927</v>
      </c>
      <c r="T701" s="8">
        <f t="shared" si="43"/>
        <v>41600.458333333328</v>
      </c>
    </row>
    <row r="702" spans="1:20" ht="49" x14ac:dyDescent="0.25">
      <c r="A702">
        <v>700</v>
      </c>
      <c r="B702" s="3" t="s">
        <v>701</v>
      </c>
      <c r="C702" s="3" t="s">
        <v>4810</v>
      </c>
      <c r="D702">
        <v>15000</v>
      </c>
      <c r="E702">
        <v>403</v>
      </c>
      <c r="F702" t="s">
        <v>8221</v>
      </c>
      <c r="G702" t="s">
        <v>8227</v>
      </c>
      <c r="H702" t="s">
        <v>8249</v>
      </c>
      <c r="I702">
        <v>1484065881</v>
      </c>
      <c r="J702">
        <v>1481473881</v>
      </c>
      <c r="K702" t="b">
        <v>0</v>
      </c>
      <c r="L702">
        <v>31</v>
      </c>
      <c r="M702" t="b">
        <v>0</v>
      </c>
      <c r="N702" s="3" t="s">
        <v>8273</v>
      </c>
      <c r="O702">
        <f t="shared" si="40"/>
        <v>3</v>
      </c>
      <c r="P702" s="3">
        <f t="shared" si="41"/>
        <v>13</v>
      </c>
      <c r="Q702" t="s">
        <v>8319</v>
      </c>
      <c r="R702" t="s">
        <v>8321</v>
      </c>
      <c r="S702" s="8">
        <f t="shared" si="42"/>
        <v>42715.480104166665</v>
      </c>
      <c r="T702" s="8">
        <f t="shared" si="43"/>
        <v>42745.480104166665</v>
      </c>
    </row>
    <row r="703" spans="1:20" ht="49" x14ac:dyDescent="0.25">
      <c r="A703">
        <v>701</v>
      </c>
      <c r="B703" s="3" t="s">
        <v>702</v>
      </c>
      <c r="C703" s="3" t="s">
        <v>4811</v>
      </c>
      <c r="D703">
        <v>23000</v>
      </c>
      <c r="E703">
        <v>6118</v>
      </c>
      <c r="F703" t="s">
        <v>8221</v>
      </c>
      <c r="G703" t="s">
        <v>8225</v>
      </c>
      <c r="H703" t="s">
        <v>8247</v>
      </c>
      <c r="I703">
        <v>1406130880</v>
      </c>
      <c r="J703">
        <v>1403538880</v>
      </c>
      <c r="K703" t="b">
        <v>0</v>
      </c>
      <c r="L703">
        <v>21</v>
      </c>
      <c r="M703" t="b">
        <v>0</v>
      </c>
      <c r="N703" s="3" t="s">
        <v>8273</v>
      </c>
      <c r="O703">
        <f t="shared" si="40"/>
        <v>27</v>
      </c>
      <c r="P703" s="3">
        <f t="shared" si="41"/>
        <v>291.33</v>
      </c>
      <c r="Q703" t="s">
        <v>8319</v>
      </c>
      <c r="R703" t="s">
        <v>8321</v>
      </c>
      <c r="S703" s="8">
        <f t="shared" si="42"/>
        <v>41813.454629629625</v>
      </c>
      <c r="T703" s="8">
        <f t="shared" si="43"/>
        <v>41843.454629629625</v>
      </c>
    </row>
    <row r="704" spans="1:20" ht="49"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s="3" t="s">
        <v>8273</v>
      </c>
      <c r="O704">
        <f t="shared" si="40"/>
        <v>31</v>
      </c>
      <c r="P704" s="3">
        <f t="shared" si="41"/>
        <v>124.92</v>
      </c>
      <c r="Q704" t="s">
        <v>8319</v>
      </c>
      <c r="R704" t="s">
        <v>8321</v>
      </c>
      <c r="S704" s="8">
        <f t="shared" si="42"/>
        <v>42668.518368055556</v>
      </c>
      <c r="T704" s="8">
        <f t="shared" si="43"/>
        <v>42698.560034722221</v>
      </c>
    </row>
    <row r="705" spans="1:20" ht="49" x14ac:dyDescent="0.25">
      <c r="A705">
        <v>703</v>
      </c>
      <c r="B705" s="3" t="s">
        <v>704</v>
      </c>
      <c r="C705" s="3" t="s">
        <v>4813</v>
      </c>
      <c r="D705">
        <v>15000</v>
      </c>
      <c r="E705">
        <v>837</v>
      </c>
      <c r="F705" t="s">
        <v>8221</v>
      </c>
      <c r="G705" t="s">
        <v>8224</v>
      </c>
      <c r="H705" t="s">
        <v>8246</v>
      </c>
      <c r="I705">
        <v>1485905520</v>
      </c>
      <c r="J705">
        <v>1481150949</v>
      </c>
      <c r="K705" t="b">
        <v>0</v>
      </c>
      <c r="L705">
        <v>7</v>
      </c>
      <c r="M705" t="b">
        <v>0</v>
      </c>
      <c r="N705" s="3" t="s">
        <v>8273</v>
      </c>
      <c r="O705">
        <f t="shared" si="40"/>
        <v>6</v>
      </c>
      <c r="P705" s="3">
        <f t="shared" si="41"/>
        <v>119.57</v>
      </c>
      <c r="Q705" t="s">
        <v>8319</v>
      </c>
      <c r="R705" t="s">
        <v>8321</v>
      </c>
      <c r="S705" s="8">
        <f t="shared" si="42"/>
        <v>42711.742465277777</v>
      </c>
      <c r="T705" s="8">
        <f t="shared" si="43"/>
        <v>42766.772222222215</v>
      </c>
    </row>
    <row r="706" spans="1:20" ht="49" x14ac:dyDescent="0.25">
      <c r="A706">
        <v>704</v>
      </c>
      <c r="B706" s="3" t="s">
        <v>705</v>
      </c>
      <c r="C706" s="3" t="s">
        <v>4814</v>
      </c>
      <c r="D706">
        <v>55000</v>
      </c>
      <c r="E706">
        <v>481</v>
      </c>
      <c r="F706" t="s">
        <v>8221</v>
      </c>
      <c r="G706" t="s">
        <v>8229</v>
      </c>
      <c r="H706" t="s">
        <v>8251</v>
      </c>
      <c r="I706">
        <v>1487565468</v>
      </c>
      <c r="J706">
        <v>1482381468</v>
      </c>
      <c r="K706" t="b">
        <v>0</v>
      </c>
      <c r="L706">
        <v>4</v>
      </c>
      <c r="M706" t="b">
        <v>0</v>
      </c>
      <c r="N706" s="3" t="s">
        <v>8273</v>
      </c>
      <c r="O706">
        <f t="shared" ref="O706:O769" si="44">ROUND(E706/D706*100,0)</f>
        <v>1</v>
      </c>
      <c r="P706" s="3">
        <f t="shared" ref="P706:P769" si="45">IF(E706=0,0,ROUND(E706/L706,2))</f>
        <v>120.25</v>
      </c>
      <c r="Q706" t="s">
        <v>8319</v>
      </c>
      <c r="R706" t="s">
        <v>8321</v>
      </c>
      <c r="S706" s="8">
        <f t="shared" ref="S706:S769" si="46">(((J706/60)/60)/24)+DATE(1970,1,1)+(-5/24)</f>
        <v>42725.984583333331</v>
      </c>
      <c r="T706" s="8">
        <f t="shared" ref="T706:T769" si="47">(I706/86400)+25569+(-5/24)</f>
        <v>42785.984583333331</v>
      </c>
    </row>
    <row r="707" spans="1:20" ht="33" x14ac:dyDescent="0.25">
      <c r="A707">
        <v>705</v>
      </c>
      <c r="B707" s="3" t="s">
        <v>706</v>
      </c>
      <c r="C707" s="3" t="s">
        <v>4815</v>
      </c>
      <c r="D707">
        <v>100000</v>
      </c>
      <c r="E707">
        <v>977</v>
      </c>
      <c r="F707" t="s">
        <v>8221</v>
      </c>
      <c r="G707" t="s">
        <v>8233</v>
      </c>
      <c r="H707" t="s">
        <v>8249</v>
      </c>
      <c r="I707">
        <v>1484999278</v>
      </c>
      <c r="J707">
        <v>1482407278</v>
      </c>
      <c r="K707" t="b">
        <v>0</v>
      </c>
      <c r="L707">
        <v>5</v>
      </c>
      <c r="M707" t="b">
        <v>0</v>
      </c>
      <c r="N707" s="3" t="s">
        <v>8273</v>
      </c>
      <c r="O707">
        <f t="shared" si="44"/>
        <v>1</v>
      </c>
      <c r="P707" s="3">
        <f t="shared" si="45"/>
        <v>195.4</v>
      </c>
      <c r="Q707" t="s">
        <v>8319</v>
      </c>
      <c r="R707" t="s">
        <v>8321</v>
      </c>
      <c r="S707" s="8">
        <f t="shared" si="46"/>
        <v>42726.283310185179</v>
      </c>
      <c r="T707" s="8">
        <f t="shared" si="47"/>
        <v>42756.283310185179</v>
      </c>
    </row>
    <row r="708" spans="1:20" ht="49" x14ac:dyDescent="0.25">
      <c r="A708">
        <v>706</v>
      </c>
      <c r="B708" s="3" t="s">
        <v>707</v>
      </c>
      <c r="C708" s="3" t="s">
        <v>4816</v>
      </c>
      <c r="D708">
        <v>100000</v>
      </c>
      <c r="E708">
        <v>0</v>
      </c>
      <c r="F708" t="s">
        <v>8221</v>
      </c>
      <c r="G708" t="s">
        <v>8227</v>
      </c>
      <c r="H708" t="s">
        <v>8249</v>
      </c>
      <c r="I708">
        <v>1481740740</v>
      </c>
      <c r="J708">
        <v>1478130783</v>
      </c>
      <c r="K708" t="b">
        <v>0</v>
      </c>
      <c r="L708">
        <v>0</v>
      </c>
      <c r="M708" t="b">
        <v>0</v>
      </c>
      <c r="N708" s="3" t="s">
        <v>8273</v>
      </c>
      <c r="O708">
        <f t="shared" si="44"/>
        <v>0</v>
      </c>
      <c r="P708" s="3">
        <f t="shared" si="45"/>
        <v>0</v>
      </c>
      <c r="Q708" t="s">
        <v>8319</v>
      </c>
      <c r="R708" t="s">
        <v>8321</v>
      </c>
      <c r="S708" s="8">
        <f t="shared" si="46"/>
        <v>42676.786840277775</v>
      </c>
      <c r="T708" s="8">
        <f t="shared" si="47"/>
        <v>42718.568749999999</v>
      </c>
    </row>
    <row r="709" spans="1:20" ht="49"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s="3" t="s">
        <v>8273</v>
      </c>
      <c r="O709">
        <f t="shared" si="44"/>
        <v>79</v>
      </c>
      <c r="P709" s="3">
        <f t="shared" si="45"/>
        <v>117.7</v>
      </c>
      <c r="Q709" t="s">
        <v>8319</v>
      </c>
      <c r="R709" t="s">
        <v>8321</v>
      </c>
      <c r="S709" s="8">
        <f t="shared" si="46"/>
        <v>42696.45517361111</v>
      </c>
      <c r="T709" s="8">
        <f t="shared" si="47"/>
        <v>42736.45517361111</v>
      </c>
    </row>
    <row r="710" spans="1:20" ht="49" x14ac:dyDescent="0.25">
      <c r="A710">
        <v>708</v>
      </c>
      <c r="B710" s="3" t="s">
        <v>709</v>
      </c>
      <c r="C710" s="3" t="s">
        <v>4818</v>
      </c>
      <c r="D710">
        <v>40000</v>
      </c>
      <c r="E710">
        <v>8837</v>
      </c>
      <c r="F710" t="s">
        <v>8221</v>
      </c>
      <c r="G710" t="s">
        <v>8225</v>
      </c>
      <c r="H710" t="s">
        <v>8247</v>
      </c>
      <c r="I710">
        <v>1410616600</v>
      </c>
      <c r="J710">
        <v>1405432600</v>
      </c>
      <c r="K710" t="b">
        <v>0</v>
      </c>
      <c r="L710">
        <v>369</v>
      </c>
      <c r="M710" t="b">
        <v>0</v>
      </c>
      <c r="N710" s="3" t="s">
        <v>8273</v>
      </c>
      <c r="O710">
        <f t="shared" si="44"/>
        <v>22</v>
      </c>
      <c r="P710" s="3">
        <f t="shared" si="45"/>
        <v>23.95</v>
      </c>
      <c r="Q710" t="s">
        <v>8319</v>
      </c>
      <c r="R710" t="s">
        <v>8321</v>
      </c>
      <c r="S710" s="8">
        <f t="shared" si="46"/>
        <v>41835.372685185182</v>
      </c>
      <c r="T710" s="8">
        <f t="shared" si="47"/>
        <v>41895.372685185182</v>
      </c>
    </row>
    <row r="711" spans="1:20" ht="33" x14ac:dyDescent="0.25">
      <c r="A711">
        <v>709</v>
      </c>
      <c r="B711" s="3" t="s">
        <v>710</v>
      </c>
      <c r="C711" s="3" t="s">
        <v>4819</v>
      </c>
      <c r="D711">
        <v>15000</v>
      </c>
      <c r="E711">
        <v>61</v>
      </c>
      <c r="F711" t="s">
        <v>8221</v>
      </c>
      <c r="G711" t="s">
        <v>8224</v>
      </c>
      <c r="H711" t="s">
        <v>8246</v>
      </c>
      <c r="I711">
        <v>1417741159</v>
      </c>
      <c r="J711">
        <v>1415149159</v>
      </c>
      <c r="K711" t="b">
        <v>0</v>
      </c>
      <c r="L711">
        <v>2</v>
      </c>
      <c r="M711" t="b">
        <v>0</v>
      </c>
      <c r="N711" s="3" t="s">
        <v>8273</v>
      </c>
      <c r="O711">
        <f t="shared" si="44"/>
        <v>0</v>
      </c>
      <c r="P711" s="3">
        <f t="shared" si="45"/>
        <v>30.5</v>
      </c>
      <c r="Q711" t="s">
        <v>8319</v>
      </c>
      <c r="R711" t="s">
        <v>8321</v>
      </c>
      <c r="S711" s="8">
        <f t="shared" si="46"/>
        <v>41947.832858796297</v>
      </c>
      <c r="T711" s="8">
        <f t="shared" si="47"/>
        <v>41977.832858796297</v>
      </c>
    </row>
    <row r="712" spans="1:20" ht="33" x14ac:dyDescent="0.25">
      <c r="A712">
        <v>710</v>
      </c>
      <c r="B712" s="3" t="s">
        <v>711</v>
      </c>
      <c r="C712" s="3" t="s">
        <v>4820</v>
      </c>
      <c r="D712">
        <v>1200</v>
      </c>
      <c r="E712">
        <v>0</v>
      </c>
      <c r="F712" t="s">
        <v>8221</v>
      </c>
      <c r="G712" t="s">
        <v>8229</v>
      </c>
      <c r="H712" t="s">
        <v>8251</v>
      </c>
      <c r="I712">
        <v>1408495440</v>
      </c>
      <c r="J712">
        <v>1405640302</v>
      </c>
      <c r="K712" t="b">
        <v>0</v>
      </c>
      <c r="L712">
        <v>0</v>
      </c>
      <c r="M712" t="b">
        <v>0</v>
      </c>
      <c r="N712" s="3" t="s">
        <v>8273</v>
      </c>
      <c r="O712">
        <f t="shared" si="44"/>
        <v>0</v>
      </c>
      <c r="P712" s="3">
        <f t="shared" si="45"/>
        <v>0</v>
      </c>
      <c r="Q712" t="s">
        <v>8319</v>
      </c>
      <c r="R712" t="s">
        <v>8321</v>
      </c>
      <c r="S712" s="8">
        <f t="shared" si="46"/>
        <v>41837.776643518519</v>
      </c>
      <c r="T712" s="8">
        <f t="shared" si="47"/>
        <v>41870.822222222218</v>
      </c>
    </row>
    <row r="713" spans="1:20" ht="49"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s="3" t="s">
        <v>8273</v>
      </c>
      <c r="O713">
        <f t="shared" si="44"/>
        <v>34</v>
      </c>
      <c r="P713" s="3">
        <f t="shared" si="45"/>
        <v>99.97</v>
      </c>
      <c r="Q713" t="s">
        <v>8319</v>
      </c>
      <c r="R713" t="s">
        <v>8321</v>
      </c>
      <c r="S713" s="8">
        <f t="shared" si="46"/>
        <v>42678.250787037039</v>
      </c>
      <c r="T713" s="8">
        <f t="shared" si="47"/>
        <v>42718.292453703696</v>
      </c>
    </row>
    <row r="714" spans="1:20" ht="49" x14ac:dyDescent="0.25">
      <c r="A714">
        <v>712</v>
      </c>
      <c r="B714" s="3" t="s">
        <v>713</v>
      </c>
      <c r="C714" s="3" t="s">
        <v>4822</v>
      </c>
      <c r="D714">
        <v>48500</v>
      </c>
      <c r="E714">
        <v>105</v>
      </c>
      <c r="F714" t="s">
        <v>8221</v>
      </c>
      <c r="G714" t="s">
        <v>8224</v>
      </c>
      <c r="H714" t="s">
        <v>8246</v>
      </c>
      <c r="I714">
        <v>1455466832</v>
      </c>
      <c r="J714">
        <v>1452874832</v>
      </c>
      <c r="K714" t="b">
        <v>0</v>
      </c>
      <c r="L714">
        <v>4</v>
      </c>
      <c r="M714" t="b">
        <v>0</v>
      </c>
      <c r="N714" s="3" t="s">
        <v>8273</v>
      </c>
      <c r="O714">
        <f t="shared" si="44"/>
        <v>0</v>
      </c>
      <c r="P714" s="3">
        <f t="shared" si="45"/>
        <v>26.25</v>
      </c>
      <c r="Q714" t="s">
        <v>8319</v>
      </c>
      <c r="R714" t="s">
        <v>8321</v>
      </c>
      <c r="S714" s="8">
        <f t="shared" si="46"/>
        <v>42384.472592592596</v>
      </c>
      <c r="T714" s="8">
        <f t="shared" si="47"/>
        <v>42414.472592592589</v>
      </c>
    </row>
    <row r="715" spans="1:20" ht="49" x14ac:dyDescent="0.25">
      <c r="A715">
        <v>713</v>
      </c>
      <c r="B715" s="3" t="s">
        <v>714</v>
      </c>
      <c r="C715" s="3" t="s">
        <v>4823</v>
      </c>
      <c r="D715">
        <v>25000</v>
      </c>
      <c r="E715">
        <v>199</v>
      </c>
      <c r="F715" t="s">
        <v>8221</v>
      </c>
      <c r="G715" t="s">
        <v>8237</v>
      </c>
      <c r="H715" t="s">
        <v>8249</v>
      </c>
      <c r="I715">
        <v>1465130532</v>
      </c>
      <c r="J715">
        <v>1462538532</v>
      </c>
      <c r="K715" t="b">
        <v>0</v>
      </c>
      <c r="L715">
        <v>1</v>
      </c>
      <c r="M715" t="b">
        <v>0</v>
      </c>
      <c r="N715" s="3" t="s">
        <v>8273</v>
      </c>
      <c r="O715">
        <f t="shared" si="44"/>
        <v>1</v>
      </c>
      <c r="P715" s="3">
        <f t="shared" si="45"/>
        <v>199</v>
      </c>
      <c r="Q715" t="s">
        <v>8319</v>
      </c>
      <c r="R715" t="s">
        <v>8321</v>
      </c>
      <c r="S715" s="8">
        <f t="shared" si="46"/>
        <v>42496.320972222216</v>
      </c>
      <c r="T715" s="8">
        <f t="shared" si="47"/>
        <v>42526.320972222216</v>
      </c>
    </row>
    <row r="716" spans="1:20" ht="49" x14ac:dyDescent="0.25">
      <c r="A716">
        <v>714</v>
      </c>
      <c r="B716" s="3" t="s">
        <v>715</v>
      </c>
      <c r="C716" s="3" t="s">
        <v>4824</v>
      </c>
      <c r="D716">
        <v>15000</v>
      </c>
      <c r="E716">
        <v>2249</v>
      </c>
      <c r="F716" t="s">
        <v>8221</v>
      </c>
      <c r="G716" t="s">
        <v>8224</v>
      </c>
      <c r="H716" t="s">
        <v>8246</v>
      </c>
      <c r="I716">
        <v>1488308082</v>
      </c>
      <c r="J716">
        <v>1483124082</v>
      </c>
      <c r="K716" t="b">
        <v>0</v>
      </c>
      <c r="L716">
        <v>28</v>
      </c>
      <c r="M716" t="b">
        <v>0</v>
      </c>
      <c r="N716" s="3" t="s">
        <v>8273</v>
      </c>
      <c r="O716">
        <f t="shared" si="44"/>
        <v>15</v>
      </c>
      <c r="P716" s="3">
        <f t="shared" si="45"/>
        <v>80.319999999999993</v>
      </c>
      <c r="Q716" t="s">
        <v>8319</v>
      </c>
      <c r="R716" t="s">
        <v>8321</v>
      </c>
      <c r="S716" s="8">
        <f t="shared" si="46"/>
        <v>42734.579652777778</v>
      </c>
      <c r="T716" s="8">
        <f t="shared" si="47"/>
        <v>42794.579652777778</v>
      </c>
    </row>
    <row r="717" spans="1:20" ht="49" x14ac:dyDescent="0.25">
      <c r="A717">
        <v>715</v>
      </c>
      <c r="B717" s="3" t="s">
        <v>716</v>
      </c>
      <c r="C717" s="3" t="s">
        <v>4825</v>
      </c>
      <c r="D717">
        <v>27500</v>
      </c>
      <c r="E717">
        <v>1389</v>
      </c>
      <c r="F717" t="s">
        <v>8221</v>
      </c>
      <c r="G717" t="s">
        <v>8224</v>
      </c>
      <c r="H717" t="s">
        <v>8246</v>
      </c>
      <c r="I717">
        <v>1446693040</v>
      </c>
      <c r="J717">
        <v>1443233440</v>
      </c>
      <c r="K717" t="b">
        <v>0</v>
      </c>
      <c r="L717">
        <v>12</v>
      </c>
      <c r="M717" t="b">
        <v>0</v>
      </c>
      <c r="N717" s="3" t="s">
        <v>8273</v>
      </c>
      <c r="O717">
        <f t="shared" si="44"/>
        <v>5</v>
      </c>
      <c r="P717" s="3">
        <f t="shared" si="45"/>
        <v>115.75</v>
      </c>
      <c r="Q717" t="s">
        <v>8319</v>
      </c>
      <c r="R717" t="s">
        <v>8321</v>
      </c>
      <c r="S717" s="8">
        <f t="shared" si="46"/>
        <v>42272.8824074074</v>
      </c>
      <c r="T717" s="8">
        <f t="shared" si="47"/>
        <v>42312.924074074072</v>
      </c>
    </row>
    <row r="718" spans="1:20" ht="49" x14ac:dyDescent="0.25">
      <c r="A718">
        <v>716</v>
      </c>
      <c r="B718" s="3" t="s">
        <v>717</v>
      </c>
      <c r="C718" s="3" t="s">
        <v>4826</v>
      </c>
      <c r="D718">
        <v>7000</v>
      </c>
      <c r="E718">
        <v>715</v>
      </c>
      <c r="F718" t="s">
        <v>8221</v>
      </c>
      <c r="G718" t="s">
        <v>8224</v>
      </c>
      <c r="H718" t="s">
        <v>8246</v>
      </c>
      <c r="I718">
        <v>1417392000</v>
      </c>
      <c r="J718">
        <v>1414511307</v>
      </c>
      <c r="K718" t="b">
        <v>0</v>
      </c>
      <c r="L718">
        <v>16</v>
      </c>
      <c r="M718" t="b">
        <v>0</v>
      </c>
      <c r="N718" s="3" t="s">
        <v>8273</v>
      </c>
      <c r="O718">
        <f t="shared" si="44"/>
        <v>10</v>
      </c>
      <c r="P718" s="3">
        <f t="shared" si="45"/>
        <v>44.69</v>
      </c>
      <c r="Q718" t="s">
        <v>8319</v>
      </c>
      <c r="R718" t="s">
        <v>8321</v>
      </c>
      <c r="S718" s="8">
        <f t="shared" si="46"/>
        <v>41940.450312499997</v>
      </c>
      <c r="T718" s="8">
        <f t="shared" si="47"/>
        <v>41973.791666666664</v>
      </c>
    </row>
    <row r="719" spans="1:20" ht="18" x14ac:dyDescent="0.25">
      <c r="A719">
        <v>717</v>
      </c>
      <c r="B719" s="3" t="s">
        <v>718</v>
      </c>
      <c r="C719" s="3" t="s">
        <v>4827</v>
      </c>
      <c r="D719">
        <v>100000</v>
      </c>
      <c r="E719">
        <v>305</v>
      </c>
      <c r="F719" t="s">
        <v>8221</v>
      </c>
      <c r="G719" t="s">
        <v>8224</v>
      </c>
      <c r="H719" t="s">
        <v>8246</v>
      </c>
      <c r="I719">
        <v>1409949002</v>
      </c>
      <c r="J719">
        <v>1407357002</v>
      </c>
      <c r="K719" t="b">
        <v>0</v>
      </c>
      <c r="L719">
        <v>4</v>
      </c>
      <c r="M719" t="b">
        <v>0</v>
      </c>
      <c r="N719" s="3" t="s">
        <v>8273</v>
      </c>
      <c r="O719">
        <f t="shared" si="44"/>
        <v>0</v>
      </c>
      <c r="P719" s="3">
        <f t="shared" si="45"/>
        <v>76.25</v>
      </c>
      <c r="Q719" t="s">
        <v>8319</v>
      </c>
      <c r="R719" t="s">
        <v>8321</v>
      </c>
      <c r="S719" s="8">
        <f t="shared" si="46"/>
        <v>41857.645856481482</v>
      </c>
      <c r="T719" s="8">
        <f t="shared" si="47"/>
        <v>41887.645856481475</v>
      </c>
    </row>
    <row r="720" spans="1:20" ht="49" x14ac:dyDescent="0.25">
      <c r="A720">
        <v>718</v>
      </c>
      <c r="B720" s="3" t="s">
        <v>719</v>
      </c>
      <c r="C720" s="3" t="s">
        <v>4828</v>
      </c>
      <c r="D720">
        <v>12000</v>
      </c>
      <c r="E720">
        <v>90</v>
      </c>
      <c r="F720" t="s">
        <v>8221</v>
      </c>
      <c r="G720" t="s">
        <v>8224</v>
      </c>
      <c r="H720" t="s">
        <v>8246</v>
      </c>
      <c r="I720">
        <v>1487397540</v>
      </c>
      <c r="J720">
        <v>1484684247</v>
      </c>
      <c r="K720" t="b">
        <v>0</v>
      </c>
      <c r="L720">
        <v>4</v>
      </c>
      <c r="M720" t="b">
        <v>0</v>
      </c>
      <c r="N720" s="3" t="s">
        <v>8273</v>
      </c>
      <c r="O720">
        <f t="shared" si="44"/>
        <v>1</v>
      </c>
      <c r="P720" s="3">
        <f t="shared" si="45"/>
        <v>22.5</v>
      </c>
      <c r="Q720" t="s">
        <v>8319</v>
      </c>
      <c r="R720" t="s">
        <v>8321</v>
      </c>
      <c r="S720" s="8">
        <f t="shared" si="46"/>
        <v>42752.637118055551</v>
      </c>
      <c r="T720" s="8">
        <f t="shared" si="47"/>
        <v>42784.040972222218</v>
      </c>
    </row>
    <row r="721" spans="1:20" ht="49" x14ac:dyDescent="0.25">
      <c r="A721">
        <v>719</v>
      </c>
      <c r="B721" s="3" t="s">
        <v>720</v>
      </c>
      <c r="C721" s="3" t="s">
        <v>4829</v>
      </c>
      <c r="D721">
        <v>15000</v>
      </c>
      <c r="E721">
        <v>194</v>
      </c>
      <c r="F721" t="s">
        <v>8221</v>
      </c>
      <c r="G721" t="s">
        <v>8224</v>
      </c>
      <c r="H721" t="s">
        <v>8246</v>
      </c>
      <c r="I721">
        <v>1456189076</v>
      </c>
      <c r="J721">
        <v>1454979476</v>
      </c>
      <c r="K721" t="b">
        <v>0</v>
      </c>
      <c r="L721">
        <v>10</v>
      </c>
      <c r="M721" t="b">
        <v>0</v>
      </c>
      <c r="N721" s="3" t="s">
        <v>8273</v>
      </c>
      <c r="O721">
        <f t="shared" si="44"/>
        <v>1</v>
      </c>
      <c r="P721" s="3">
        <f t="shared" si="45"/>
        <v>19.399999999999999</v>
      </c>
      <c r="Q721" t="s">
        <v>8319</v>
      </c>
      <c r="R721" t="s">
        <v>8321</v>
      </c>
      <c r="S721" s="8">
        <f t="shared" si="46"/>
        <v>42408.83189814815</v>
      </c>
      <c r="T721" s="8">
        <f t="shared" si="47"/>
        <v>42422.83189814815</v>
      </c>
    </row>
    <row r="722" spans="1:20" ht="49" x14ac:dyDescent="0.25">
      <c r="A722">
        <v>720</v>
      </c>
      <c r="B722" s="3" t="s">
        <v>721</v>
      </c>
      <c r="C722" s="3" t="s">
        <v>4830</v>
      </c>
      <c r="D722">
        <v>1900</v>
      </c>
      <c r="E722">
        <v>2735</v>
      </c>
      <c r="F722" t="s">
        <v>8219</v>
      </c>
      <c r="G722" t="s">
        <v>8224</v>
      </c>
      <c r="H722" t="s">
        <v>8246</v>
      </c>
      <c r="I722">
        <v>1327851291</v>
      </c>
      <c r="J722">
        <v>1325432091</v>
      </c>
      <c r="K722" t="b">
        <v>0</v>
      </c>
      <c r="L722">
        <v>41</v>
      </c>
      <c r="M722" t="b">
        <v>1</v>
      </c>
      <c r="N722" s="3" t="s">
        <v>8274</v>
      </c>
      <c r="O722">
        <f t="shared" si="44"/>
        <v>144</v>
      </c>
      <c r="P722" s="3">
        <f t="shared" si="45"/>
        <v>66.709999999999994</v>
      </c>
      <c r="Q722" t="s">
        <v>8322</v>
      </c>
      <c r="R722" t="s">
        <v>8323</v>
      </c>
      <c r="S722" s="8">
        <f t="shared" si="46"/>
        <v>40909.440868055557</v>
      </c>
      <c r="T722" s="8">
        <f t="shared" si="47"/>
        <v>40937.440868055557</v>
      </c>
    </row>
    <row r="723" spans="1:20" ht="49" x14ac:dyDescent="0.25">
      <c r="A723">
        <v>721</v>
      </c>
      <c r="B723" s="3" t="s">
        <v>722</v>
      </c>
      <c r="C723" s="3" t="s">
        <v>4831</v>
      </c>
      <c r="D723">
        <v>8200</v>
      </c>
      <c r="E723">
        <v>10013</v>
      </c>
      <c r="F723" t="s">
        <v>8219</v>
      </c>
      <c r="G723" t="s">
        <v>8224</v>
      </c>
      <c r="H723" t="s">
        <v>8246</v>
      </c>
      <c r="I723">
        <v>1406900607</v>
      </c>
      <c r="J723">
        <v>1403012607</v>
      </c>
      <c r="K723" t="b">
        <v>0</v>
      </c>
      <c r="L723">
        <v>119</v>
      </c>
      <c r="M723" t="b">
        <v>1</v>
      </c>
      <c r="N723" s="3" t="s">
        <v>8274</v>
      </c>
      <c r="O723">
        <f t="shared" si="44"/>
        <v>122</v>
      </c>
      <c r="P723" s="3">
        <f t="shared" si="45"/>
        <v>84.14</v>
      </c>
      <c r="Q723" t="s">
        <v>8322</v>
      </c>
      <c r="R723" t="s">
        <v>8323</v>
      </c>
      <c r="S723" s="8">
        <f t="shared" si="46"/>
        <v>41807.363506944443</v>
      </c>
      <c r="T723" s="8">
        <f t="shared" si="47"/>
        <v>41852.363506944443</v>
      </c>
    </row>
    <row r="724" spans="1:20" ht="49"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s="3" t="s">
        <v>8274</v>
      </c>
      <c r="O724">
        <f t="shared" si="44"/>
        <v>132</v>
      </c>
      <c r="P724" s="3">
        <f t="shared" si="45"/>
        <v>215.73</v>
      </c>
      <c r="Q724" t="s">
        <v>8322</v>
      </c>
      <c r="R724" t="s">
        <v>8323</v>
      </c>
      <c r="S724" s="8">
        <f t="shared" si="46"/>
        <v>40977.596967592588</v>
      </c>
      <c r="T724" s="8">
        <f t="shared" si="47"/>
        <v>41007.555300925924</v>
      </c>
    </row>
    <row r="725" spans="1:20" ht="33" x14ac:dyDescent="0.25">
      <c r="A725">
        <v>723</v>
      </c>
      <c r="B725" s="3" t="s">
        <v>724</v>
      </c>
      <c r="C725" s="3" t="s">
        <v>4833</v>
      </c>
      <c r="D725">
        <v>5000</v>
      </c>
      <c r="E725">
        <v>5469</v>
      </c>
      <c r="F725" t="s">
        <v>8219</v>
      </c>
      <c r="G725" t="s">
        <v>8224</v>
      </c>
      <c r="H725" t="s">
        <v>8246</v>
      </c>
      <c r="I725">
        <v>1438228740</v>
      </c>
      <c r="J725">
        <v>1435606549</v>
      </c>
      <c r="K725" t="b">
        <v>0</v>
      </c>
      <c r="L725">
        <v>100</v>
      </c>
      <c r="M725" t="b">
        <v>1</v>
      </c>
      <c r="N725" s="3" t="s">
        <v>8274</v>
      </c>
      <c r="O725">
        <f t="shared" si="44"/>
        <v>109</v>
      </c>
      <c r="P725" s="3">
        <f t="shared" si="45"/>
        <v>54.69</v>
      </c>
      <c r="Q725" t="s">
        <v>8322</v>
      </c>
      <c r="R725" t="s">
        <v>8323</v>
      </c>
      <c r="S725" s="8">
        <f t="shared" si="46"/>
        <v>42184.608206018522</v>
      </c>
      <c r="T725" s="8">
        <f t="shared" si="47"/>
        <v>42214.957638888889</v>
      </c>
    </row>
    <row r="726" spans="1:20" ht="49"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s="3" t="s">
        <v>8274</v>
      </c>
      <c r="O726">
        <f t="shared" si="44"/>
        <v>105</v>
      </c>
      <c r="P726" s="3">
        <f t="shared" si="45"/>
        <v>51.63</v>
      </c>
      <c r="Q726" t="s">
        <v>8322</v>
      </c>
      <c r="R726" t="s">
        <v>8323</v>
      </c>
      <c r="S726" s="8">
        <f t="shared" si="46"/>
        <v>40694.430127314808</v>
      </c>
      <c r="T726" s="8">
        <f t="shared" si="47"/>
        <v>40724.430127314808</v>
      </c>
    </row>
    <row r="727" spans="1:20" ht="49"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s="3" t="s">
        <v>8274</v>
      </c>
      <c r="O727">
        <f t="shared" si="44"/>
        <v>100</v>
      </c>
      <c r="P727" s="3">
        <f t="shared" si="45"/>
        <v>143.36000000000001</v>
      </c>
      <c r="Q727" t="s">
        <v>8322</v>
      </c>
      <c r="R727" t="s">
        <v>8323</v>
      </c>
      <c r="S727" s="8">
        <f t="shared" si="46"/>
        <v>42321.417962962958</v>
      </c>
      <c r="T727" s="8">
        <f t="shared" si="47"/>
        <v>42351.417962962958</v>
      </c>
    </row>
    <row r="728" spans="1:20" ht="49" x14ac:dyDescent="0.25">
      <c r="A728">
        <v>726</v>
      </c>
      <c r="B728" s="3" t="s">
        <v>727</v>
      </c>
      <c r="C728" s="3" t="s">
        <v>4836</v>
      </c>
      <c r="D728">
        <v>2500</v>
      </c>
      <c r="E728">
        <v>2535</v>
      </c>
      <c r="F728" t="s">
        <v>8219</v>
      </c>
      <c r="G728" t="s">
        <v>8224</v>
      </c>
      <c r="H728" t="s">
        <v>8246</v>
      </c>
      <c r="I728">
        <v>1365728487</v>
      </c>
      <c r="J728">
        <v>1363136487</v>
      </c>
      <c r="K728" t="b">
        <v>0</v>
      </c>
      <c r="L728">
        <v>35</v>
      </c>
      <c r="M728" t="b">
        <v>1</v>
      </c>
      <c r="N728" s="3" t="s">
        <v>8274</v>
      </c>
      <c r="O728">
        <f t="shared" si="44"/>
        <v>101</v>
      </c>
      <c r="P728" s="3">
        <f t="shared" si="45"/>
        <v>72.430000000000007</v>
      </c>
      <c r="Q728" t="s">
        <v>8322</v>
      </c>
      <c r="R728" t="s">
        <v>8323</v>
      </c>
      <c r="S728" s="8">
        <f t="shared" si="46"/>
        <v>41345.834340277775</v>
      </c>
      <c r="T728" s="8">
        <f t="shared" si="47"/>
        <v>41375.834340277775</v>
      </c>
    </row>
    <row r="729" spans="1:20" ht="49" x14ac:dyDescent="0.25">
      <c r="A729">
        <v>727</v>
      </c>
      <c r="B729" s="3" t="s">
        <v>728</v>
      </c>
      <c r="C729" s="3" t="s">
        <v>4837</v>
      </c>
      <c r="D729">
        <v>3500</v>
      </c>
      <c r="E729">
        <v>5443</v>
      </c>
      <c r="F729" t="s">
        <v>8219</v>
      </c>
      <c r="G729" t="s">
        <v>8224</v>
      </c>
      <c r="H729" t="s">
        <v>8246</v>
      </c>
      <c r="I729">
        <v>1358198400</v>
      </c>
      <c r="J729">
        <v>1354580949</v>
      </c>
      <c r="K729" t="b">
        <v>0</v>
      </c>
      <c r="L729">
        <v>149</v>
      </c>
      <c r="M729" t="b">
        <v>1</v>
      </c>
      <c r="N729" s="3" t="s">
        <v>8274</v>
      </c>
      <c r="O729">
        <f t="shared" si="44"/>
        <v>156</v>
      </c>
      <c r="P729" s="3">
        <f t="shared" si="45"/>
        <v>36.53</v>
      </c>
      <c r="Q729" t="s">
        <v>8322</v>
      </c>
      <c r="R729" t="s">
        <v>8323</v>
      </c>
      <c r="S729" s="8">
        <f t="shared" si="46"/>
        <v>41246.811909722215</v>
      </c>
      <c r="T729" s="8">
        <f t="shared" si="47"/>
        <v>41288.680555555555</v>
      </c>
    </row>
    <row r="730" spans="1:20" ht="49"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s="3" t="s">
        <v>8274</v>
      </c>
      <c r="O730">
        <f t="shared" si="44"/>
        <v>106</v>
      </c>
      <c r="P730" s="3">
        <f t="shared" si="45"/>
        <v>60.9</v>
      </c>
      <c r="Q730" t="s">
        <v>8322</v>
      </c>
      <c r="R730" t="s">
        <v>8323</v>
      </c>
      <c r="S730" s="8">
        <f t="shared" si="46"/>
        <v>40731.629131944443</v>
      </c>
      <c r="T730" s="8">
        <f t="shared" si="47"/>
        <v>40776.629131944443</v>
      </c>
    </row>
    <row r="731" spans="1:20" ht="49" x14ac:dyDescent="0.25">
      <c r="A731">
        <v>729</v>
      </c>
      <c r="B731" s="3" t="s">
        <v>730</v>
      </c>
      <c r="C731" s="3" t="s">
        <v>4839</v>
      </c>
      <c r="D731">
        <v>4000</v>
      </c>
      <c r="E731">
        <v>5226</v>
      </c>
      <c r="F731" t="s">
        <v>8219</v>
      </c>
      <c r="G731" t="s">
        <v>8224</v>
      </c>
      <c r="H731" t="s">
        <v>8246</v>
      </c>
      <c r="I731">
        <v>1348028861</v>
      </c>
      <c r="J731">
        <v>1342844861</v>
      </c>
      <c r="K731" t="b">
        <v>0</v>
      </c>
      <c r="L731">
        <v>120</v>
      </c>
      <c r="M731" t="b">
        <v>1</v>
      </c>
      <c r="N731" s="3" t="s">
        <v>8274</v>
      </c>
      <c r="O731">
        <f t="shared" si="44"/>
        <v>131</v>
      </c>
      <c r="P731" s="3">
        <f t="shared" si="45"/>
        <v>43.55</v>
      </c>
      <c r="Q731" t="s">
        <v>8322</v>
      </c>
      <c r="R731" t="s">
        <v>8323</v>
      </c>
      <c r="S731" s="8">
        <f t="shared" si="46"/>
        <v>41110.97755787037</v>
      </c>
      <c r="T731" s="8">
        <f t="shared" si="47"/>
        <v>41170.97755787037</v>
      </c>
    </row>
    <row r="732" spans="1:20" ht="33"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s="3" t="s">
        <v>8274</v>
      </c>
      <c r="O732">
        <f t="shared" si="44"/>
        <v>132</v>
      </c>
      <c r="P732" s="3">
        <f t="shared" si="45"/>
        <v>99.77</v>
      </c>
      <c r="Q732" t="s">
        <v>8322</v>
      </c>
      <c r="R732" t="s">
        <v>8323</v>
      </c>
      <c r="S732" s="8">
        <f t="shared" si="46"/>
        <v>40854.536932870367</v>
      </c>
      <c r="T732" s="8">
        <f t="shared" si="47"/>
        <v>40884.536932870367</v>
      </c>
    </row>
    <row r="733" spans="1:20" ht="49" x14ac:dyDescent="0.25">
      <c r="A733">
        <v>731</v>
      </c>
      <c r="B733" s="3" t="s">
        <v>732</v>
      </c>
      <c r="C733" s="3" t="s">
        <v>4841</v>
      </c>
      <c r="D733">
        <v>5000</v>
      </c>
      <c r="E733">
        <v>6300</v>
      </c>
      <c r="F733" t="s">
        <v>8219</v>
      </c>
      <c r="G733" t="s">
        <v>8224</v>
      </c>
      <c r="H733" t="s">
        <v>8246</v>
      </c>
      <c r="I733">
        <v>1327212000</v>
      </c>
      <c r="J733">
        <v>1322852747</v>
      </c>
      <c r="K733" t="b">
        <v>0</v>
      </c>
      <c r="L733">
        <v>71</v>
      </c>
      <c r="M733" t="b">
        <v>1</v>
      </c>
      <c r="N733" s="3" t="s">
        <v>8274</v>
      </c>
      <c r="O733">
        <f t="shared" si="44"/>
        <v>126</v>
      </c>
      <c r="P733" s="3">
        <f t="shared" si="45"/>
        <v>88.73</v>
      </c>
      <c r="Q733" t="s">
        <v>8322</v>
      </c>
      <c r="R733" t="s">
        <v>8323</v>
      </c>
      <c r="S733" s="8">
        <f t="shared" si="46"/>
        <v>40879.587349537032</v>
      </c>
      <c r="T733" s="8">
        <f t="shared" si="47"/>
        <v>40930.041666666664</v>
      </c>
    </row>
    <row r="734" spans="1:20" ht="49" x14ac:dyDescent="0.25">
      <c r="A734">
        <v>732</v>
      </c>
      <c r="B734" s="3" t="s">
        <v>733</v>
      </c>
      <c r="C734" s="3" t="s">
        <v>4842</v>
      </c>
      <c r="D734">
        <v>40</v>
      </c>
      <c r="E734">
        <v>64</v>
      </c>
      <c r="F734" t="s">
        <v>8219</v>
      </c>
      <c r="G734" t="s">
        <v>8225</v>
      </c>
      <c r="H734" t="s">
        <v>8247</v>
      </c>
      <c r="I734">
        <v>1380449461</v>
      </c>
      <c r="J734">
        <v>1375265461</v>
      </c>
      <c r="K734" t="b">
        <v>0</v>
      </c>
      <c r="L734">
        <v>13</v>
      </c>
      <c r="M734" t="b">
        <v>1</v>
      </c>
      <c r="N734" s="3" t="s">
        <v>8274</v>
      </c>
      <c r="O734">
        <f t="shared" si="44"/>
        <v>160</v>
      </c>
      <c r="P734" s="3">
        <f t="shared" si="45"/>
        <v>4.92</v>
      </c>
      <c r="Q734" t="s">
        <v>8322</v>
      </c>
      <c r="R734" t="s">
        <v>8323</v>
      </c>
      <c r="S734" s="8">
        <f t="shared" si="46"/>
        <v>41486.21598379629</v>
      </c>
      <c r="T734" s="8">
        <f t="shared" si="47"/>
        <v>41546.21598379629</v>
      </c>
    </row>
    <row r="735" spans="1:20" ht="49" x14ac:dyDescent="0.25">
      <c r="A735">
        <v>733</v>
      </c>
      <c r="B735" s="3" t="s">
        <v>734</v>
      </c>
      <c r="C735" s="3" t="s">
        <v>4843</v>
      </c>
      <c r="D735">
        <v>2500</v>
      </c>
      <c r="E735">
        <v>3012</v>
      </c>
      <c r="F735" t="s">
        <v>8219</v>
      </c>
      <c r="G735" t="s">
        <v>8225</v>
      </c>
      <c r="H735" t="s">
        <v>8247</v>
      </c>
      <c r="I735">
        <v>1387533892</v>
      </c>
      <c r="J735">
        <v>1384941892</v>
      </c>
      <c r="K735" t="b">
        <v>0</v>
      </c>
      <c r="L735">
        <v>169</v>
      </c>
      <c r="M735" t="b">
        <v>1</v>
      </c>
      <c r="N735" s="3" t="s">
        <v>8274</v>
      </c>
      <c r="O735">
        <f t="shared" si="44"/>
        <v>120</v>
      </c>
      <c r="P735" s="3">
        <f t="shared" si="45"/>
        <v>17.82</v>
      </c>
      <c r="Q735" t="s">
        <v>8322</v>
      </c>
      <c r="R735" t="s">
        <v>8323</v>
      </c>
      <c r="S735" s="8">
        <f t="shared" si="46"/>
        <v>41598.211712962962</v>
      </c>
      <c r="T735" s="8">
        <f t="shared" si="47"/>
        <v>41628.211712962962</v>
      </c>
    </row>
    <row r="736" spans="1:20" ht="33" x14ac:dyDescent="0.25">
      <c r="A736">
        <v>734</v>
      </c>
      <c r="B736" s="3" t="s">
        <v>735</v>
      </c>
      <c r="C736" s="3" t="s">
        <v>4844</v>
      </c>
      <c r="D736">
        <v>8500</v>
      </c>
      <c r="E736">
        <v>10670</v>
      </c>
      <c r="F736" t="s">
        <v>8219</v>
      </c>
      <c r="G736" t="s">
        <v>8229</v>
      </c>
      <c r="H736" t="s">
        <v>8251</v>
      </c>
      <c r="I736">
        <v>1431147600</v>
      </c>
      <c r="J736">
        <v>1428465420</v>
      </c>
      <c r="K736" t="b">
        <v>0</v>
      </c>
      <c r="L736">
        <v>57</v>
      </c>
      <c r="M736" t="b">
        <v>1</v>
      </c>
      <c r="N736" s="3" t="s">
        <v>8274</v>
      </c>
      <c r="O736">
        <f t="shared" si="44"/>
        <v>126</v>
      </c>
      <c r="P736" s="3">
        <f t="shared" si="45"/>
        <v>187.19</v>
      </c>
      <c r="Q736" t="s">
        <v>8322</v>
      </c>
      <c r="R736" t="s">
        <v>8323</v>
      </c>
      <c r="S736" s="8">
        <f t="shared" si="46"/>
        <v>42101.956249999996</v>
      </c>
      <c r="T736" s="8">
        <f t="shared" si="47"/>
        <v>42132.999999999993</v>
      </c>
    </row>
    <row r="737" spans="1:20" ht="49"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s="3" t="s">
        <v>8274</v>
      </c>
      <c r="O737">
        <f t="shared" si="44"/>
        <v>114</v>
      </c>
      <c r="P737" s="3">
        <f t="shared" si="45"/>
        <v>234.81</v>
      </c>
      <c r="Q737" t="s">
        <v>8322</v>
      </c>
      <c r="R737" t="s">
        <v>8323</v>
      </c>
      <c r="S737" s="8">
        <f t="shared" si="46"/>
        <v>41945.821134259255</v>
      </c>
      <c r="T737" s="8">
        <f t="shared" si="47"/>
        <v>41976.818749999999</v>
      </c>
    </row>
    <row r="738" spans="1:20" ht="49" x14ac:dyDescent="0.25">
      <c r="A738">
        <v>736</v>
      </c>
      <c r="B738" s="3" t="s">
        <v>737</v>
      </c>
      <c r="C738" s="3" t="s">
        <v>4846</v>
      </c>
      <c r="D738">
        <v>3600</v>
      </c>
      <c r="E738">
        <v>11345</v>
      </c>
      <c r="F738" t="s">
        <v>8219</v>
      </c>
      <c r="G738" t="s">
        <v>8224</v>
      </c>
      <c r="H738" t="s">
        <v>8246</v>
      </c>
      <c r="I738">
        <v>1385009940</v>
      </c>
      <c r="J738">
        <v>1383327440</v>
      </c>
      <c r="K738" t="b">
        <v>0</v>
      </c>
      <c r="L738">
        <v>108</v>
      </c>
      <c r="M738" t="b">
        <v>1</v>
      </c>
      <c r="N738" s="3" t="s">
        <v>8274</v>
      </c>
      <c r="O738">
        <f t="shared" si="44"/>
        <v>315</v>
      </c>
      <c r="P738" s="3">
        <f t="shared" si="45"/>
        <v>105.05</v>
      </c>
      <c r="Q738" t="s">
        <v>8322</v>
      </c>
      <c r="R738" t="s">
        <v>8323</v>
      </c>
      <c r="S738" s="8">
        <f t="shared" si="46"/>
        <v>41579.525925925926</v>
      </c>
      <c r="T738" s="8">
        <f t="shared" si="47"/>
        <v>41598.999305555553</v>
      </c>
    </row>
    <row r="739" spans="1:20" ht="49" x14ac:dyDescent="0.25">
      <c r="A739">
        <v>737</v>
      </c>
      <c r="B739" s="3" t="s">
        <v>738</v>
      </c>
      <c r="C739" s="3" t="s">
        <v>4847</v>
      </c>
      <c r="D739">
        <v>5000</v>
      </c>
      <c r="E739">
        <v>6120</v>
      </c>
      <c r="F739" t="s">
        <v>8219</v>
      </c>
      <c r="G739" t="s">
        <v>8224</v>
      </c>
      <c r="H739" t="s">
        <v>8246</v>
      </c>
      <c r="I739">
        <v>1392408000</v>
      </c>
      <c r="J739">
        <v>1390890987</v>
      </c>
      <c r="K739" t="b">
        <v>0</v>
      </c>
      <c r="L739">
        <v>108</v>
      </c>
      <c r="M739" t="b">
        <v>1</v>
      </c>
      <c r="N739" s="3" t="s">
        <v>8274</v>
      </c>
      <c r="O739">
        <f t="shared" si="44"/>
        <v>122</v>
      </c>
      <c r="P739" s="3">
        <f t="shared" si="45"/>
        <v>56.67</v>
      </c>
      <c r="Q739" t="s">
        <v>8322</v>
      </c>
      <c r="R739" t="s">
        <v>8323</v>
      </c>
      <c r="S739" s="8">
        <f t="shared" si="46"/>
        <v>41667.066979166666</v>
      </c>
      <c r="T739" s="8">
        <f t="shared" si="47"/>
        <v>41684.625</v>
      </c>
    </row>
    <row r="740" spans="1:20" ht="33" x14ac:dyDescent="0.25">
      <c r="A740">
        <v>738</v>
      </c>
      <c r="B740" s="3" t="s">
        <v>739</v>
      </c>
      <c r="C740" s="3" t="s">
        <v>4848</v>
      </c>
      <c r="D740">
        <v>1500</v>
      </c>
      <c r="E740">
        <v>1601</v>
      </c>
      <c r="F740" t="s">
        <v>8219</v>
      </c>
      <c r="G740" t="s">
        <v>8224</v>
      </c>
      <c r="H740" t="s">
        <v>8246</v>
      </c>
      <c r="I740">
        <v>1417409940</v>
      </c>
      <c r="J740">
        <v>1414765794</v>
      </c>
      <c r="K740" t="b">
        <v>0</v>
      </c>
      <c r="L740">
        <v>41</v>
      </c>
      <c r="M740" t="b">
        <v>1</v>
      </c>
      <c r="N740" s="3" t="s">
        <v>8274</v>
      </c>
      <c r="O740">
        <f t="shared" si="44"/>
        <v>107</v>
      </c>
      <c r="P740" s="3">
        <f t="shared" si="45"/>
        <v>39.049999999999997</v>
      </c>
      <c r="Q740" t="s">
        <v>8322</v>
      </c>
      <c r="R740" t="s">
        <v>8323</v>
      </c>
      <c r="S740" s="8">
        <f t="shared" si="46"/>
        <v>41943.395763888882</v>
      </c>
      <c r="T740" s="8">
        <f t="shared" si="47"/>
        <v>41973.999305555553</v>
      </c>
    </row>
    <row r="741" spans="1:20" ht="49" x14ac:dyDescent="0.25">
      <c r="A741">
        <v>739</v>
      </c>
      <c r="B741" s="3" t="s">
        <v>740</v>
      </c>
      <c r="C741" s="3" t="s">
        <v>4849</v>
      </c>
      <c r="D741">
        <v>6000</v>
      </c>
      <c r="E741">
        <v>9500</v>
      </c>
      <c r="F741" t="s">
        <v>8219</v>
      </c>
      <c r="G741" t="s">
        <v>8224</v>
      </c>
      <c r="H741" t="s">
        <v>8246</v>
      </c>
      <c r="I741">
        <v>1407758629</v>
      </c>
      <c r="J741">
        <v>1404907429</v>
      </c>
      <c r="K741" t="b">
        <v>0</v>
      </c>
      <c r="L741">
        <v>139</v>
      </c>
      <c r="M741" t="b">
        <v>1</v>
      </c>
      <c r="N741" s="3" t="s">
        <v>8274</v>
      </c>
      <c r="O741">
        <f t="shared" si="44"/>
        <v>158</v>
      </c>
      <c r="P741" s="3">
        <f t="shared" si="45"/>
        <v>68.349999999999994</v>
      </c>
      <c r="Q741" t="s">
        <v>8322</v>
      </c>
      <c r="R741" t="s">
        <v>8323</v>
      </c>
      <c r="S741" s="8">
        <f t="shared" si="46"/>
        <v>41829.294317129628</v>
      </c>
      <c r="T741" s="8">
        <f t="shared" si="47"/>
        <v>41862.294317129628</v>
      </c>
    </row>
    <row r="742" spans="1:20" ht="49" x14ac:dyDescent="0.25">
      <c r="A742">
        <v>740</v>
      </c>
      <c r="B742" s="3" t="s">
        <v>741</v>
      </c>
      <c r="C742" s="3" t="s">
        <v>4850</v>
      </c>
      <c r="D742">
        <v>3000</v>
      </c>
      <c r="E742">
        <v>3222</v>
      </c>
      <c r="F742" t="s">
        <v>8219</v>
      </c>
      <c r="G742" t="s">
        <v>8224</v>
      </c>
      <c r="H742" t="s">
        <v>8246</v>
      </c>
      <c r="I742">
        <v>1434857482</v>
      </c>
      <c r="J742">
        <v>1433647882</v>
      </c>
      <c r="K742" t="b">
        <v>0</v>
      </c>
      <c r="L742">
        <v>19</v>
      </c>
      <c r="M742" t="b">
        <v>1</v>
      </c>
      <c r="N742" s="3" t="s">
        <v>8274</v>
      </c>
      <c r="O742">
        <f t="shared" si="44"/>
        <v>107</v>
      </c>
      <c r="P742" s="3">
        <f t="shared" si="45"/>
        <v>169.58</v>
      </c>
      <c r="Q742" t="s">
        <v>8322</v>
      </c>
      <c r="R742" t="s">
        <v>8323</v>
      </c>
      <c r="S742" s="8">
        <f t="shared" si="46"/>
        <v>42161.93844907407</v>
      </c>
      <c r="T742" s="8">
        <f t="shared" si="47"/>
        <v>42175.93844907407</v>
      </c>
    </row>
    <row r="743" spans="1:20" ht="33"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s="3" t="s">
        <v>8274</v>
      </c>
      <c r="O743">
        <f t="shared" si="44"/>
        <v>102</v>
      </c>
      <c r="P743" s="3">
        <f t="shared" si="45"/>
        <v>141.41999999999999</v>
      </c>
      <c r="Q743" t="s">
        <v>8322</v>
      </c>
      <c r="R743" t="s">
        <v>8323</v>
      </c>
      <c r="S743" s="8">
        <f t="shared" si="46"/>
        <v>41401.439884259256</v>
      </c>
      <c r="T743" s="8">
        <f t="shared" si="47"/>
        <v>41436.439884259256</v>
      </c>
    </row>
    <row r="744" spans="1:20" ht="49" x14ac:dyDescent="0.25">
      <c r="A744">
        <v>742</v>
      </c>
      <c r="B744" s="3" t="s">
        <v>743</v>
      </c>
      <c r="C744" s="3" t="s">
        <v>4852</v>
      </c>
      <c r="D744">
        <v>1400</v>
      </c>
      <c r="E744">
        <v>1550</v>
      </c>
      <c r="F744" t="s">
        <v>8219</v>
      </c>
      <c r="G744" t="s">
        <v>8224</v>
      </c>
      <c r="H744" t="s">
        <v>8246</v>
      </c>
      <c r="I744">
        <v>1395435712</v>
      </c>
      <c r="J744">
        <v>1392847312</v>
      </c>
      <c r="K744" t="b">
        <v>0</v>
      </c>
      <c r="L744">
        <v>23</v>
      </c>
      <c r="M744" t="b">
        <v>1</v>
      </c>
      <c r="N744" s="3" t="s">
        <v>8274</v>
      </c>
      <c r="O744">
        <f t="shared" si="44"/>
        <v>111</v>
      </c>
      <c r="P744" s="3">
        <f t="shared" si="45"/>
        <v>67.39</v>
      </c>
      <c r="Q744" t="s">
        <v>8322</v>
      </c>
      <c r="R744" t="s">
        <v>8323</v>
      </c>
      <c r="S744" s="8">
        <f t="shared" si="46"/>
        <v>41689.709629629629</v>
      </c>
      <c r="T744" s="8">
        <f t="shared" si="47"/>
        <v>41719.667962962958</v>
      </c>
    </row>
    <row r="745" spans="1:20" ht="49" x14ac:dyDescent="0.25">
      <c r="A745">
        <v>743</v>
      </c>
      <c r="B745" s="3" t="s">
        <v>744</v>
      </c>
      <c r="C745" s="3" t="s">
        <v>4853</v>
      </c>
      <c r="D745">
        <v>550</v>
      </c>
      <c r="E745">
        <v>814</v>
      </c>
      <c r="F745" t="s">
        <v>8219</v>
      </c>
      <c r="G745" t="s">
        <v>8224</v>
      </c>
      <c r="H745" t="s">
        <v>8246</v>
      </c>
      <c r="I745">
        <v>1334610000</v>
      </c>
      <c r="J745">
        <v>1332435685</v>
      </c>
      <c r="K745" t="b">
        <v>0</v>
      </c>
      <c r="L745">
        <v>15</v>
      </c>
      <c r="M745" t="b">
        <v>1</v>
      </c>
      <c r="N745" s="3" t="s">
        <v>8274</v>
      </c>
      <c r="O745">
        <f t="shared" si="44"/>
        <v>148</v>
      </c>
      <c r="P745" s="3">
        <f t="shared" si="45"/>
        <v>54.27</v>
      </c>
      <c r="Q745" t="s">
        <v>8322</v>
      </c>
      <c r="R745" t="s">
        <v>8323</v>
      </c>
      <c r="S745" s="8">
        <f t="shared" si="46"/>
        <v>40990.500983796293</v>
      </c>
      <c r="T745" s="8">
        <f t="shared" si="47"/>
        <v>41015.666666666664</v>
      </c>
    </row>
    <row r="746" spans="1:20" ht="33" x14ac:dyDescent="0.25">
      <c r="A746">
        <v>744</v>
      </c>
      <c r="B746" s="3" t="s">
        <v>745</v>
      </c>
      <c r="C746" s="3" t="s">
        <v>4854</v>
      </c>
      <c r="D746">
        <v>5000</v>
      </c>
      <c r="E746">
        <v>5116</v>
      </c>
      <c r="F746" t="s">
        <v>8219</v>
      </c>
      <c r="G746" t="s">
        <v>8224</v>
      </c>
      <c r="H746" t="s">
        <v>8246</v>
      </c>
      <c r="I746">
        <v>1355439503</v>
      </c>
      <c r="J746">
        <v>1352847503</v>
      </c>
      <c r="K746" t="b">
        <v>0</v>
      </c>
      <c r="L746">
        <v>62</v>
      </c>
      <c r="M746" t="b">
        <v>1</v>
      </c>
      <c r="N746" s="3" t="s">
        <v>8274</v>
      </c>
      <c r="O746">
        <f t="shared" si="44"/>
        <v>102</v>
      </c>
      <c r="P746" s="3">
        <f t="shared" si="45"/>
        <v>82.52</v>
      </c>
      <c r="Q746" t="s">
        <v>8322</v>
      </c>
      <c r="R746" t="s">
        <v>8323</v>
      </c>
      <c r="S746" s="8">
        <f t="shared" si="46"/>
        <v>41226.748877314814</v>
      </c>
      <c r="T746" s="8">
        <f t="shared" si="47"/>
        <v>41256.748877314814</v>
      </c>
    </row>
    <row r="747" spans="1:20" ht="49" x14ac:dyDescent="0.25">
      <c r="A747">
        <v>745</v>
      </c>
      <c r="B747" s="3" t="s">
        <v>746</v>
      </c>
      <c r="C747" s="3" t="s">
        <v>4855</v>
      </c>
      <c r="D747">
        <v>2220</v>
      </c>
      <c r="E747">
        <v>3976</v>
      </c>
      <c r="F747" t="s">
        <v>8219</v>
      </c>
      <c r="G747" t="s">
        <v>8224</v>
      </c>
      <c r="H747" t="s">
        <v>8246</v>
      </c>
      <c r="I747">
        <v>1367588645</v>
      </c>
      <c r="J747">
        <v>1364996645</v>
      </c>
      <c r="K747" t="b">
        <v>0</v>
      </c>
      <c r="L747">
        <v>74</v>
      </c>
      <c r="M747" t="b">
        <v>1</v>
      </c>
      <c r="N747" s="3" t="s">
        <v>8274</v>
      </c>
      <c r="O747">
        <f t="shared" si="44"/>
        <v>179</v>
      </c>
      <c r="P747" s="3">
        <f t="shared" si="45"/>
        <v>53.73</v>
      </c>
      <c r="Q747" t="s">
        <v>8322</v>
      </c>
      <c r="R747" t="s">
        <v>8323</v>
      </c>
      <c r="S747" s="8">
        <f t="shared" si="46"/>
        <v>41367.363946759258</v>
      </c>
      <c r="T747" s="8">
        <f t="shared" si="47"/>
        <v>41397.363946759258</v>
      </c>
    </row>
    <row r="748" spans="1:20" ht="18" x14ac:dyDescent="0.25">
      <c r="A748">
        <v>746</v>
      </c>
      <c r="B748" s="3" t="s">
        <v>747</v>
      </c>
      <c r="C748" s="3" t="s">
        <v>4856</v>
      </c>
      <c r="D748">
        <v>2987</v>
      </c>
      <c r="E748">
        <v>3318</v>
      </c>
      <c r="F748" t="s">
        <v>8219</v>
      </c>
      <c r="G748" t="s">
        <v>8224</v>
      </c>
      <c r="H748" t="s">
        <v>8246</v>
      </c>
      <c r="I748">
        <v>1348372740</v>
      </c>
      <c r="J748">
        <v>1346806909</v>
      </c>
      <c r="K748" t="b">
        <v>0</v>
      </c>
      <c r="L748">
        <v>97</v>
      </c>
      <c r="M748" t="b">
        <v>1</v>
      </c>
      <c r="N748" s="3" t="s">
        <v>8274</v>
      </c>
      <c r="O748">
        <f t="shared" si="44"/>
        <v>111</v>
      </c>
      <c r="P748" s="3">
        <f t="shared" si="45"/>
        <v>34.21</v>
      </c>
      <c r="Q748" t="s">
        <v>8322</v>
      </c>
      <c r="R748" t="s">
        <v>8323</v>
      </c>
      <c r="S748" s="8">
        <f t="shared" si="46"/>
        <v>41156.834594907406</v>
      </c>
      <c r="T748" s="8">
        <f t="shared" si="47"/>
        <v>41174.957638888889</v>
      </c>
    </row>
    <row r="749" spans="1:20" ht="49" x14ac:dyDescent="0.25">
      <c r="A749">
        <v>747</v>
      </c>
      <c r="B749" s="3" t="s">
        <v>748</v>
      </c>
      <c r="C749" s="3" t="s">
        <v>4857</v>
      </c>
      <c r="D749">
        <v>7000</v>
      </c>
      <c r="E749">
        <v>7003</v>
      </c>
      <c r="F749" t="s">
        <v>8219</v>
      </c>
      <c r="G749" t="s">
        <v>8233</v>
      </c>
      <c r="H749" t="s">
        <v>8249</v>
      </c>
      <c r="I749">
        <v>1421319240</v>
      </c>
      <c r="J749">
        <v>1418649019</v>
      </c>
      <c r="K749" t="b">
        <v>0</v>
      </c>
      <c r="L749">
        <v>55</v>
      </c>
      <c r="M749" t="b">
        <v>1</v>
      </c>
      <c r="N749" s="3" t="s">
        <v>8274</v>
      </c>
      <c r="O749">
        <f t="shared" si="44"/>
        <v>100</v>
      </c>
      <c r="P749" s="3">
        <f t="shared" si="45"/>
        <v>127.33</v>
      </c>
      <c r="Q749" t="s">
        <v>8322</v>
      </c>
      <c r="R749" t="s">
        <v>8323</v>
      </c>
      <c r="S749" s="8">
        <f t="shared" si="46"/>
        <v>41988.340497685182</v>
      </c>
      <c r="T749" s="8">
        <f t="shared" si="47"/>
        <v>42019.245833333327</v>
      </c>
    </row>
    <row r="750" spans="1:20" ht="49" x14ac:dyDescent="0.25">
      <c r="A750">
        <v>748</v>
      </c>
      <c r="B750" s="3" t="s">
        <v>749</v>
      </c>
      <c r="C750" s="3" t="s">
        <v>4858</v>
      </c>
      <c r="D750">
        <v>2000</v>
      </c>
      <c r="E750">
        <v>2005</v>
      </c>
      <c r="F750" t="s">
        <v>8219</v>
      </c>
      <c r="G750" t="s">
        <v>8224</v>
      </c>
      <c r="H750" t="s">
        <v>8246</v>
      </c>
      <c r="I750">
        <v>1407701966</v>
      </c>
      <c r="J750">
        <v>1405109966</v>
      </c>
      <c r="K750" t="b">
        <v>0</v>
      </c>
      <c r="L750">
        <v>44</v>
      </c>
      <c r="M750" t="b">
        <v>1</v>
      </c>
      <c r="N750" s="3" t="s">
        <v>8274</v>
      </c>
      <c r="O750">
        <f t="shared" si="44"/>
        <v>100</v>
      </c>
      <c r="P750" s="3">
        <f t="shared" si="45"/>
        <v>45.57</v>
      </c>
      <c r="Q750" t="s">
        <v>8322</v>
      </c>
      <c r="R750" t="s">
        <v>8323</v>
      </c>
      <c r="S750" s="8">
        <f t="shared" si="46"/>
        <v>41831.638495370367</v>
      </c>
      <c r="T750" s="8">
        <f t="shared" si="47"/>
        <v>41861.638495370367</v>
      </c>
    </row>
    <row r="751" spans="1:20" ht="49"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s="3" t="s">
        <v>8274</v>
      </c>
      <c r="O751">
        <f t="shared" si="44"/>
        <v>106</v>
      </c>
      <c r="P751" s="3">
        <f t="shared" si="45"/>
        <v>95.96</v>
      </c>
      <c r="Q751" t="s">
        <v>8322</v>
      </c>
      <c r="R751" t="s">
        <v>8323</v>
      </c>
      <c r="S751" s="8">
        <f t="shared" si="46"/>
        <v>42733.732986111114</v>
      </c>
      <c r="T751" s="8">
        <f t="shared" si="47"/>
        <v>42763.732986111114</v>
      </c>
    </row>
    <row r="752" spans="1:20" ht="49" x14ac:dyDescent="0.25">
      <c r="A752">
        <v>750</v>
      </c>
      <c r="B752" s="3" t="s">
        <v>751</v>
      </c>
      <c r="C752" s="3" t="s">
        <v>4860</v>
      </c>
      <c r="D752">
        <v>4444</v>
      </c>
      <c r="E752">
        <v>4559</v>
      </c>
      <c r="F752" t="s">
        <v>8219</v>
      </c>
      <c r="G752" t="s">
        <v>8224</v>
      </c>
      <c r="H752" t="s">
        <v>8246</v>
      </c>
      <c r="I752">
        <v>1361739872</v>
      </c>
      <c r="J752">
        <v>1359147872</v>
      </c>
      <c r="K752" t="b">
        <v>0</v>
      </c>
      <c r="L752">
        <v>59</v>
      </c>
      <c r="M752" t="b">
        <v>1</v>
      </c>
      <c r="N752" s="3" t="s">
        <v>8274</v>
      </c>
      <c r="O752">
        <f t="shared" si="44"/>
        <v>103</v>
      </c>
      <c r="P752" s="3">
        <f t="shared" si="45"/>
        <v>77.27</v>
      </c>
      <c r="Q752" t="s">
        <v>8322</v>
      </c>
      <c r="R752" t="s">
        <v>8323</v>
      </c>
      <c r="S752" s="8">
        <f t="shared" si="46"/>
        <v>41299.669814814813</v>
      </c>
      <c r="T752" s="8">
        <f t="shared" si="47"/>
        <v>41329.669814814813</v>
      </c>
    </row>
    <row r="753" spans="1:20" ht="49" x14ac:dyDescent="0.25">
      <c r="A753">
        <v>751</v>
      </c>
      <c r="B753" s="3" t="s">
        <v>752</v>
      </c>
      <c r="C753" s="3" t="s">
        <v>4861</v>
      </c>
      <c r="D753">
        <v>3000</v>
      </c>
      <c r="E753">
        <v>3555</v>
      </c>
      <c r="F753" t="s">
        <v>8219</v>
      </c>
      <c r="G753" t="s">
        <v>8224</v>
      </c>
      <c r="H753" t="s">
        <v>8246</v>
      </c>
      <c r="I753">
        <v>1312470475</v>
      </c>
      <c r="J753">
        <v>1308496075</v>
      </c>
      <c r="K753" t="b">
        <v>0</v>
      </c>
      <c r="L753">
        <v>62</v>
      </c>
      <c r="M753" t="b">
        <v>1</v>
      </c>
      <c r="N753" s="3" t="s">
        <v>8274</v>
      </c>
      <c r="O753">
        <f t="shared" si="44"/>
        <v>119</v>
      </c>
      <c r="P753" s="3">
        <f t="shared" si="45"/>
        <v>57.34</v>
      </c>
      <c r="Q753" t="s">
        <v>8322</v>
      </c>
      <c r="R753" t="s">
        <v>8323</v>
      </c>
      <c r="S753" s="8">
        <f t="shared" si="46"/>
        <v>40713.422164351847</v>
      </c>
      <c r="T753" s="8">
        <f t="shared" si="47"/>
        <v>40759.422164351847</v>
      </c>
    </row>
    <row r="754" spans="1:20" ht="49" x14ac:dyDescent="0.25">
      <c r="A754">
        <v>752</v>
      </c>
      <c r="B754" s="3" t="s">
        <v>753</v>
      </c>
      <c r="C754" s="3" t="s">
        <v>4862</v>
      </c>
      <c r="D754">
        <v>5000</v>
      </c>
      <c r="E754">
        <v>5585</v>
      </c>
      <c r="F754" t="s">
        <v>8219</v>
      </c>
      <c r="G754" t="s">
        <v>8226</v>
      </c>
      <c r="H754" t="s">
        <v>8248</v>
      </c>
      <c r="I754">
        <v>1476615600</v>
      </c>
      <c r="J754">
        <v>1474884417</v>
      </c>
      <c r="K754" t="b">
        <v>0</v>
      </c>
      <c r="L754">
        <v>105</v>
      </c>
      <c r="M754" t="b">
        <v>1</v>
      </c>
      <c r="N754" s="3" t="s">
        <v>8274</v>
      </c>
      <c r="O754">
        <f t="shared" si="44"/>
        <v>112</v>
      </c>
      <c r="P754" s="3">
        <f t="shared" si="45"/>
        <v>53.19</v>
      </c>
      <c r="Q754" t="s">
        <v>8322</v>
      </c>
      <c r="R754" t="s">
        <v>8323</v>
      </c>
      <c r="S754" s="8">
        <f t="shared" si="46"/>
        <v>42639.213159722225</v>
      </c>
      <c r="T754" s="8">
        <f t="shared" si="47"/>
        <v>42659.249999999993</v>
      </c>
    </row>
    <row r="755" spans="1:20" ht="49" x14ac:dyDescent="0.25">
      <c r="A755">
        <v>753</v>
      </c>
      <c r="B755" s="3" t="s">
        <v>754</v>
      </c>
      <c r="C755" s="3" t="s">
        <v>4863</v>
      </c>
      <c r="D755">
        <v>10000</v>
      </c>
      <c r="E755">
        <v>12800</v>
      </c>
      <c r="F755" t="s">
        <v>8219</v>
      </c>
      <c r="G755" t="s">
        <v>8224</v>
      </c>
      <c r="H755" t="s">
        <v>8246</v>
      </c>
      <c r="I755">
        <v>1423922991</v>
      </c>
      <c r="J755">
        <v>1421330991</v>
      </c>
      <c r="K755" t="b">
        <v>0</v>
      </c>
      <c r="L755">
        <v>26</v>
      </c>
      <c r="M755" t="b">
        <v>1</v>
      </c>
      <c r="N755" s="3" t="s">
        <v>8274</v>
      </c>
      <c r="O755">
        <f t="shared" si="44"/>
        <v>128</v>
      </c>
      <c r="P755" s="3">
        <f t="shared" si="45"/>
        <v>492.31</v>
      </c>
      <c r="Q755" t="s">
        <v>8322</v>
      </c>
      <c r="R755" t="s">
        <v>8323</v>
      </c>
      <c r="S755" s="8">
        <f t="shared" si="46"/>
        <v>42019.381840277776</v>
      </c>
      <c r="T755" s="8">
        <f t="shared" si="47"/>
        <v>42049.381840277776</v>
      </c>
    </row>
    <row r="756" spans="1:20" ht="49" x14ac:dyDescent="0.25">
      <c r="A756">
        <v>754</v>
      </c>
      <c r="B756" s="3" t="s">
        <v>755</v>
      </c>
      <c r="C756" s="3" t="s">
        <v>4864</v>
      </c>
      <c r="D756">
        <v>2000</v>
      </c>
      <c r="E756">
        <v>2075</v>
      </c>
      <c r="F756" t="s">
        <v>8219</v>
      </c>
      <c r="G756" t="s">
        <v>8224</v>
      </c>
      <c r="H756" t="s">
        <v>8246</v>
      </c>
      <c r="I756">
        <v>1357408721</v>
      </c>
      <c r="J756">
        <v>1354816721</v>
      </c>
      <c r="K756" t="b">
        <v>0</v>
      </c>
      <c r="L756">
        <v>49</v>
      </c>
      <c r="M756" t="b">
        <v>1</v>
      </c>
      <c r="N756" s="3" t="s">
        <v>8274</v>
      </c>
      <c r="O756">
        <f t="shared" si="44"/>
        <v>104</v>
      </c>
      <c r="P756" s="3">
        <f t="shared" si="45"/>
        <v>42.35</v>
      </c>
      <c r="Q756" t="s">
        <v>8322</v>
      </c>
      <c r="R756" t="s">
        <v>8323</v>
      </c>
      <c r="S756" s="8">
        <f t="shared" si="46"/>
        <v>41249.54075231481</v>
      </c>
      <c r="T756" s="8">
        <f t="shared" si="47"/>
        <v>41279.54075231481</v>
      </c>
    </row>
    <row r="757" spans="1:20" ht="49" x14ac:dyDescent="0.25">
      <c r="A757">
        <v>755</v>
      </c>
      <c r="B757" s="3" t="s">
        <v>756</v>
      </c>
      <c r="C757" s="3" t="s">
        <v>4865</v>
      </c>
      <c r="D757">
        <v>2500</v>
      </c>
      <c r="E757">
        <v>2547.69</v>
      </c>
      <c r="F757" t="s">
        <v>8219</v>
      </c>
      <c r="G757" t="s">
        <v>8224</v>
      </c>
      <c r="H757" t="s">
        <v>8246</v>
      </c>
      <c r="I757">
        <v>1369010460</v>
      </c>
      <c r="J757">
        <v>1366381877</v>
      </c>
      <c r="K757" t="b">
        <v>0</v>
      </c>
      <c r="L757">
        <v>68</v>
      </c>
      <c r="M757" t="b">
        <v>1</v>
      </c>
      <c r="N757" s="3" t="s">
        <v>8274</v>
      </c>
      <c r="O757">
        <f t="shared" si="44"/>
        <v>102</v>
      </c>
      <c r="P757" s="3">
        <f t="shared" si="45"/>
        <v>37.47</v>
      </c>
      <c r="Q757" t="s">
        <v>8322</v>
      </c>
      <c r="R757" t="s">
        <v>8323</v>
      </c>
      <c r="S757" s="8">
        <f t="shared" si="46"/>
        <v>41383.396724537037</v>
      </c>
      <c r="T757" s="8">
        <f t="shared" si="47"/>
        <v>41413.820138888885</v>
      </c>
    </row>
    <row r="758" spans="1:20" ht="49" x14ac:dyDescent="0.25">
      <c r="A758">
        <v>756</v>
      </c>
      <c r="B758" s="3" t="s">
        <v>757</v>
      </c>
      <c r="C758" s="3" t="s">
        <v>4866</v>
      </c>
      <c r="D758">
        <v>700</v>
      </c>
      <c r="E758">
        <v>824</v>
      </c>
      <c r="F758" t="s">
        <v>8219</v>
      </c>
      <c r="G758" t="s">
        <v>8224</v>
      </c>
      <c r="H758" t="s">
        <v>8246</v>
      </c>
      <c r="I758">
        <v>1303147459</v>
      </c>
      <c r="J758">
        <v>1297880659</v>
      </c>
      <c r="K758" t="b">
        <v>0</v>
      </c>
      <c r="L758">
        <v>22</v>
      </c>
      <c r="M758" t="b">
        <v>1</v>
      </c>
      <c r="N758" s="3" t="s">
        <v>8274</v>
      </c>
      <c r="O758">
        <f t="shared" si="44"/>
        <v>118</v>
      </c>
      <c r="P758" s="3">
        <f t="shared" si="45"/>
        <v>37.450000000000003</v>
      </c>
      <c r="Q758" t="s">
        <v>8322</v>
      </c>
      <c r="R758" t="s">
        <v>8323</v>
      </c>
      <c r="S758" s="8">
        <f t="shared" si="46"/>
        <v>40590.558553240735</v>
      </c>
      <c r="T758" s="8">
        <f t="shared" si="47"/>
        <v>40651.516886574071</v>
      </c>
    </row>
    <row r="759" spans="1:20" ht="49" x14ac:dyDescent="0.25">
      <c r="A759">
        <v>757</v>
      </c>
      <c r="B759" s="3" t="s">
        <v>758</v>
      </c>
      <c r="C759" s="3" t="s">
        <v>4867</v>
      </c>
      <c r="D759">
        <v>250</v>
      </c>
      <c r="E759">
        <v>595</v>
      </c>
      <c r="F759" t="s">
        <v>8219</v>
      </c>
      <c r="G759" t="s">
        <v>8224</v>
      </c>
      <c r="H759" t="s">
        <v>8246</v>
      </c>
      <c r="I759">
        <v>1354756714</v>
      </c>
      <c r="J759">
        <v>1353547114</v>
      </c>
      <c r="K759" t="b">
        <v>0</v>
      </c>
      <c r="L759">
        <v>18</v>
      </c>
      <c r="M759" t="b">
        <v>1</v>
      </c>
      <c r="N759" s="3" t="s">
        <v>8274</v>
      </c>
      <c r="O759">
        <f t="shared" si="44"/>
        <v>238</v>
      </c>
      <c r="P759" s="3">
        <f t="shared" si="45"/>
        <v>33.06</v>
      </c>
      <c r="Q759" t="s">
        <v>8322</v>
      </c>
      <c r="R759" t="s">
        <v>8323</v>
      </c>
      <c r="S759" s="8">
        <f t="shared" si="46"/>
        <v>41234.846226851849</v>
      </c>
      <c r="T759" s="8">
        <f t="shared" si="47"/>
        <v>41248.846226851849</v>
      </c>
    </row>
    <row r="760" spans="1:20" ht="33" x14ac:dyDescent="0.25">
      <c r="A760">
        <v>758</v>
      </c>
      <c r="B760" s="3" t="s">
        <v>759</v>
      </c>
      <c r="C760" s="3" t="s">
        <v>4868</v>
      </c>
      <c r="D760">
        <v>2500</v>
      </c>
      <c r="E760">
        <v>2550</v>
      </c>
      <c r="F760" t="s">
        <v>8219</v>
      </c>
      <c r="G760" t="s">
        <v>8224</v>
      </c>
      <c r="H760" t="s">
        <v>8246</v>
      </c>
      <c r="I760">
        <v>1286568268</v>
      </c>
      <c r="J760">
        <v>1283976268</v>
      </c>
      <c r="K760" t="b">
        <v>0</v>
      </c>
      <c r="L760">
        <v>19</v>
      </c>
      <c r="M760" t="b">
        <v>1</v>
      </c>
      <c r="N760" s="3" t="s">
        <v>8274</v>
      </c>
      <c r="O760">
        <f t="shared" si="44"/>
        <v>102</v>
      </c>
      <c r="P760" s="3">
        <f t="shared" si="45"/>
        <v>134.21</v>
      </c>
      <c r="Q760" t="s">
        <v>8322</v>
      </c>
      <c r="R760" t="s">
        <v>8323</v>
      </c>
      <c r="S760" s="8">
        <f t="shared" si="46"/>
        <v>40429.628101851849</v>
      </c>
      <c r="T760" s="8">
        <f t="shared" si="47"/>
        <v>40459.628101851849</v>
      </c>
    </row>
    <row r="761" spans="1:20" ht="49" x14ac:dyDescent="0.25">
      <c r="A761">
        <v>759</v>
      </c>
      <c r="B761" s="3" t="s">
        <v>760</v>
      </c>
      <c r="C761" s="3" t="s">
        <v>4869</v>
      </c>
      <c r="D761">
        <v>5000</v>
      </c>
      <c r="E761">
        <v>5096</v>
      </c>
      <c r="F761" t="s">
        <v>8219</v>
      </c>
      <c r="G761" t="s">
        <v>8225</v>
      </c>
      <c r="H761" t="s">
        <v>8247</v>
      </c>
      <c r="I761">
        <v>1404892539</v>
      </c>
      <c r="J761">
        <v>1401436539</v>
      </c>
      <c r="K761" t="b">
        <v>0</v>
      </c>
      <c r="L761">
        <v>99</v>
      </c>
      <c r="M761" t="b">
        <v>1</v>
      </c>
      <c r="N761" s="3" t="s">
        <v>8274</v>
      </c>
      <c r="O761">
        <f t="shared" si="44"/>
        <v>102</v>
      </c>
      <c r="P761" s="3">
        <f t="shared" si="45"/>
        <v>51.47</v>
      </c>
      <c r="Q761" t="s">
        <v>8322</v>
      </c>
      <c r="R761" t="s">
        <v>8323</v>
      </c>
      <c r="S761" s="8">
        <f t="shared" si="46"/>
        <v>41789.121979166666</v>
      </c>
      <c r="T761" s="8">
        <f t="shared" si="47"/>
        <v>41829.121979166666</v>
      </c>
    </row>
    <row r="762" spans="1:20" ht="49" x14ac:dyDescent="0.25">
      <c r="A762">
        <v>760</v>
      </c>
      <c r="B762" s="3" t="s">
        <v>761</v>
      </c>
      <c r="C762" s="3" t="s">
        <v>4870</v>
      </c>
      <c r="D762">
        <v>2200</v>
      </c>
      <c r="E762">
        <v>0</v>
      </c>
      <c r="F762" t="s">
        <v>8221</v>
      </c>
      <c r="G762" t="s">
        <v>8224</v>
      </c>
      <c r="H762" t="s">
        <v>8246</v>
      </c>
      <c r="I762">
        <v>1480188013</v>
      </c>
      <c r="J762">
        <v>1477592413</v>
      </c>
      <c r="K762" t="b">
        <v>0</v>
      </c>
      <c r="L762">
        <v>0</v>
      </c>
      <c r="M762" t="b">
        <v>0</v>
      </c>
      <c r="N762" s="3" t="s">
        <v>8275</v>
      </c>
      <c r="O762">
        <f t="shared" si="44"/>
        <v>0</v>
      </c>
      <c r="P762" s="3">
        <f t="shared" si="45"/>
        <v>0</v>
      </c>
      <c r="Q762" t="s">
        <v>8322</v>
      </c>
      <c r="R762" t="s">
        <v>8324</v>
      </c>
      <c r="S762" s="8">
        <f t="shared" si="46"/>
        <v>42670.555706018517</v>
      </c>
      <c r="T762" s="8">
        <f t="shared" si="47"/>
        <v>42700.597372685188</v>
      </c>
    </row>
    <row r="763" spans="1:20" ht="49" x14ac:dyDescent="0.25">
      <c r="A763">
        <v>761</v>
      </c>
      <c r="B763" s="3" t="s">
        <v>762</v>
      </c>
      <c r="C763" s="3" t="s">
        <v>4871</v>
      </c>
      <c r="D763">
        <v>5000</v>
      </c>
      <c r="E763">
        <v>235</v>
      </c>
      <c r="F763" t="s">
        <v>8221</v>
      </c>
      <c r="G763" t="s">
        <v>8224</v>
      </c>
      <c r="H763" t="s">
        <v>8246</v>
      </c>
      <c r="I763">
        <v>1391364126</v>
      </c>
      <c r="J763">
        <v>1388772126</v>
      </c>
      <c r="K763" t="b">
        <v>0</v>
      </c>
      <c r="L763">
        <v>6</v>
      </c>
      <c r="M763" t="b">
        <v>0</v>
      </c>
      <c r="N763" s="3" t="s">
        <v>8275</v>
      </c>
      <c r="O763">
        <f t="shared" si="44"/>
        <v>5</v>
      </c>
      <c r="P763" s="3">
        <f t="shared" si="45"/>
        <v>39.17</v>
      </c>
      <c r="Q763" t="s">
        <v>8322</v>
      </c>
      <c r="R763" t="s">
        <v>8324</v>
      </c>
      <c r="S763" s="8">
        <f t="shared" si="46"/>
        <v>41642.543124999997</v>
      </c>
      <c r="T763" s="8">
        <f t="shared" si="47"/>
        <v>41672.543124999997</v>
      </c>
    </row>
    <row r="764" spans="1:20" ht="49" x14ac:dyDescent="0.25">
      <c r="A764">
        <v>762</v>
      </c>
      <c r="B764" s="3" t="s">
        <v>763</v>
      </c>
      <c r="C764" s="3" t="s">
        <v>4872</v>
      </c>
      <c r="D764">
        <v>3500</v>
      </c>
      <c r="E764">
        <v>0</v>
      </c>
      <c r="F764" t="s">
        <v>8221</v>
      </c>
      <c r="G764" t="s">
        <v>8238</v>
      </c>
      <c r="H764" t="s">
        <v>8256</v>
      </c>
      <c r="I764">
        <v>1480831200</v>
      </c>
      <c r="J764">
        <v>1479328570</v>
      </c>
      <c r="K764" t="b">
        <v>0</v>
      </c>
      <c r="L764">
        <v>0</v>
      </c>
      <c r="M764" t="b">
        <v>0</v>
      </c>
      <c r="N764" s="3" t="s">
        <v>8275</v>
      </c>
      <c r="O764">
        <f t="shared" si="44"/>
        <v>0</v>
      </c>
      <c r="P764" s="3">
        <f t="shared" si="45"/>
        <v>0</v>
      </c>
      <c r="Q764" t="s">
        <v>8322</v>
      </c>
      <c r="R764" t="s">
        <v>8324</v>
      </c>
      <c r="S764" s="8">
        <f t="shared" si="46"/>
        <v>42690.65011574074</v>
      </c>
      <c r="T764" s="8">
        <f t="shared" si="47"/>
        <v>42708.041666666664</v>
      </c>
    </row>
    <row r="765" spans="1:20" ht="49" x14ac:dyDescent="0.25">
      <c r="A765">
        <v>763</v>
      </c>
      <c r="B765" s="3" t="s">
        <v>764</v>
      </c>
      <c r="C765" s="3" t="s">
        <v>4873</v>
      </c>
      <c r="D765">
        <v>4290</v>
      </c>
      <c r="E765">
        <v>5</v>
      </c>
      <c r="F765" t="s">
        <v>8221</v>
      </c>
      <c r="G765" t="s">
        <v>8225</v>
      </c>
      <c r="H765" t="s">
        <v>8247</v>
      </c>
      <c r="I765">
        <v>1376563408</v>
      </c>
      <c r="J765">
        <v>1373971408</v>
      </c>
      <c r="K765" t="b">
        <v>0</v>
      </c>
      <c r="L765">
        <v>1</v>
      </c>
      <c r="M765" t="b">
        <v>0</v>
      </c>
      <c r="N765" s="3" t="s">
        <v>8275</v>
      </c>
      <c r="O765">
        <f t="shared" si="44"/>
        <v>0</v>
      </c>
      <c r="P765" s="3">
        <f t="shared" si="45"/>
        <v>5</v>
      </c>
      <c r="Q765" t="s">
        <v>8322</v>
      </c>
      <c r="R765" t="s">
        <v>8324</v>
      </c>
      <c r="S765" s="8">
        <f t="shared" si="46"/>
        <v>41471.238518518512</v>
      </c>
      <c r="T765" s="8">
        <f t="shared" si="47"/>
        <v>41501.238518518519</v>
      </c>
    </row>
    <row r="766" spans="1:20" ht="49" x14ac:dyDescent="0.25">
      <c r="A766">
        <v>764</v>
      </c>
      <c r="B766" s="3" t="s">
        <v>765</v>
      </c>
      <c r="C766" s="3" t="s">
        <v>4874</v>
      </c>
      <c r="D766">
        <v>5000</v>
      </c>
      <c r="E766">
        <v>0</v>
      </c>
      <c r="F766" t="s">
        <v>8221</v>
      </c>
      <c r="G766" t="s">
        <v>8224</v>
      </c>
      <c r="H766" t="s">
        <v>8246</v>
      </c>
      <c r="I766">
        <v>1441858161</v>
      </c>
      <c r="J766">
        <v>1439266161</v>
      </c>
      <c r="K766" t="b">
        <v>0</v>
      </c>
      <c r="L766">
        <v>0</v>
      </c>
      <c r="M766" t="b">
        <v>0</v>
      </c>
      <c r="N766" s="3" t="s">
        <v>8275</v>
      </c>
      <c r="O766">
        <f t="shared" si="44"/>
        <v>0</v>
      </c>
      <c r="P766" s="3">
        <f t="shared" si="45"/>
        <v>0</v>
      </c>
      <c r="Q766" t="s">
        <v>8322</v>
      </c>
      <c r="R766" t="s">
        <v>8324</v>
      </c>
      <c r="S766" s="8">
        <f t="shared" si="46"/>
        <v>42226.964826388888</v>
      </c>
      <c r="T766" s="8">
        <f t="shared" si="47"/>
        <v>42256.964826388888</v>
      </c>
    </row>
    <row r="767" spans="1:20" ht="49" x14ac:dyDescent="0.25">
      <c r="A767">
        <v>765</v>
      </c>
      <c r="B767" s="3" t="s">
        <v>766</v>
      </c>
      <c r="C767" s="3" t="s">
        <v>4875</v>
      </c>
      <c r="D767">
        <v>7000</v>
      </c>
      <c r="E767">
        <v>2521</v>
      </c>
      <c r="F767" t="s">
        <v>8221</v>
      </c>
      <c r="G767" t="s">
        <v>8224</v>
      </c>
      <c r="H767" t="s">
        <v>8246</v>
      </c>
      <c r="I767">
        <v>1413723684</v>
      </c>
      <c r="J767">
        <v>1411131684</v>
      </c>
      <c r="K767" t="b">
        <v>0</v>
      </c>
      <c r="L767">
        <v>44</v>
      </c>
      <c r="M767" t="b">
        <v>0</v>
      </c>
      <c r="N767" s="3" t="s">
        <v>8275</v>
      </c>
      <c r="O767">
        <f t="shared" si="44"/>
        <v>36</v>
      </c>
      <c r="P767" s="3">
        <f t="shared" si="45"/>
        <v>57.3</v>
      </c>
      <c r="Q767" t="s">
        <v>8322</v>
      </c>
      <c r="R767" t="s">
        <v>8324</v>
      </c>
      <c r="S767" s="8">
        <f t="shared" si="46"/>
        <v>41901.334305555552</v>
      </c>
      <c r="T767" s="8">
        <f t="shared" si="47"/>
        <v>41931.334305555552</v>
      </c>
    </row>
    <row r="768" spans="1:20" ht="49" x14ac:dyDescent="0.25">
      <c r="A768">
        <v>766</v>
      </c>
      <c r="B768" s="3" t="s">
        <v>767</v>
      </c>
      <c r="C768" s="3" t="s">
        <v>4876</v>
      </c>
      <c r="D768">
        <v>4000</v>
      </c>
      <c r="E768">
        <v>0</v>
      </c>
      <c r="F768" t="s">
        <v>8221</v>
      </c>
      <c r="G768" t="s">
        <v>8229</v>
      </c>
      <c r="H768" t="s">
        <v>8251</v>
      </c>
      <c r="I768">
        <v>1424112483</v>
      </c>
      <c r="J768">
        <v>1421520483</v>
      </c>
      <c r="K768" t="b">
        <v>0</v>
      </c>
      <c r="L768">
        <v>0</v>
      </c>
      <c r="M768" t="b">
        <v>0</v>
      </c>
      <c r="N768" s="3" t="s">
        <v>8275</v>
      </c>
      <c r="O768">
        <f t="shared" si="44"/>
        <v>0</v>
      </c>
      <c r="P768" s="3">
        <f t="shared" si="45"/>
        <v>0</v>
      </c>
      <c r="Q768" t="s">
        <v>8322</v>
      </c>
      <c r="R768" t="s">
        <v>8324</v>
      </c>
      <c r="S768" s="8">
        <f t="shared" si="46"/>
        <v>42021.57503472222</v>
      </c>
      <c r="T768" s="8">
        <f t="shared" si="47"/>
        <v>42051.57503472222</v>
      </c>
    </row>
    <row r="769" spans="1:20" ht="65" x14ac:dyDescent="0.25">
      <c r="A769">
        <v>767</v>
      </c>
      <c r="B769" s="3" t="s">
        <v>768</v>
      </c>
      <c r="C769" s="3" t="s">
        <v>4877</v>
      </c>
      <c r="D769">
        <v>5000</v>
      </c>
      <c r="E769">
        <v>177</v>
      </c>
      <c r="F769" t="s">
        <v>8221</v>
      </c>
      <c r="G769" t="s">
        <v>8224</v>
      </c>
      <c r="H769" t="s">
        <v>8246</v>
      </c>
      <c r="I769">
        <v>1432178810</v>
      </c>
      <c r="J769">
        <v>1429586810</v>
      </c>
      <c r="K769" t="b">
        <v>0</v>
      </c>
      <c r="L769">
        <v>3</v>
      </c>
      <c r="M769" t="b">
        <v>0</v>
      </c>
      <c r="N769" s="3" t="s">
        <v>8275</v>
      </c>
      <c r="O769">
        <f t="shared" si="44"/>
        <v>4</v>
      </c>
      <c r="P769" s="3">
        <f t="shared" si="45"/>
        <v>59</v>
      </c>
      <c r="Q769" t="s">
        <v>8322</v>
      </c>
      <c r="R769" t="s">
        <v>8324</v>
      </c>
      <c r="S769" s="8">
        <f t="shared" si="46"/>
        <v>42114.935300925928</v>
      </c>
      <c r="T769" s="8">
        <f t="shared" si="47"/>
        <v>42144.935300925928</v>
      </c>
    </row>
    <row r="770" spans="1:20" ht="49" x14ac:dyDescent="0.25">
      <c r="A770">
        <v>768</v>
      </c>
      <c r="B770" s="3" t="s">
        <v>769</v>
      </c>
      <c r="C770" s="3" t="s">
        <v>4878</v>
      </c>
      <c r="D770">
        <v>2500</v>
      </c>
      <c r="E770">
        <v>0</v>
      </c>
      <c r="F770" t="s">
        <v>8221</v>
      </c>
      <c r="G770" t="s">
        <v>8224</v>
      </c>
      <c r="H770" t="s">
        <v>8246</v>
      </c>
      <c r="I770">
        <v>1387169890</v>
      </c>
      <c r="J770">
        <v>1384577890</v>
      </c>
      <c r="K770" t="b">
        <v>0</v>
      </c>
      <c r="L770">
        <v>0</v>
      </c>
      <c r="M770" t="b">
        <v>0</v>
      </c>
      <c r="N770" s="3" t="s">
        <v>8275</v>
      </c>
      <c r="O770">
        <f t="shared" ref="O770:O833" si="48">ROUND(E770/D770*100,0)</f>
        <v>0</v>
      </c>
      <c r="P770" s="3">
        <f t="shared" ref="P770:P833" si="49">IF(E770=0,0,ROUND(E770/L770,2))</f>
        <v>0</v>
      </c>
      <c r="Q770" t="s">
        <v>8322</v>
      </c>
      <c r="R770" t="s">
        <v>8324</v>
      </c>
      <c r="S770" s="8">
        <f t="shared" ref="S770:S833" si="50">(((J770/60)/60)/24)+DATE(1970,1,1)+(-5/24)</f>
        <v>41593.998726851853</v>
      </c>
      <c r="T770" s="8">
        <f t="shared" ref="T770:T833" si="51">(I770/86400)+25569+(-5/24)</f>
        <v>41623.998726851853</v>
      </c>
    </row>
    <row r="771" spans="1:20" ht="49" x14ac:dyDescent="0.25">
      <c r="A771">
        <v>769</v>
      </c>
      <c r="B771" s="3" t="s">
        <v>770</v>
      </c>
      <c r="C771" s="3" t="s">
        <v>4879</v>
      </c>
      <c r="D771">
        <v>4000</v>
      </c>
      <c r="E771">
        <v>1656</v>
      </c>
      <c r="F771" t="s">
        <v>8221</v>
      </c>
      <c r="G771" t="s">
        <v>8224</v>
      </c>
      <c r="H771" t="s">
        <v>8246</v>
      </c>
      <c r="I771">
        <v>1388102094</v>
      </c>
      <c r="J771">
        <v>1385510094</v>
      </c>
      <c r="K771" t="b">
        <v>0</v>
      </c>
      <c r="L771">
        <v>52</v>
      </c>
      <c r="M771" t="b">
        <v>0</v>
      </c>
      <c r="N771" s="3" t="s">
        <v>8275</v>
      </c>
      <c r="O771">
        <f t="shared" si="48"/>
        <v>41</v>
      </c>
      <c r="P771" s="3">
        <f t="shared" si="49"/>
        <v>31.85</v>
      </c>
      <c r="Q771" t="s">
        <v>8322</v>
      </c>
      <c r="R771" t="s">
        <v>8324</v>
      </c>
      <c r="S771" s="8">
        <f t="shared" si="50"/>
        <v>41604.788124999999</v>
      </c>
      <c r="T771" s="8">
        <f t="shared" si="51"/>
        <v>41634.788124999999</v>
      </c>
    </row>
    <row r="772" spans="1:20" ht="49" x14ac:dyDescent="0.25">
      <c r="A772">
        <v>770</v>
      </c>
      <c r="B772" s="3" t="s">
        <v>771</v>
      </c>
      <c r="C772" s="3" t="s">
        <v>4880</v>
      </c>
      <c r="D772">
        <v>17500</v>
      </c>
      <c r="E772">
        <v>0</v>
      </c>
      <c r="F772" t="s">
        <v>8221</v>
      </c>
      <c r="G772" t="s">
        <v>8224</v>
      </c>
      <c r="H772" t="s">
        <v>8246</v>
      </c>
      <c r="I772">
        <v>1361750369</v>
      </c>
      <c r="J772">
        <v>1358294369</v>
      </c>
      <c r="K772" t="b">
        <v>0</v>
      </c>
      <c r="L772">
        <v>0</v>
      </c>
      <c r="M772" t="b">
        <v>0</v>
      </c>
      <c r="N772" s="3" t="s">
        <v>8275</v>
      </c>
      <c r="O772">
        <f t="shared" si="48"/>
        <v>0</v>
      </c>
      <c r="P772" s="3">
        <f t="shared" si="49"/>
        <v>0</v>
      </c>
      <c r="Q772" t="s">
        <v>8322</v>
      </c>
      <c r="R772" t="s">
        <v>8324</v>
      </c>
      <c r="S772" s="8">
        <f t="shared" si="50"/>
        <v>41289.791307870371</v>
      </c>
      <c r="T772" s="8">
        <f t="shared" si="51"/>
        <v>41329.791307870364</v>
      </c>
    </row>
    <row r="773" spans="1:20" ht="49" x14ac:dyDescent="0.25">
      <c r="A773">
        <v>771</v>
      </c>
      <c r="B773" s="3" t="s">
        <v>772</v>
      </c>
      <c r="C773" s="3" t="s">
        <v>4881</v>
      </c>
      <c r="D773">
        <v>38000</v>
      </c>
      <c r="E773">
        <v>10</v>
      </c>
      <c r="F773" t="s">
        <v>8221</v>
      </c>
      <c r="G773" t="s">
        <v>8224</v>
      </c>
      <c r="H773" t="s">
        <v>8246</v>
      </c>
      <c r="I773">
        <v>1454183202</v>
      </c>
      <c r="J773">
        <v>1449863202</v>
      </c>
      <c r="K773" t="b">
        <v>0</v>
      </c>
      <c r="L773">
        <v>1</v>
      </c>
      <c r="M773" t="b">
        <v>0</v>
      </c>
      <c r="N773" s="3" t="s">
        <v>8275</v>
      </c>
      <c r="O773">
        <f t="shared" si="48"/>
        <v>0</v>
      </c>
      <c r="P773" s="3">
        <f t="shared" si="49"/>
        <v>10</v>
      </c>
      <c r="Q773" t="s">
        <v>8322</v>
      </c>
      <c r="R773" t="s">
        <v>8324</v>
      </c>
      <c r="S773" s="8">
        <f t="shared" si="50"/>
        <v>42349.615763888891</v>
      </c>
      <c r="T773" s="8">
        <f t="shared" si="51"/>
        <v>42399.615763888891</v>
      </c>
    </row>
    <row r="774" spans="1:20" ht="65" x14ac:dyDescent="0.25">
      <c r="A774">
        <v>772</v>
      </c>
      <c r="B774" s="3" t="s">
        <v>773</v>
      </c>
      <c r="C774" s="3" t="s">
        <v>4882</v>
      </c>
      <c r="D774">
        <v>1500</v>
      </c>
      <c r="E774">
        <v>50</v>
      </c>
      <c r="F774" t="s">
        <v>8221</v>
      </c>
      <c r="G774" t="s">
        <v>8224</v>
      </c>
      <c r="H774" t="s">
        <v>8246</v>
      </c>
      <c r="I774">
        <v>1257047940</v>
      </c>
      <c r="J774">
        <v>1252718519</v>
      </c>
      <c r="K774" t="b">
        <v>0</v>
      </c>
      <c r="L774">
        <v>1</v>
      </c>
      <c r="M774" t="b">
        <v>0</v>
      </c>
      <c r="N774" s="3" t="s">
        <v>8275</v>
      </c>
      <c r="O774">
        <f t="shared" si="48"/>
        <v>3</v>
      </c>
      <c r="P774" s="3">
        <f t="shared" si="49"/>
        <v>50</v>
      </c>
      <c r="Q774" t="s">
        <v>8322</v>
      </c>
      <c r="R774" t="s">
        <v>8324</v>
      </c>
      <c r="S774" s="8">
        <f t="shared" si="50"/>
        <v>40067.848599537036</v>
      </c>
      <c r="T774" s="8">
        <f t="shared" si="51"/>
        <v>40117.957638888889</v>
      </c>
    </row>
    <row r="775" spans="1:20" ht="49" x14ac:dyDescent="0.25">
      <c r="A775">
        <v>773</v>
      </c>
      <c r="B775" s="3" t="s">
        <v>774</v>
      </c>
      <c r="C775" s="3" t="s">
        <v>4883</v>
      </c>
      <c r="D775">
        <v>3759</v>
      </c>
      <c r="E775">
        <v>32</v>
      </c>
      <c r="F775" t="s">
        <v>8221</v>
      </c>
      <c r="G775" t="s">
        <v>8225</v>
      </c>
      <c r="H775" t="s">
        <v>8247</v>
      </c>
      <c r="I775">
        <v>1431298860</v>
      </c>
      <c r="J775">
        <v>1428341985</v>
      </c>
      <c r="K775" t="b">
        <v>0</v>
      </c>
      <c r="L775">
        <v>2</v>
      </c>
      <c r="M775" t="b">
        <v>0</v>
      </c>
      <c r="N775" s="3" t="s">
        <v>8275</v>
      </c>
      <c r="O775">
        <f t="shared" si="48"/>
        <v>1</v>
      </c>
      <c r="P775" s="3">
        <f t="shared" si="49"/>
        <v>16</v>
      </c>
      <c r="Q775" t="s">
        <v>8322</v>
      </c>
      <c r="R775" t="s">
        <v>8324</v>
      </c>
      <c r="S775" s="8">
        <f t="shared" si="50"/>
        <v>42100.527604166658</v>
      </c>
      <c r="T775" s="8">
        <f t="shared" si="51"/>
        <v>42134.750694444439</v>
      </c>
    </row>
    <row r="776" spans="1:20" ht="49" x14ac:dyDescent="0.25">
      <c r="A776">
        <v>774</v>
      </c>
      <c r="B776" s="3" t="s">
        <v>775</v>
      </c>
      <c r="C776" s="3" t="s">
        <v>4884</v>
      </c>
      <c r="D776">
        <v>500</v>
      </c>
      <c r="E776">
        <v>351</v>
      </c>
      <c r="F776" t="s">
        <v>8221</v>
      </c>
      <c r="G776" t="s">
        <v>8224</v>
      </c>
      <c r="H776" t="s">
        <v>8246</v>
      </c>
      <c r="I776">
        <v>1393181018</v>
      </c>
      <c r="J776">
        <v>1390589018</v>
      </c>
      <c r="K776" t="b">
        <v>0</v>
      </c>
      <c r="L776">
        <v>9</v>
      </c>
      <c r="M776" t="b">
        <v>0</v>
      </c>
      <c r="N776" s="3" t="s">
        <v>8275</v>
      </c>
      <c r="O776">
        <f t="shared" si="48"/>
        <v>70</v>
      </c>
      <c r="P776" s="3">
        <f t="shared" si="49"/>
        <v>39</v>
      </c>
      <c r="Q776" t="s">
        <v>8322</v>
      </c>
      <c r="R776" t="s">
        <v>8324</v>
      </c>
      <c r="S776" s="8">
        <f t="shared" si="50"/>
        <v>41663.571967592587</v>
      </c>
      <c r="T776" s="8">
        <f t="shared" si="51"/>
        <v>41693.571967592587</v>
      </c>
    </row>
    <row r="777" spans="1:20" ht="49" x14ac:dyDescent="0.25">
      <c r="A777">
        <v>775</v>
      </c>
      <c r="B777" s="3" t="s">
        <v>776</v>
      </c>
      <c r="C777" s="3" t="s">
        <v>4885</v>
      </c>
      <c r="D777">
        <v>10000</v>
      </c>
      <c r="E777">
        <v>170</v>
      </c>
      <c r="F777" t="s">
        <v>8221</v>
      </c>
      <c r="G777" t="s">
        <v>8224</v>
      </c>
      <c r="H777" t="s">
        <v>8246</v>
      </c>
      <c r="I777">
        <v>1323998795</v>
      </c>
      <c r="J777">
        <v>1321406795</v>
      </c>
      <c r="K777" t="b">
        <v>0</v>
      </c>
      <c r="L777">
        <v>5</v>
      </c>
      <c r="M777" t="b">
        <v>0</v>
      </c>
      <c r="N777" s="3" t="s">
        <v>8275</v>
      </c>
      <c r="O777">
        <f t="shared" si="48"/>
        <v>2</v>
      </c>
      <c r="P777" s="3">
        <f t="shared" si="49"/>
        <v>34</v>
      </c>
      <c r="Q777" t="s">
        <v>8322</v>
      </c>
      <c r="R777" t="s">
        <v>8324</v>
      </c>
      <c r="S777" s="8">
        <f t="shared" si="50"/>
        <v>40862.851793981477</v>
      </c>
      <c r="T777" s="8">
        <f t="shared" si="51"/>
        <v>40892.851793981477</v>
      </c>
    </row>
    <row r="778" spans="1:20" ht="49" x14ac:dyDescent="0.25">
      <c r="A778">
        <v>776</v>
      </c>
      <c r="B778" s="3" t="s">
        <v>777</v>
      </c>
      <c r="C778" s="3" t="s">
        <v>4886</v>
      </c>
      <c r="D778">
        <v>7000</v>
      </c>
      <c r="E778">
        <v>3598</v>
      </c>
      <c r="F778" t="s">
        <v>8221</v>
      </c>
      <c r="G778" t="s">
        <v>8224</v>
      </c>
      <c r="H778" t="s">
        <v>8246</v>
      </c>
      <c r="I778">
        <v>1444539600</v>
      </c>
      <c r="J778">
        <v>1441297645</v>
      </c>
      <c r="K778" t="b">
        <v>0</v>
      </c>
      <c r="L778">
        <v>57</v>
      </c>
      <c r="M778" t="b">
        <v>0</v>
      </c>
      <c r="N778" s="3" t="s">
        <v>8275</v>
      </c>
      <c r="O778">
        <f t="shared" si="48"/>
        <v>51</v>
      </c>
      <c r="P778" s="3">
        <f t="shared" si="49"/>
        <v>63.12</v>
      </c>
      <c r="Q778" t="s">
        <v>8322</v>
      </c>
      <c r="R778" t="s">
        <v>8324</v>
      </c>
      <c r="S778" s="8">
        <f t="shared" si="50"/>
        <v>42250.477372685178</v>
      </c>
      <c r="T778" s="8">
        <f t="shared" si="51"/>
        <v>42287.999999999993</v>
      </c>
    </row>
    <row r="779" spans="1:20" ht="49" x14ac:dyDescent="0.25">
      <c r="A779">
        <v>777</v>
      </c>
      <c r="B779" s="3" t="s">
        <v>778</v>
      </c>
      <c r="C779" s="3" t="s">
        <v>4887</v>
      </c>
      <c r="D779">
        <v>3000</v>
      </c>
      <c r="E779">
        <v>21</v>
      </c>
      <c r="F779" t="s">
        <v>8221</v>
      </c>
      <c r="G779" t="s">
        <v>8224</v>
      </c>
      <c r="H779" t="s">
        <v>8246</v>
      </c>
      <c r="I779">
        <v>1375313577</v>
      </c>
      <c r="J779">
        <v>1372721577</v>
      </c>
      <c r="K779" t="b">
        <v>0</v>
      </c>
      <c r="L779">
        <v>3</v>
      </c>
      <c r="M779" t="b">
        <v>0</v>
      </c>
      <c r="N779" s="3" t="s">
        <v>8275</v>
      </c>
      <c r="O779">
        <f t="shared" si="48"/>
        <v>1</v>
      </c>
      <c r="P779" s="3">
        <f t="shared" si="49"/>
        <v>7</v>
      </c>
      <c r="Q779" t="s">
        <v>8322</v>
      </c>
      <c r="R779" t="s">
        <v>8324</v>
      </c>
      <c r="S779" s="8">
        <f t="shared" si="50"/>
        <v>41456.772881944438</v>
      </c>
      <c r="T779" s="8">
        <f t="shared" si="51"/>
        <v>41486.772881944438</v>
      </c>
    </row>
    <row r="780" spans="1:20" ht="49" x14ac:dyDescent="0.25">
      <c r="A780">
        <v>778</v>
      </c>
      <c r="B780" s="3" t="s">
        <v>779</v>
      </c>
      <c r="C780" s="3" t="s">
        <v>4888</v>
      </c>
      <c r="D780">
        <v>500</v>
      </c>
      <c r="E780">
        <v>2</v>
      </c>
      <c r="F780" t="s">
        <v>8221</v>
      </c>
      <c r="G780" t="s">
        <v>8224</v>
      </c>
      <c r="H780" t="s">
        <v>8246</v>
      </c>
      <c r="I780">
        <v>1398876680</v>
      </c>
      <c r="J780">
        <v>1396284680</v>
      </c>
      <c r="K780" t="b">
        <v>0</v>
      </c>
      <c r="L780">
        <v>1</v>
      </c>
      <c r="M780" t="b">
        <v>0</v>
      </c>
      <c r="N780" s="3" t="s">
        <v>8275</v>
      </c>
      <c r="O780">
        <f t="shared" si="48"/>
        <v>0</v>
      </c>
      <c r="P780" s="3">
        <f t="shared" si="49"/>
        <v>2</v>
      </c>
      <c r="Q780" t="s">
        <v>8322</v>
      </c>
      <c r="R780" t="s">
        <v>8324</v>
      </c>
      <c r="S780" s="8">
        <f t="shared" si="50"/>
        <v>41729.493981481479</v>
      </c>
      <c r="T780" s="8">
        <f t="shared" si="51"/>
        <v>41759.493981481479</v>
      </c>
    </row>
    <row r="781" spans="1:20" ht="49" x14ac:dyDescent="0.25">
      <c r="A781">
        <v>779</v>
      </c>
      <c r="B781" s="3" t="s">
        <v>780</v>
      </c>
      <c r="C781" s="3" t="s">
        <v>4889</v>
      </c>
      <c r="D781">
        <v>15000</v>
      </c>
      <c r="E781">
        <v>400</v>
      </c>
      <c r="F781" t="s">
        <v>8221</v>
      </c>
      <c r="G781" t="s">
        <v>8224</v>
      </c>
      <c r="H781" t="s">
        <v>8246</v>
      </c>
      <c r="I781">
        <v>1287115200</v>
      </c>
      <c r="J781">
        <v>1284567905</v>
      </c>
      <c r="K781" t="b">
        <v>0</v>
      </c>
      <c r="L781">
        <v>6</v>
      </c>
      <c r="M781" t="b">
        <v>0</v>
      </c>
      <c r="N781" s="3" t="s">
        <v>8275</v>
      </c>
      <c r="O781">
        <f t="shared" si="48"/>
        <v>3</v>
      </c>
      <c r="P781" s="3">
        <f t="shared" si="49"/>
        <v>66.67</v>
      </c>
      <c r="Q781" t="s">
        <v>8322</v>
      </c>
      <c r="R781" t="s">
        <v>8324</v>
      </c>
      <c r="S781" s="8">
        <f t="shared" si="50"/>
        <v>40436.475752314815</v>
      </c>
      <c r="T781" s="8">
        <f t="shared" si="51"/>
        <v>40465.958333333328</v>
      </c>
    </row>
    <row r="782" spans="1:20" ht="33" x14ac:dyDescent="0.25">
      <c r="A782">
        <v>780</v>
      </c>
      <c r="B782" s="3" t="s">
        <v>781</v>
      </c>
      <c r="C782" s="3" t="s">
        <v>4890</v>
      </c>
      <c r="D782">
        <v>1000</v>
      </c>
      <c r="E782">
        <v>1040</v>
      </c>
      <c r="F782" t="s">
        <v>8219</v>
      </c>
      <c r="G782" t="s">
        <v>8224</v>
      </c>
      <c r="H782" t="s">
        <v>8246</v>
      </c>
      <c r="I782">
        <v>1304439025</v>
      </c>
      <c r="J782">
        <v>1301847025</v>
      </c>
      <c r="K782" t="b">
        <v>0</v>
      </c>
      <c r="L782">
        <v>27</v>
      </c>
      <c r="M782" t="b">
        <v>1</v>
      </c>
      <c r="N782" s="3" t="s">
        <v>8276</v>
      </c>
      <c r="O782">
        <f t="shared" si="48"/>
        <v>104</v>
      </c>
      <c r="P782" s="3">
        <f t="shared" si="49"/>
        <v>38.520000000000003</v>
      </c>
      <c r="Q782" t="s">
        <v>8325</v>
      </c>
      <c r="R782" t="s">
        <v>8326</v>
      </c>
      <c r="S782" s="8">
        <f t="shared" si="50"/>
        <v>40636.465567129628</v>
      </c>
      <c r="T782" s="8">
        <f t="shared" si="51"/>
        <v>40666.465567129628</v>
      </c>
    </row>
    <row r="783" spans="1:20" ht="49" x14ac:dyDescent="0.25">
      <c r="A783">
        <v>781</v>
      </c>
      <c r="B783" s="3" t="s">
        <v>782</v>
      </c>
      <c r="C783" s="3" t="s">
        <v>4891</v>
      </c>
      <c r="D783">
        <v>800</v>
      </c>
      <c r="E783">
        <v>1065.23</v>
      </c>
      <c r="F783" t="s">
        <v>8219</v>
      </c>
      <c r="G783" t="s">
        <v>8224</v>
      </c>
      <c r="H783" t="s">
        <v>8246</v>
      </c>
      <c r="I783">
        <v>1370649674</v>
      </c>
      <c r="J783">
        <v>1368057674</v>
      </c>
      <c r="K783" t="b">
        <v>0</v>
      </c>
      <c r="L783">
        <v>25</v>
      </c>
      <c r="M783" t="b">
        <v>1</v>
      </c>
      <c r="N783" s="3" t="s">
        <v>8276</v>
      </c>
      <c r="O783">
        <f t="shared" si="48"/>
        <v>133</v>
      </c>
      <c r="P783" s="3">
        <f t="shared" si="49"/>
        <v>42.61</v>
      </c>
      <c r="Q783" t="s">
        <v>8325</v>
      </c>
      <c r="R783" t="s">
        <v>8326</v>
      </c>
      <c r="S783" s="8">
        <f t="shared" si="50"/>
        <v>41402.792523148149</v>
      </c>
      <c r="T783" s="8">
        <f t="shared" si="51"/>
        <v>41432.792523148142</v>
      </c>
    </row>
    <row r="784" spans="1:20" ht="49" x14ac:dyDescent="0.25">
      <c r="A784">
        <v>782</v>
      </c>
      <c r="B784" s="3" t="s">
        <v>783</v>
      </c>
      <c r="C784" s="3" t="s">
        <v>4892</v>
      </c>
      <c r="D784">
        <v>700</v>
      </c>
      <c r="E784">
        <v>700</v>
      </c>
      <c r="F784" t="s">
        <v>8219</v>
      </c>
      <c r="G784" t="s">
        <v>8224</v>
      </c>
      <c r="H784" t="s">
        <v>8246</v>
      </c>
      <c r="I784">
        <v>1345918302</v>
      </c>
      <c r="J784">
        <v>1343326302</v>
      </c>
      <c r="K784" t="b">
        <v>0</v>
      </c>
      <c r="L784">
        <v>14</v>
      </c>
      <c r="M784" t="b">
        <v>1</v>
      </c>
      <c r="N784" s="3" t="s">
        <v>8276</v>
      </c>
      <c r="O784">
        <f t="shared" si="48"/>
        <v>100</v>
      </c>
      <c r="P784" s="3">
        <f t="shared" si="49"/>
        <v>50</v>
      </c>
      <c r="Q784" t="s">
        <v>8325</v>
      </c>
      <c r="R784" t="s">
        <v>8326</v>
      </c>
      <c r="S784" s="8">
        <f t="shared" si="50"/>
        <v>41116.549791666665</v>
      </c>
      <c r="T784" s="8">
        <f t="shared" si="51"/>
        <v>41146.549791666665</v>
      </c>
    </row>
    <row r="785" spans="1:20" ht="49" x14ac:dyDescent="0.25">
      <c r="A785">
        <v>783</v>
      </c>
      <c r="B785" s="3" t="s">
        <v>784</v>
      </c>
      <c r="C785" s="3" t="s">
        <v>4893</v>
      </c>
      <c r="D785">
        <v>1500</v>
      </c>
      <c r="E785">
        <v>2222</v>
      </c>
      <c r="F785" t="s">
        <v>8219</v>
      </c>
      <c r="G785" t="s">
        <v>8224</v>
      </c>
      <c r="H785" t="s">
        <v>8246</v>
      </c>
      <c r="I785">
        <v>1335564000</v>
      </c>
      <c r="J785">
        <v>1332182049</v>
      </c>
      <c r="K785" t="b">
        <v>0</v>
      </c>
      <c r="L785">
        <v>35</v>
      </c>
      <c r="M785" t="b">
        <v>1</v>
      </c>
      <c r="N785" s="3" t="s">
        <v>8276</v>
      </c>
      <c r="O785">
        <f t="shared" si="48"/>
        <v>148</v>
      </c>
      <c r="P785" s="3">
        <f t="shared" si="49"/>
        <v>63.49</v>
      </c>
      <c r="Q785" t="s">
        <v>8325</v>
      </c>
      <c r="R785" t="s">
        <v>8326</v>
      </c>
      <c r="S785" s="8">
        <f t="shared" si="50"/>
        <v>40987.565381944441</v>
      </c>
      <c r="T785" s="8">
        <f t="shared" si="51"/>
        <v>41026.708333333328</v>
      </c>
    </row>
    <row r="786" spans="1:20" ht="49" x14ac:dyDescent="0.25">
      <c r="A786">
        <v>784</v>
      </c>
      <c r="B786" s="3" t="s">
        <v>785</v>
      </c>
      <c r="C786" s="3" t="s">
        <v>4894</v>
      </c>
      <c r="D786">
        <v>1000</v>
      </c>
      <c r="E786">
        <v>1025</v>
      </c>
      <c r="F786" t="s">
        <v>8219</v>
      </c>
      <c r="G786" t="s">
        <v>8224</v>
      </c>
      <c r="H786" t="s">
        <v>8246</v>
      </c>
      <c r="I786">
        <v>1395023719</v>
      </c>
      <c r="J786">
        <v>1391571319</v>
      </c>
      <c r="K786" t="b">
        <v>0</v>
      </c>
      <c r="L786">
        <v>10</v>
      </c>
      <c r="M786" t="b">
        <v>1</v>
      </c>
      <c r="N786" s="3" t="s">
        <v>8276</v>
      </c>
      <c r="O786">
        <f t="shared" si="48"/>
        <v>103</v>
      </c>
      <c r="P786" s="3">
        <f t="shared" si="49"/>
        <v>102.5</v>
      </c>
      <c r="Q786" t="s">
        <v>8325</v>
      </c>
      <c r="R786" t="s">
        <v>8326</v>
      </c>
      <c r="S786" s="8">
        <f t="shared" si="50"/>
        <v>41674.941192129627</v>
      </c>
      <c r="T786" s="8">
        <f t="shared" si="51"/>
        <v>41714.899525462963</v>
      </c>
    </row>
    <row r="787" spans="1:20" ht="49" x14ac:dyDescent="0.25">
      <c r="A787">
        <v>785</v>
      </c>
      <c r="B787" s="3" t="s">
        <v>786</v>
      </c>
      <c r="C787" s="3" t="s">
        <v>4895</v>
      </c>
      <c r="D787">
        <v>500</v>
      </c>
      <c r="E787">
        <v>903.14</v>
      </c>
      <c r="F787" t="s">
        <v>8219</v>
      </c>
      <c r="G787" t="s">
        <v>8224</v>
      </c>
      <c r="H787" t="s">
        <v>8246</v>
      </c>
      <c r="I787">
        <v>1362060915</v>
      </c>
      <c r="J787">
        <v>1359468915</v>
      </c>
      <c r="K787" t="b">
        <v>0</v>
      </c>
      <c r="L787">
        <v>29</v>
      </c>
      <c r="M787" t="b">
        <v>1</v>
      </c>
      <c r="N787" s="3" t="s">
        <v>8276</v>
      </c>
      <c r="O787">
        <f t="shared" si="48"/>
        <v>181</v>
      </c>
      <c r="P787" s="3">
        <f t="shared" si="49"/>
        <v>31.14</v>
      </c>
      <c r="Q787" t="s">
        <v>8325</v>
      </c>
      <c r="R787" t="s">
        <v>8326</v>
      </c>
      <c r="S787" s="8">
        <f t="shared" si="50"/>
        <v>41303.385590277772</v>
      </c>
      <c r="T787" s="8">
        <f t="shared" si="51"/>
        <v>41333.38559027778</v>
      </c>
    </row>
    <row r="788" spans="1:20" ht="49" x14ac:dyDescent="0.25">
      <c r="A788">
        <v>786</v>
      </c>
      <c r="B788" s="3" t="s">
        <v>787</v>
      </c>
      <c r="C788" s="3" t="s">
        <v>4896</v>
      </c>
      <c r="D788">
        <v>5000</v>
      </c>
      <c r="E788">
        <v>7140</v>
      </c>
      <c r="F788" t="s">
        <v>8219</v>
      </c>
      <c r="G788" t="s">
        <v>8224</v>
      </c>
      <c r="H788" t="s">
        <v>8246</v>
      </c>
      <c r="I788">
        <v>1336751220</v>
      </c>
      <c r="J788">
        <v>1331774434</v>
      </c>
      <c r="K788" t="b">
        <v>0</v>
      </c>
      <c r="L788">
        <v>44</v>
      </c>
      <c r="M788" t="b">
        <v>1</v>
      </c>
      <c r="N788" s="3" t="s">
        <v>8276</v>
      </c>
      <c r="O788">
        <f t="shared" si="48"/>
        <v>143</v>
      </c>
      <c r="P788" s="3">
        <f t="shared" si="49"/>
        <v>162.27000000000001</v>
      </c>
      <c r="Q788" t="s">
        <v>8325</v>
      </c>
      <c r="R788" t="s">
        <v>8326</v>
      </c>
      <c r="S788" s="8">
        <f t="shared" si="50"/>
        <v>40982.847615740735</v>
      </c>
      <c r="T788" s="8">
        <f t="shared" si="51"/>
        <v>41040.449305555558</v>
      </c>
    </row>
    <row r="789" spans="1:20" ht="49" x14ac:dyDescent="0.25">
      <c r="A789">
        <v>787</v>
      </c>
      <c r="B789" s="3" t="s">
        <v>788</v>
      </c>
      <c r="C789" s="3" t="s">
        <v>4897</v>
      </c>
      <c r="D789">
        <v>1200</v>
      </c>
      <c r="E789">
        <v>1370</v>
      </c>
      <c r="F789" t="s">
        <v>8219</v>
      </c>
      <c r="G789" t="s">
        <v>8224</v>
      </c>
      <c r="H789" t="s">
        <v>8246</v>
      </c>
      <c r="I789">
        <v>1383318226</v>
      </c>
      <c r="J789">
        <v>1380726226</v>
      </c>
      <c r="K789" t="b">
        <v>0</v>
      </c>
      <c r="L789">
        <v>17</v>
      </c>
      <c r="M789" t="b">
        <v>1</v>
      </c>
      <c r="N789" s="3" t="s">
        <v>8276</v>
      </c>
      <c r="O789">
        <f t="shared" si="48"/>
        <v>114</v>
      </c>
      <c r="P789" s="3">
        <f t="shared" si="49"/>
        <v>80.59</v>
      </c>
      <c r="Q789" t="s">
        <v>8325</v>
      </c>
      <c r="R789" t="s">
        <v>8326</v>
      </c>
      <c r="S789" s="8">
        <f t="shared" si="50"/>
        <v>41549.419282407405</v>
      </c>
      <c r="T789" s="8">
        <f t="shared" si="51"/>
        <v>41579.419282407405</v>
      </c>
    </row>
    <row r="790" spans="1:20" ht="49" x14ac:dyDescent="0.25">
      <c r="A790">
        <v>788</v>
      </c>
      <c r="B790" s="3" t="s">
        <v>789</v>
      </c>
      <c r="C790" s="3" t="s">
        <v>4898</v>
      </c>
      <c r="D790">
        <v>1000</v>
      </c>
      <c r="E790">
        <v>2035.05</v>
      </c>
      <c r="F790" t="s">
        <v>8219</v>
      </c>
      <c r="G790" t="s">
        <v>8224</v>
      </c>
      <c r="H790" t="s">
        <v>8246</v>
      </c>
      <c r="I790">
        <v>1341633540</v>
      </c>
      <c r="J790">
        <v>1338336588</v>
      </c>
      <c r="K790" t="b">
        <v>0</v>
      </c>
      <c r="L790">
        <v>34</v>
      </c>
      <c r="M790" t="b">
        <v>1</v>
      </c>
      <c r="N790" s="3" t="s">
        <v>8276</v>
      </c>
      <c r="O790">
        <f t="shared" si="48"/>
        <v>204</v>
      </c>
      <c r="P790" s="3">
        <f t="shared" si="49"/>
        <v>59.85</v>
      </c>
      <c r="Q790" t="s">
        <v>8325</v>
      </c>
      <c r="R790" t="s">
        <v>8326</v>
      </c>
      <c r="S790" s="8">
        <f t="shared" si="50"/>
        <v>41058.798472222217</v>
      </c>
      <c r="T790" s="8">
        <f t="shared" si="51"/>
        <v>41096.957638888889</v>
      </c>
    </row>
    <row r="791" spans="1:20" ht="49" x14ac:dyDescent="0.25">
      <c r="A791">
        <v>789</v>
      </c>
      <c r="B791" s="3" t="s">
        <v>790</v>
      </c>
      <c r="C791" s="3" t="s">
        <v>4899</v>
      </c>
      <c r="D791">
        <v>1700</v>
      </c>
      <c r="E791">
        <v>1860</v>
      </c>
      <c r="F791" t="s">
        <v>8219</v>
      </c>
      <c r="G791" t="s">
        <v>8224</v>
      </c>
      <c r="H791" t="s">
        <v>8246</v>
      </c>
      <c r="I791">
        <v>1358755140</v>
      </c>
      <c r="J791">
        <v>1357187280</v>
      </c>
      <c r="K791" t="b">
        <v>0</v>
      </c>
      <c r="L791">
        <v>14</v>
      </c>
      <c r="M791" t="b">
        <v>1</v>
      </c>
      <c r="N791" s="3" t="s">
        <v>8276</v>
      </c>
      <c r="O791">
        <f t="shared" si="48"/>
        <v>109</v>
      </c>
      <c r="P791" s="3">
        <f t="shared" si="49"/>
        <v>132.86000000000001</v>
      </c>
      <c r="Q791" t="s">
        <v>8325</v>
      </c>
      <c r="R791" t="s">
        <v>8326</v>
      </c>
      <c r="S791" s="8">
        <f t="shared" si="50"/>
        <v>41276.977777777778</v>
      </c>
      <c r="T791" s="8">
        <f t="shared" si="51"/>
        <v>41295.124305555553</v>
      </c>
    </row>
    <row r="792" spans="1:20" ht="49"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s="3" t="s">
        <v>8276</v>
      </c>
      <c r="O792">
        <f t="shared" si="48"/>
        <v>144</v>
      </c>
      <c r="P792" s="3">
        <f t="shared" si="49"/>
        <v>92.55</v>
      </c>
      <c r="Q792" t="s">
        <v>8325</v>
      </c>
      <c r="R792" t="s">
        <v>8326</v>
      </c>
      <c r="S792" s="8">
        <f t="shared" si="50"/>
        <v>41275.839571759258</v>
      </c>
      <c r="T792" s="8">
        <f t="shared" si="51"/>
        <v>41305.839571759258</v>
      </c>
    </row>
    <row r="793" spans="1:20" ht="49" x14ac:dyDescent="0.25">
      <c r="A793">
        <v>791</v>
      </c>
      <c r="B793" s="3" t="s">
        <v>792</v>
      </c>
      <c r="C793" s="3" t="s">
        <v>4901</v>
      </c>
      <c r="D793">
        <v>7500</v>
      </c>
      <c r="E793">
        <v>7790</v>
      </c>
      <c r="F793" t="s">
        <v>8219</v>
      </c>
      <c r="G793" t="s">
        <v>8224</v>
      </c>
      <c r="H793" t="s">
        <v>8246</v>
      </c>
      <c r="I793">
        <v>1384322340</v>
      </c>
      <c r="J793">
        <v>1381430646</v>
      </c>
      <c r="K793" t="b">
        <v>0</v>
      </c>
      <c r="L793">
        <v>128</v>
      </c>
      <c r="M793" t="b">
        <v>1</v>
      </c>
      <c r="N793" s="3" t="s">
        <v>8276</v>
      </c>
      <c r="O793">
        <f t="shared" si="48"/>
        <v>104</v>
      </c>
      <c r="P793" s="3">
        <f t="shared" si="49"/>
        <v>60.86</v>
      </c>
      <c r="Q793" t="s">
        <v>8325</v>
      </c>
      <c r="R793" t="s">
        <v>8326</v>
      </c>
      <c r="S793" s="8">
        <f t="shared" si="50"/>
        <v>41557.572291666664</v>
      </c>
      <c r="T793" s="8">
        <f t="shared" si="51"/>
        <v>41591.040972222218</v>
      </c>
    </row>
    <row r="794" spans="1:20" ht="33" x14ac:dyDescent="0.25">
      <c r="A794">
        <v>792</v>
      </c>
      <c r="B794" s="3" t="s">
        <v>793</v>
      </c>
      <c r="C794" s="3" t="s">
        <v>4902</v>
      </c>
      <c r="D794">
        <v>2500</v>
      </c>
      <c r="E794">
        <v>2511.11</v>
      </c>
      <c r="F794" t="s">
        <v>8219</v>
      </c>
      <c r="G794" t="s">
        <v>8224</v>
      </c>
      <c r="H794" t="s">
        <v>8246</v>
      </c>
      <c r="I794">
        <v>1383861483</v>
      </c>
      <c r="J794">
        <v>1381265883</v>
      </c>
      <c r="K794" t="b">
        <v>0</v>
      </c>
      <c r="L794">
        <v>60</v>
      </c>
      <c r="M794" t="b">
        <v>1</v>
      </c>
      <c r="N794" s="3" t="s">
        <v>8276</v>
      </c>
      <c r="O794">
        <f t="shared" si="48"/>
        <v>100</v>
      </c>
      <c r="P794" s="3">
        <f t="shared" si="49"/>
        <v>41.85</v>
      </c>
      <c r="Q794" t="s">
        <v>8325</v>
      </c>
      <c r="R794" t="s">
        <v>8326</v>
      </c>
      <c r="S794" s="8">
        <f t="shared" si="50"/>
        <v>41555.665312500001</v>
      </c>
      <c r="T794" s="8">
        <f t="shared" si="51"/>
        <v>41585.706979166665</v>
      </c>
    </row>
    <row r="795" spans="1:20" ht="49" x14ac:dyDescent="0.25">
      <c r="A795">
        <v>793</v>
      </c>
      <c r="B795" s="3" t="s">
        <v>794</v>
      </c>
      <c r="C795" s="3" t="s">
        <v>4903</v>
      </c>
      <c r="D795">
        <v>2750</v>
      </c>
      <c r="E795">
        <v>2826.43</v>
      </c>
      <c r="F795" t="s">
        <v>8219</v>
      </c>
      <c r="G795" t="s">
        <v>8224</v>
      </c>
      <c r="H795" t="s">
        <v>8246</v>
      </c>
      <c r="I795">
        <v>1372827540</v>
      </c>
      <c r="J795">
        <v>1371491244</v>
      </c>
      <c r="K795" t="b">
        <v>0</v>
      </c>
      <c r="L795">
        <v>32</v>
      </c>
      <c r="M795" t="b">
        <v>1</v>
      </c>
      <c r="N795" s="3" t="s">
        <v>8276</v>
      </c>
      <c r="O795">
        <f t="shared" si="48"/>
        <v>103</v>
      </c>
      <c r="P795" s="3">
        <f t="shared" si="49"/>
        <v>88.33</v>
      </c>
      <c r="Q795" t="s">
        <v>8325</v>
      </c>
      <c r="R795" t="s">
        <v>8326</v>
      </c>
      <c r="S795" s="8">
        <f t="shared" si="50"/>
        <v>41442.532916666663</v>
      </c>
      <c r="T795" s="8">
        <f t="shared" si="51"/>
        <v>41457.999305555553</v>
      </c>
    </row>
    <row r="796" spans="1:20" ht="49" x14ac:dyDescent="0.25">
      <c r="A796">
        <v>794</v>
      </c>
      <c r="B796" s="3" t="s">
        <v>795</v>
      </c>
      <c r="C796" s="3" t="s">
        <v>4904</v>
      </c>
      <c r="D796">
        <v>8000</v>
      </c>
      <c r="E796">
        <v>8425</v>
      </c>
      <c r="F796" t="s">
        <v>8219</v>
      </c>
      <c r="G796" t="s">
        <v>8224</v>
      </c>
      <c r="H796" t="s">
        <v>8246</v>
      </c>
      <c r="I796">
        <v>1315242360</v>
      </c>
      <c r="J796">
        <v>1310438737</v>
      </c>
      <c r="K796" t="b">
        <v>0</v>
      </c>
      <c r="L796">
        <v>53</v>
      </c>
      <c r="M796" t="b">
        <v>1</v>
      </c>
      <c r="N796" s="3" t="s">
        <v>8276</v>
      </c>
      <c r="O796">
        <f t="shared" si="48"/>
        <v>105</v>
      </c>
      <c r="P796" s="3">
        <f t="shared" si="49"/>
        <v>158.96</v>
      </c>
      <c r="Q796" t="s">
        <v>8325</v>
      </c>
      <c r="R796" t="s">
        <v>8326</v>
      </c>
      <c r="S796" s="8">
        <f t="shared" si="50"/>
        <v>40735.906678240739</v>
      </c>
      <c r="T796" s="8">
        <f t="shared" si="51"/>
        <v>40791.504166666666</v>
      </c>
    </row>
    <row r="797" spans="1:20" ht="49"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s="3" t="s">
        <v>8276</v>
      </c>
      <c r="O797">
        <f t="shared" si="48"/>
        <v>112</v>
      </c>
      <c r="P797" s="3">
        <f t="shared" si="49"/>
        <v>85.05</v>
      </c>
      <c r="Q797" t="s">
        <v>8325</v>
      </c>
      <c r="R797" t="s">
        <v>8326</v>
      </c>
      <c r="S797" s="8">
        <f t="shared" si="50"/>
        <v>40963.404699074068</v>
      </c>
      <c r="T797" s="8">
        <f t="shared" si="51"/>
        <v>41005.999305555553</v>
      </c>
    </row>
    <row r="798" spans="1:20" ht="65" x14ac:dyDescent="0.25">
      <c r="A798">
        <v>796</v>
      </c>
      <c r="B798" s="3" t="s">
        <v>797</v>
      </c>
      <c r="C798" s="3" t="s">
        <v>4906</v>
      </c>
      <c r="D798">
        <v>10000</v>
      </c>
      <c r="E798">
        <v>10135</v>
      </c>
      <c r="F798" t="s">
        <v>8219</v>
      </c>
      <c r="G798" t="s">
        <v>8224</v>
      </c>
      <c r="H798" t="s">
        <v>8246</v>
      </c>
      <c r="I798">
        <v>1379279400</v>
      </c>
      <c r="J798">
        <v>1376687485</v>
      </c>
      <c r="K798" t="b">
        <v>0</v>
      </c>
      <c r="L798">
        <v>90</v>
      </c>
      <c r="M798" t="b">
        <v>1</v>
      </c>
      <c r="N798" s="3" t="s">
        <v>8276</v>
      </c>
      <c r="O798">
        <f t="shared" si="48"/>
        <v>101</v>
      </c>
      <c r="P798" s="3">
        <f t="shared" si="49"/>
        <v>112.61</v>
      </c>
      <c r="Q798" t="s">
        <v>8325</v>
      </c>
      <c r="R798" t="s">
        <v>8326</v>
      </c>
      <c r="S798" s="8">
        <f t="shared" si="50"/>
        <v>41502.674594907403</v>
      </c>
      <c r="T798" s="8">
        <f t="shared" si="51"/>
        <v>41532.673611111109</v>
      </c>
    </row>
    <row r="799" spans="1:20" ht="49" x14ac:dyDescent="0.25">
      <c r="A799">
        <v>797</v>
      </c>
      <c r="B799" s="3" t="s">
        <v>798</v>
      </c>
      <c r="C799" s="3" t="s">
        <v>4907</v>
      </c>
      <c r="D799">
        <v>3000</v>
      </c>
      <c r="E799">
        <v>3226</v>
      </c>
      <c r="F799" t="s">
        <v>8219</v>
      </c>
      <c r="G799" t="s">
        <v>8224</v>
      </c>
      <c r="H799" t="s">
        <v>8246</v>
      </c>
      <c r="I799">
        <v>1335672000</v>
      </c>
      <c r="J799">
        <v>1332978688</v>
      </c>
      <c r="K799" t="b">
        <v>0</v>
      </c>
      <c r="L799">
        <v>71</v>
      </c>
      <c r="M799" t="b">
        <v>1</v>
      </c>
      <c r="N799" s="3" t="s">
        <v>8276</v>
      </c>
      <c r="O799">
        <f t="shared" si="48"/>
        <v>108</v>
      </c>
      <c r="P799" s="3">
        <f t="shared" si="49"/>
        <v>45.44</v>
      </c>
      <c r="Q799" t="s">
        <v>8325</v>
      </c>
      <c r="R799" t="s">
        <v>8326</v>
      </c>
      <c r="S799" s="8">
        <f t="shared" si="50"/>
        <v>40996.785740740735</v>
      </c>
      <c r="T799" s="8">
        <f t="shared" si="51"/>
        <v>41027.958333333328</v>
      </c>
    </row>
    <row r="800" spans="1:20" ht="49" x14ac:dyDescent="0.25">
      <c r="A800">
        <v>798</v>
      </c>
      <c r="B800" s="3" t="s">
        <v>799</v>
      </c>
      <c r="C800" s="3" t="s">
        <v>4908</v>
      </c>
      <c r="D800">
        <v>3500</v>
      </c>
      <c r="E800">
        <v>4021</v>
      </c>
      <c r="F800" t="s">
        <v>8219</v>
      </c>
      <c r="G800" t="s">
        <v>8224</v>
      </c>
      <c r="H800" t="s">
        <v>8246</v>
      </c>
      <c r="I800">
        <v>1412086187</v>
      </c>
      <c r="J800">
        <v>1409494187</v>
      </c>
      <c r="K800" t="b">
        <v>0</v>
      </c>
      <c r="L800">
        <v>87</v>
      </c>
      <c r="M800" t="b">
        <v>1</v>
      </c>
      <c r="N800" s="3" t="s">
        <v>8276</v>
      </c>
      <c r="O800">
        <f t="shared" si="48"/>
        <v>115</v>
      </c>
      <c r="P800" s="3">
        <f t="shared" si="49"/>
        <v>46.22</v>
      </c>
      <c r="Q800" t="s">
        <v>8325</v>
      </c>
      <c r="R800" t="s">
        <v>8326</v>
      </c>
      <c r="S800" s="8">
        <f t="shared" si="50"/>
        <v>41882.381793981483</v>
      </c>
      <c r="T800" s="8">
        <f t="shared" si="51"/>
        <v>41912.381793981483</v>
      </c>
    </row>
    <row r="801" spans="1:20" ht="49" x14ac:dyDescent="0.25">
      <c r="A801">
        <v>799</v>
      </c>
      <c r="B801" s="3" t="s">
        <v>800</v>
      </c>
      <c r="C801" s="3" t="s">
        <v>4909</v>
      </c>
      <c r="D801">
        <v>5000</v>
      </c>
      <c r="E801">
        <v>5001</v>
      </c>
      <c r="F801" t="s">
        <v>8219</v>
      </c>
      <c r="G801" t="s">
        <v>8224</v>
      </c>
      <c r="H801" t="s">
        <v>8246</v>
      </c>
      <c r="I801">
        <v>1335542446</v>
      </c>
      <c r="J801">
        <v>1332950446</v>
      </c>
      <c r="K801" t="b">
        <v>0</v>
      </c>
      <c r="L801">
        <v>28</v>
      </c>
      <c r="M801" t="b">
        <v>1</v>
      </c>
      <c r="N801" s="3" t="s">
        <v>8276</v>
      </c>
      <c r="O801">
        <f t="shared" si="48"/>
        <v>100</v>
      </c>
      <c r="P801" s="3">
        <f t="shared" si="49"/>
        <v>178.61</v>
      </c>
      <c r="Q801" t="s">
        <v>8325</v>
      </c>
      <c r="R801" t="s">
        <v>8326</v>
      </c>
      <c r="S801" s="8">
        <f t="shared" si="50"/>
        <v>40996.458865740737</v>
      </c>
      <c r="T801" s="8">
        <f t="shared" si="51"/>
        <v>41026.458865740737</v>
      </c>
    </row>
    <row r="802" spans="1:20" ht="49" x14ac:dyDescent="0.25">
      <c r="A802">
        <v>800</v>
      </c>
      <c r="B802" s="3" t="s">
        <v>801</v>
      </c>
      <c r="C802" s="3" t="s">
        <v>4910</v>
      </c>
      <c r="D802">
        <v>1500</v>
      </c>
      <c r="E802">
        <v>2282</v>
      </c>
      <c r="F802" t="s">
        <v>8219</v>
      </c>
      <c r="G802" t="s">
        <v>8225</v>
      </c>
      <c r="H802" t="s">
        <v>8247</v>
      </c>
      <c r="I802">
        <v>1410431054</v>
      </c>
      <c r="J802">
        <v>1407839054</v>
      </c>
      <c r="K802" t="b">
        <v>0</v>
      </c>
      <c r="L802">
        <v>56</v>
      </c>
      <c r="M802" t="b">
        <v>1</v>
      </c>
      <c r="N802" s="3" t="s">
        <v>8276</v>
      </c>
      <c r="O802">
        <f t="shared" si="48"/>
        <v>152</v>
      </c>
      <c r="P802" s="3">
        <f t="shared" si="49"/>
        <v>40.75</v>
      </c>
      <c r="Q802" t="s">
        <v>8325</v>
      </c>
      <c r="R802" t="s">
        <v>8326</v>
      </c>
      <c r="S802" s="8">
        <f t="shared" si="50"/>
        <v>41863.225162037037</v>
      </c>
      <c r="T802" s="8">
        <f t="shared" si="51"/>
        <v>41893.225162037037</v>
      </c>
    </row>
    <row r="803" spans="1:20" ht="49"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s="3" t="s">
        <v>8276</v>
      </c>
      <c r="O803">
        <f t="shared" si="48"/>
        <v>112</v>
      </c>
      <c r="P803" s="3">
        <f t="shared" si="49"/>
        <v>43.73</v>
      </c>
      <c r="Q803" t="s">
        <v>8325</v>
      </c>
      <c r="R803" t="s">
        <v>8326</v>
      </c>
      <c r="S803" s="8">
        <f t="shared" si="50"/>
        <v>40695.587037037032</v>
      </c>
      <c r="T803" s="8">
        <f t="shared" si="51"/>
        <v>40725.587037037032</v>
      </c>
    </row>
    <row r="804" spans="1:20" ht="49" x14ac:dyDescent="0.25">
      <c r="A804">
        <v>802</v>
      </c>
      <c r="B804" s="3" t="s">
        <v>803</v>
      </c>
      <c r="C804" s="3" t="s">
        <v>4912</v>
      </c>
      <c r="D804">
        <v>6000</v>
      </c>
      <c r="E804">
        <v>6080</v>
      </c>
      <c r="F804" t="s">
        <v>8219</v>
      </c>
      <c r="G804" t="s">
        <v>8224</v>
      </c>
      <c r="H804" t="s">
        <v>8246</v>
      </c>
      <c r="I804">
        <v>1347854700</v>
      </c>
      <c r="J804">
        <v>1343867524</v>
      </c>
      <c r="K804" t="b">
        <v>0</v>
      </c>
      <c r="L804">
        <v>75</v>
      </c>
      <c r="M804" t="b">
        <v>1</v>
      </c>
      <c r="N804" s="3" t="s">
        <v>8276</v>
      </c>
      <c r="O804">
        <f t="shared" si="48"/>
        <v>101</v>
      </c>
      <c r="P804" s="3">
        <f t="shared" si="49"/>
        <v>81.069999999999993</v>
      </c>
      <c r="Q804" t="s">
        <v>8325</v>
      </c>
      <c r="R804" t="s">
        <v>8326</v>
      </c>
      <c r="S804" s="8">
        <f t="shared" si="50"/>
        <v>41122.813935185186</v>
      </c>
      <c r="T804" s="8">
        <f t="shared" si="51"/>
        <v>41168.961805555555</v>
      </c>
    </row>
    <row r="805" spans="1:20" ht="49" x14ac:dyDescent="0.25">
      <c r="A805">
        <v>803</v>
      </c>
      <c r="B805" s="3" t="s">
        <v>804</v>
      </c>
      <c r="C805" s="3" t="s">
        <v>4913</v>
      </c>
      <c r="D805">
        <v>2300</v>
      </c>
      <c r="E805">
        <v>2835</v>
      </c>
      <c r="F805" t="s">
        <v>8219</v>
      </c>
      <c r="G805" t="s">
        <v>8224</v>
      </c>
      <c r="H805" t="s">
        <v>8246</v>
      </c>
      <c r="I805">
        <v>1306630800</v>
      </c>
      <c r="J805">
        <v>1304376478</v>
      </c>
      <c r="K805" t="b">
        <v>0</v>
      </c>
      <c r="L805">
        <v>38</v>
      </c>
      <c r="M805" t="b">
        <v>1</v>
      </c>
      <c r="N805" s="3" t="s">
        <v>8276</v>
      </c>
      <c r="O805">
        <f t="shared" si="48"/>
        <v>123</v>
      </c>
      <c r="P805" s="3">
        <f t="shared" si="49"/>
        <v>74.61</v>
      </c>
      <c r="Q805" t="s">
        <v>8325</v>
      </c>
      <c r="R805" t="s">
        <v>8326</v>
      </c>
      <c r="S805" s="8">
        <f t="shared" si="50"/>
        <v>40665.741643518515</v>
      </c>
      <c r="T805" s="8">
        <f t="shared" si="51"/>
        <v>40691.833333333328</v>
      </c>
    </row>
    <row r="806" spans="1:20" ht="49" x14ac:dyDescent="0.25">
      <c r="A806">
        <v>804</v>
      </c>
      <c r="B806" s="3" t="s">
        <v>805</v>
      </c>
      <c r="C806" s="3" t="s">
        <v>4914</v>
      </c>
      <c r="D806">
        <v>5500</v>
      </c>
      <c r="E806">
        <v>5500</v>
      </c>
      <c r="F806" t="s">
        <v>8219</v>
      </c>
      <c r="G806" t="s">
        <v>8224</v>
      </c>
      <c r="H806" t="s">
        <v>8246</v>
      </c>
      <c r="I806">
        <v>1311393540</v>
      </c>
      <c r="J806">
        <v>1309919526</v>
      </c>
      <c r="K806" t="b">
        <v>0</v>
      </c>
      <c r="L806">
        <v>18</v>
      </c>
      <c r="M806" t="b">
        <v>1</v>
      </c>
      <c r="N806" s="3" t="s">
        <v>8276</v>
      </c>
      <c r="O806">
        <f t="shared" si="48"/>
        <v>100</v>
      </c>
      <c r="P806" s="3">
        <f t="shared" si="49"/>
        <v>305.56</v>
      </c>
      <c r="Q806" t="s">
        <v>8325</v>
      </c>
      <c r="R806" t="s">
        <v>8326</v>
      </c>
      <c r="S806" s="8">
        <f t="shared" si="50"/>
        <v>40729.897291666668</v>
      </c>
      <c r="T806" s="8">
        <f t="shared" si="51"/>
        <v>40746.957638888889</v>
      </c>
    </row>
    <row r="807" spans="1:20" ht="49" x14ac:dyDescent="0.25">
      <c r="A807">
        <v>805</v>
      </c>
      <c r="B807" s="3" t="s">
        <v>806</v>
      </c>
      <c r="C807" s="3" t="s">
        <v>4915</v>
      </c>
      <c r="D807">
        <v>3000</v>
      </c>
      <c r="E807">
        <v>3150</v>
      </c>
      <c r="F807" t="s">
        <v>8219</v>
      </c>
      <c r="G807" t="s">
        <v>8224</v>
      </c>
      <c r="H807" t="s">
        <v>8246</v>
      </c>
      <c r="I807">
        <v>1310857200</v>
      </c>
      <c r="J807">
        <v>1306525512</v>
      </c>
      <c r="K807" t="b">
        <v>0</v>
      </c>
      <c r="L807">
        <v>54</v>
      </c>
      <c r="M807" t="b">
        <v>1</v>
      </c>
      <c r="N807" s="3" t="s">
        <v>8276</v>
      </c>
      <c r="O807">
        <f t="shared" si="48"/>
        <v>105</v>
      </c>
      <c r="P807" s="3">
        <f t="shared" si="49"/>
        <v>58.33</v>
      </c>
      <c r="Q807" t="s">
        <v>8325</v>
      </c>
      <c r="R807" t="s">
        <v>8326</v>
      </c>
      <c r="S807" s="8">
        <f t="shared" si="50"/>
        <v>40690.614722222221</v>
      </c>
      <c r="T807" s="8">
        <f t="shared" si="51"/>
        <v>40740.75</v>
      </c>
    </row>
    <row r="808" spans="1:20" ht="18" x14ac:dyDescent="0.25">
      <c r="A808">
        <v>806</v>
      </c>
      <c r="B808" s="3" t="s">
        <v>807</v>
      </c>
      <c r="C808" s="3" t="s">
        <v>4916</v>
      </c>
      <c r="D808">
        <v>8000</v>
      </c>
      <c r="E808">
        <v>8355</v>
      </c>
      <c r="F808" t="s">
        <v>8219</v>
      </c>
      <c r="G808" t="s">
        <v>8224</v>
      </c>
      <c r="H808" t="s">
        <v>8246</v>
      </c>
      <c r="I808">
        <v>1315413339</v>
      </c>
      <c r="J808">
        <v>1312821339</v>
      </c>
      <c r="K808" t="b">
        <v>0</v>
      </c>
      <c r="L808">
        <v>71</v>
      </c>
      <c r="M808" t="b">
        <v>1</v>
      </c>
      <c r="N808" s="3" t="s">
        <v>8276</v>
      </c>
      <c r="O808">
        <f t="shared" si="48"/>
        <v>104</v>
      </c>
      <c r="P808" s="3">
        <f t="shared" si="49"/>
        <v>117.68</v>
      </c>
      <c r="Q808" t="s">
        <v>8325</v>
      </c>
      <c r="R808" t="s">
        <v>8326</v>
      </c>
      <c r="S808" s="8">
        <f t="shared" si="50"/>
        <v>40763.483090277776</v>
      </c>
      <c r="T808" s="8">
        <f t="shared" si="51"/>
        <v>40793.483090277776</v>
      </c>
    </row>
    <row r="809" spans="1:20" ht="33" x14ac:dyDescent="0.25">
      <c r="A809">
        <v>807</v>
      </c>
      <c r="B809" s="3" t="s">
        <v>808</v>
      </c>
      <c r="C809" s="3" t="s">
        <v>4917</v>
      </c>
      <c r="D809">
        <v>4000</v>
      </c>
      <c r="E809">
        <v>4205</v>
      </c>
      <c r="F809" t="s">
        <v>8219</v>
      </c>
      <c r="G809" t="s">
        <v>8224</v>
      </c>
      <c r="H809" t="s">
        <v>8246</v>
      </c>
      <c r="I809">
        <v>1488333600</v>
      </c>
      <c r="J809">
        <v>1485270311</v>
      </c>
      <c r="K809" t="b">
        <v>0</v>
      </c>
      <c r="L809">
        <v>57</v>
      </c>
      <c r="M809" t="b">
        <v>1</v>
      </c>
      <c r="N809" s="3" t="s">
        <v>8276</v>
      </c>
      <c r="O809">
        <f t="shared" si="48"/>
        <v>105</v>
      </c>
      <c r="P809" s="3">
        <f t="shared" si="49"/>
        <v>73.77</v>
      </c>
      <c r="Q809" t="s">
        <v>8325</v>
      </c>
      <c r="R809" t="s">
        <v>8326</v>
      </c>
      <c r="S809" s="8">
        <f t="shared" si="50"/>
        <v>42759.420266203706</v>
      </c>
      <c r="T809" s="8">
        <f t="shared" si="51"/>
        <v>42794.874999999993</v>
      </c>
    </row>
    <row r="810" spans="1:20" ht="49" x14ac:dyDescent="0.25">
      <c r="A810">
        <v>808</v>
      </c>
      <c r="B810" s="3" t="s">
        <v>809</v>
      </c>
      <c r="C810" s="3" t="s">
        <v>4918</v>
      </c>
      <c r="D810">
        <v>4500</v>
      </c>
      <c r="E810">
        <v>4500</v>
      </c>
      <c r="F810" t="s">
        <v>8219</v>
      </c>
      <c r="G810" t="s">
        <v>8229</v>
      </c>
      <c r="H810" t="s">
        <v>8251</v>
      </c>
      <c r="I810">
        <v>1419224340</v>
      </c>
      <c r="J810">
        <v>1416363886</v>
      </c>
      <c r="K810" t="b">
        <v>0</v>
      </c>
      <c r="L810">
        <v>43</v>
      </c>
      <c r="M810" t="b">
        <v>1</v>
      </c>
      <c r="N810" s="3" t="s">
        <v>8276</v>
      </c>
      <c r="O810">
        <f t="shared" si="48"/>
        <v>100</v>
      </c>
      <c r="P810" s="3">
        <f t="shared" si="49"/>
        <v>104.65</v>
      </c>
      <c r="Q810" t="s">
        <v>8325</v>
      </c>
      <c r="R810" t="s">
        <v>8326</v>
      </c>
      <c r="S810" s="8">
        <f t="shared" si="50"/>
        <v>41961.892199074071</v>
      </c>
      <c r="T810" s="8">
        <f t="shared" si="51"/>
        <v>41994.999305555553</v>
      </c>
    </row>
    <row r="811" spans="1:20" ht="33" x14ac:dyDescent="0.25">
      <c r="A811">
        <v>809</v>
      </c>
      <c r="B811" s="3" t="s">
        <v>810</v>
      </c>
      <c r="C811" s="3" t="s">
        <v>4919</v>
      </c>
      <c r="D811">
        <v>4000</v>
      </c>
      <c r="E811">
        <v>4151</v>
      </c>
      <c r="F811" t="s">
        <v>8219</v>
      </c>
      <c r="G811" t="s">
        <v>8224</v>
      </c>
      <c r="H811" t="s">
        <v>8246</v>
      </c>
      <c r="I811">
        <v>1390161630</v>
      </c>
      <c r="J811">
        <v>1387569630</v>
      </c>
      <c r="K811" t="b">
        <v>0</v>
      </c>
      <c r="L811">
        <v>52</v>
      </c>
      <c r="M811" t="b">
        <v>1</v>
      </c>
      <c r="N811" s="3" t="s">
        <v>8276</v>
      </c>
      <c r="O811">
        <f t="shared" si="48"/>
        <v>104</v>
      </c>
      <c r="P811" s="3">
        <f t="shared" si="49"/>
        <v>79.83</v>
      </c>
      <c r="Q811" t="s">
        <v>8325</v>
      </c>
      <c r="R811" t="s">
        <v>8326</v>
      </c>
      <c r="S811" s="8">
        <f t="shared" si="50"/>
        <v>41628.625347222223</v>
      </c>
      <c r="T811" s="8">
        <f t="shared" si="51"/>
        <v>41658.625347222223</v>
      </c>
    </row>
    <row r="812" spans="1:20" ht="49" x14ac:dyDescent="0.25">
      <c r="A812">
        <v>810</v>
      </c>
      <c r="B812" s="3" t="s">
        <v>811</v>
      </c>
      <c r="C812" s="3" t="s">
        <v>4920</v>
      </c>
      <c r="D812">
        <v>1500</v>
      </c>
      <c r="E812">
        <v>1575</v>
      </c>
      <c r="F812" t="s">
        <v>8219</v>
      </c>
      <c r="G812" t="s">
        <v>8224</v>
      </c>
      <c r="H812" t="s">
        <v>8246</v>
      </c>
      <c r="I812">
        <v>1346462462</v>
      </c>
      <c r="J812">
        <v>1343870462</v>
      </c>
      <c r="K812" t="b">
        <v>0</v>
      </c>
      <c r="L812">
        <v>27</v>
      </c>
      <c r="M812" t="b">
        <v>1</v>
      </c>
      <c r="N812" s="3" t="s">
        <v>8276</v>
      </c>
      <c r="O812">
        <f t="shared" si="48"/>
        <v>105</v>
      </c>
      <c r="P812" s="3">
        <f t="shared" si="49"/>
        <v>58.33</v>
      </c>
      <c r="Q812" t="s">
        <v>8325</v>
      </c>
      <c r="R812" t="s">
        <v>8326</v>
      </c>
      <c r="S812" s="8">
        <f t="shared" si="50"/>
        <v>41122.847939814812</v>
      </c>
      <c r="T812" s="8">
        <f t="shared" si="51"/>
        <v>41152.847939814812</v>
      </c>
    </row>
    <row r="813" spans="1:20" ht="33" x14ac:dyDescent="0.25">
      <c r="A813">
        <v>811</v>
      </c>
      <c r="B813" s="3" t="s">
        <v>812</v>
      </c>
      <c r="C813" s="3" t="s">
        <v>4921</v>
      </c>
      <c r="D813">
        <v>1000</v>
      </c>
      <c r="E813">
        <v>1040</v>
      </c>
      <c r="F813" t="s">
        <v>8219</v>
      </c>
      <c r="G813" t="s">
        <v>8224</v>
      </c>
      <c r="H813" t="s">
        <v>8246</v>
      </c>
      <c r="I813">
        <v>1373475120</v>
      </c>
      <c r="J813">
        <v>1371569202</v>
      </c>
      <c r="K813" t="b">
        <v>0</v>
      </c>
      <c r="L813">
        <v>12</v>
      </c>
      <c r="M813" t="b">
        <v>1</v>
      </c>
      <c r="N813" s="3" t="s">
        <v>8276</v>
      </c>
      <c r="O813">
        <f t="shared" si="48"/>
        <v>104</v>
      </c>
      <c r="P813" s="3">
        <f t="shared" si="49"/>
        <v>86.67</v>
      </c>
      <c r="Q813" t="s">
        <v>8325</v>
      </c>
      <c r="R813" t="s">
        <v>8326</v>
      </c>
      <c r="S813" s="8">
        <f t="shared" si="50"/>
        <v>41443.435208333329</v>
      </c>
      <c r="T813" s="8">
        <f t="shared" si="51"/>
        <v>41465.494444444441</v>
      </c>
    </row>
    <row r="814" spans="1:20" ht="49" x14ac:dyDescent="0.25">
      <c r="A814">
        <v>812</v>
      </c>
      <c r="B814" s="3" t="s">
        <v>813</v>
      </c>
      <c r="C814" s="3" t="s">
        <v>4922</v>
      </c>
      <c r="D814">
        <v>600</v>
      </c>
      <c r="E814">
        <v>911</v>
      </c>
      <c r="F814" t="s">
        <v>8219</v>
      </c>
      <c r="G814" t="s">
        <v>8224</v>
      </c>
      <c r="H814" t="s">
        <v>8246</v>
      </c>
      <c r="I814">
        <v>1362146280</v>
      </c>
      <c r="J814">
        <v>1357604752</v>
      </c>
      <c r="K814" t="b">
        <v>0</v>
      </c>
      <c r="L814">
        <v>33</v>
      </c>
      <c r="M814" t="b">
        <v>1</v>
      </c>
      <c r="N814" s="3" t="s">
        <v>8276</v>
      </c>
      <c r="O814">
        <f t="shared" si="48"/>
        <v>152</v>
      </c>
      <c r="P814" s="3">
        <f t="shared" si="49"/>
        <v>27.61</v>
      </c>
      <c r="Q814" t="s">
        <v>8325</v>
      </c>
      <c r="R814" t="s">
        <v>8326</v>
      </c>
      <c r="S814" s="8">
        <f t="shared" si="50"/>
        <v>41281.809629629628</v>
      </c>
      <c r="T814" s="8">
        <f t="shared" si="51"/>
        <v>41334.373611111107</v>
      </c>
    </row>
    <row r="815" spans="1:20" ht="33" x14ac:dyDescent="0.25">
      <c r="A815">
        <v>813</v>
      </c>
      <c r="B815" s="3" t="s">
        <v>814</v>
      </c>
      <c r="C815" s="3" t="s">
        <v>4923</v>
      </c>
      <c r="D815">
        <v>1500</v>
      </c>
      <c r="E815">
        <v>2399.94</v>
      </c>
      <c r="F815" t="s">
        <v>8219</v>
      </c>
      <c r="G815" t="s">
        <v>8224</v>
      </c>
      <c r="H815" t="s">
        <v>8246</v>
      </c>
      <c r="I815">
        <v>1342825365</v>
      </c>
      <c r="J815">
        <v>1340233365</v>
      </c>
      <c r="K815" t="b">
        <v>0</v>
      </c>
      <c r="L815">
        <v>96</v>
      </c>
      <c r="M815" t="b">
        <v>1</v>
      </c>
      <c r="N815" s="3" t="s">
        <v>8276</v>
      </c>
      <c r="O815">
        <f t="shared" si="48"/>
        <v>160</v>
      </c>
      <c r="P815" s="3">
        <f t="shared" si="49"/>
        <v>25</v>
      </c>
      <c r="Q815" t="s">
        <v>8325</v>
      </c>
      <c r="R815" t="s">
        <v>8326</v>
      </c>
      <c r="S815" s="8">
        <f t="shared" si="50"/>
        <v>41080.751909722218</v>
      </c>
      <c r="T815" s="8">
        <f t="shared" si="51"/>
        <v>41110.751909722218</v>
      </c>
    </row>
    <row r="816" spans="1:20" ht="49" x14ac:dyDescent="0.25">
      <c r="A816">
        <v>814</v>
      </c>
      <c r="B816" s="3" t="s">
        <v>815</v>
      </c>
      <c r="C816" s="3" t="s">
        <v>4924</v>
      </c>
      <c r="D816">
        <v>1000</v>
      </c>
      <c r="E816">
        <v>1273</v>
      </c>
      <c r="F816" t="s">
        <v>8219</v>
      </c>
      <c r="G816" t="s">
        <v>8224</v>
      </c>
      <c r="H816" t="s">
        <v>8246</v>
      </c>
      <c r="I816">
        <v>1306865040</v>
      </c>
      <c r="J816">
        <v>1305568201</v>
      </c>
      <c r="K816" t="b">
        <v>0</v>
      </c>
      <c r="L816">
        <v>28</v>
      </c>
      <c r="M816" t="b">
        <v>1</v>
      </c>
      <c r="N816" s="3" t="s">
        <v>8276</v>
      </c>
      <c r="O816">
        <f t="shared" si="48"/>
        <v>127</v>
      </c>
      <c r="P816" s="3">
        <f t="shared" si="49"/>
        <v>45.46</v>
      </c>
      <c r="Q816" t="s">
        <v>8325</v>
      </c>
      <c r="R816" t="s">
        <v>8326</v>
      </c>
      <c r="S816" s="8">
        <f t="shared" si="50"/>
        <v>40679.534733796296</v>
      </c>
      <c r="T816" s="8">
        <f t="shared" si="51"/>
        <v>40694.544444444444</v>
      </c>
    </row>
    <row r="817" spans="1:20" ht="33" x14ac:dyDescent="0.25">
      <c r="A817">
        <v>815</v>
      </c>
      <c r="B817" s="3" t="s">
        <v>816</v>
      </c>
      <c r="C817" s="3" t="s">
        <v>4925</v>
      </c>
      <c r="D817">
        <v>4000</v>
      </c>
      <c r="E817">
        <v>4280</v>
      </c>
      <c r="F817" t="s">
        <v>8219</v>
      </c>
      <c r="G817" t="s">
        <v>8224</v>
      </c>
      <c r="H817" t="s">
        <v>8246</v>
      </c>
      <c r="I817">
        <v>1414879303</v>
      </c>
      <c r="J817">
        <v>1412287303</v>
      </c>
      <c r="K817" t="b">
        <v>0</v>
      </c>
      <c r="L817">
        <v>43</v>
      </c>
      <c r="M817" t="b">
        <v>1</v>
      </c>
      <c r="N817" s="3" t="s">
        <v>8276</v>
      </c>
      <c r="O817">
        <f t="shared" si="48"/>
        <v>107</v>
      </c>
      <c r="P817" s="3">
        <f t="shared" si="49"/>
        <v>99.53</v>
      </c>
      <c r="Q817" t="s">
        <v>8325</v>
      </c>
      <c r="R817" t="s">
        <v>8326</v>
      </c>
      <c r="S817" s="8">
        <f t="shared" si="50"/>
        <v>41914.70952546296</v>
      </c>
      <c r="T817" s="8">
        <f t="shared" si="51"/>
        <v>41944.70952546296</v>
      </c>
    </row>
    <row r="818" spans="1:20" ht="33"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s="3" t="s">
        <v>8276</v>
      </c>
      <c r="O818">
        <f t="shared" si="48"/>
        <v>115</v>
      </c>
      <c r="P818" s="3">
        <f t="shared" si="49"/>
        <v>39.31</v>
      </c>
      <c r="Q818" t="s">
        <v>8325</v>
      </c>
      <c r="R818" t="s">
        <v>8326</v>
      </c>
      <c r="S818" s="8">
        <f t="shared" si="50"/>
        <v>41341.662534722222</v>
      </c>
      <c r="T818" s="8">
        <f t="shared" si="51"/>
        <v>41373.0625</v>
      </c>
    </row>
    <row r="819" spans="1:20" ht="49" x14ac:dyDescent="0.25">
      <c r="A819">
        <v>817</v>
      </c>
      <c r="B819" s="3" t="s">
        <v>818</v>
      </c>
      <c r="C819" s="3" t="s">
        <v>4927</v>
      </c>
      <c r="D819">
        <v>1500</v>
      </c>
      <c r="E819">
        <v>2056.66</v>
      </c>
      <c r="F819" t="s">
        <v>8219</v>
      </c>
      <c r="G819" t="s">
        <v>8224</v>
      </c>
      <c r="H819" t="s">
        <v>8246</v>
      </c>
      <c r="I819">
        <v>1331441940</v>
      </c>
      <c r="J819">
        <v>1326810211</v>
      </c>
      <c r="K819" t="b">
        <v>0</v>
      </c>
      <c r="L819">
        <v>23</v>
      </c>
      <c r="M819" t="b">
        <v>1</v>
      </c>
      <c r="N819" s="3" t="s">
        <v>8276</v>
      </c>
      <c r="O819">
        <f t="shared" si="48"/>
        <v>137</v>
      </c>
      <c r="P819" s="3">
        <f t="shared" si="49"/>
        <v>89.42</v>
      </c>
      <c r="Q819" t="s">
        <v>8325</v>
      </c>
      <c r="R819" t="s">
        <v>8326</v>
      </c>
      <c r="S819" s="8">
        <f t="shared" si="50"/>
        <v>40925.391331018516</v>
      </c>
      <c r="T819" s="8">
        <f t="shared" si="51"/>
        <v>40978.999305555553</v>
      </c>
    </row>
    <row r="820" spans="1:20" ht="49" x14ac:dyDescent="0.25">
      <c r="A820">
        <v>818</v>
      </c>
      <c r="B820" s="3" t="s">
        <v>819</v>
      </c>
      <c r="C820" s="3" t="s">
        <v>4928</v>
      </c>
      <c r="D820">
        <v>350</v>
      </c>
      <c r="E820">
        <v>545</v>
      </c>
      <c r="F820" t="s">
        <v>8219</v>
      </c>
      <c r="G820" t="s">
        <v>8224</v>
      </c>
      <c r="H820" t="s">
        <v>8246</v>
      </c>
      <c r="I820">
        <v>1344358860</v>
      </c>
      <c r="J820">
        <v>1343682681</v>
      </c>
      <c r="K820" t="b">
        <v>0</v>
      </c>
      <c r="L820">
        <v>19</v>
      </c>
      <c r="M820" t="b">
        <v>1</v>
      </c>
      <c r="N820" s="3" t="s">
        <v>8276</v>
      </c>
      <c r="O820">
        <f t="shared" si="48"/>
        <v>156</v>
      </c>
      <c r="P820" s="3">
        <f t="shared" si="49"/>
        <v>28.68</v>
      </c>
      <c r="Q820" t="s">
        <v>8325</v>
      </c>
      <c r="R820" t="s">
        <v>8326</v>
      </c>
      <c r="S820" s="8">
        <f t="shared" si="50"/>
        <v>41120.67454861111</v>
      </c>
      <c r="T820" s="8">
        <f t="shared" si="51"/>
        <v>41128.500694444439</v>
      </c>
    </row>
    <row r="821" spans="1:20" ht="33" x14ac:dyDescent="0.25">
      <c r="A821">
        <v>819</v>
      </c>
      <c r="B821" s="3" t="s">
        <v>820</v>
      </c>
      <c r="C821" s="3" t="s">
        <v>4929</v>
      </c>
      <c r="D821">
        <v>400</v>
      </c>
      <c r="E821">
        <v>435</v>
      </c>
      <c r="F821" t="s">
        <v>8219</v>
      </c>
      <c r="G821" t="s">
        <v>8224</v>
      </c>
      <c r="H821" t="s">
        <v>8246</v>
      </c>
      <c r="I821">
        <v>1387601040</v>
      </c>
      <c r="J821">
        <v>1386806254</v>
      </c>
      <c r="K821" t="b">
        <v>0</v>
      </c>
      <c r="L821">
        <v>14</v>
      </c>
      <c r="M821" t="b">
        <v>1</v>
      </c>
      <c r="N821" s="3" t="s">
        <v>8276</v>
      </c>
      <c r="O821">
        <f t="shared" si="48"/>
        <v>109</v>
      </c>
      <c r="P821" s="3">
        <f t="shared" si="49"/>
        <v>31.07</v>
      </c>
      <c r="Q821" t="s">
        <v>8325</v>
      </c>
      <c r="R821" t="s">
        <v>8326</v>
      </c>
      <c r="S821" s="8">
        <f t="shared" si="50"/>
        <v>41619.789976851847</v>
      </c>
      <c r="T821" s="8">
        <f t="shared" si="51"/>
        <v>41628.988888888889</v>
      </c>
    </row>
    <row r="822" spans="1:20" ht="49" x14ac:dyDescent="0.25">
      <c r="A822">
        <v>820</v>
      </c>
      <c r="B822" s="3" t="s">
        <v>821</v>
      </c>
      <c r="C822" s="3" t="s">
        <v>4930</v>
      </c>
      <c r="D822">
        <v>2000</v>
      </c>
      <c r="E822">
        <v>2681</v>
      </c>
      <c r="F822" t="s">
        <v>8219</v>
      </c>
      <c r="G822" t="s">
        <v>8224</v>
      </c>
      <c r="H822" t="s">
        <v>8246</v>
      </c>
      <c r="I822">
        <v>1402290000</v>
      </c>
      <c r="J822">
        <v>1399666342</v>
      </c>
      <c r="K822" t="b">
        <v>0</v>
      </c>
      <c r="L822">
        <v>38</v>
      </c>
      <c r="M822" t="b">
        <v>1</v>
      </c>
      <c r="N822" s="3" t="s">
        <v>8276</v>
      </c>
      <c r="O822">
        <f t="shared" si="48"/>
        <v>134</v>
      </c>
      <c r="P822" s="3">
        <f t="shared" si="49"/>
        <v>70.55</v>
      </c>
      <c r="Q822" t="s">
        <v>8325</v>
      </c>
      <c r="R822" t="s">
        <v>8326</v>
      </c>
      <c r="S822" s="8">
        <f t="shared" si="50"/>
        <v>41768.633587962962</v>
      </c>
      <c r="T822" s="8">
        <f t="shared" si="51"/>
        <v>41799</v>
      </c>
    </row>
    <row r="823" spans="1:20" ht="49" x14ac:dyDescent="0.25">
      <c r="A823">
        <v>821</v>
      </c>
      <c r="B823" s="3" t="s">
        <v>822</v>
      </c>
      <c r="C823" s="3" t="s">
        <v>4931</v>
      </c>
      <c r="D823">
        <v>17482</v>
      </c>
      <c r="E823">
        <v>17482</v>
      </c>
      <c r="F823" t="s">
        <v>8219</v>
      </c>
      <c r="G823" t="s">
        <v>8224</v>
      </c>
      <c r="H823" t="s">
        <v>8246</v>
      </c>
      <c r="I823">
        <v>1430712060</v>
      </c>
      <c r="J823">
        <v>1427753265</v>
      </c>
      <c r="K823" t="b">
        <v>0</v>
      </c>
      <c r="L823">
        <v>78</v>
      </c>
      <c r="M823" t="b">
        <v>1</v>
      </c>
      <c r="N823" s="3" t="s">
        <v>8276</v>
      </c>
      <c r="O823">
        <f t="shared" si="48"/>
        <v>100</v>
      </c>
      <c r="P823" s="3">
        <f t="shared" si="49"/>
        <v>224.13</v>
      </c>
      <c r="Q823" t="s">
        <v>8325</v>
      </c>
      <c r="R823" t="s">
        <v>8326</v>
      </c>
      <c r="S823" s="8">
        <f t="shared" si="50"/>
        <v>42093.71371527778</v>
      </c>
      <c r="T823" s="8">
        <f t="shared" si="51"/>
        <v>42127.959027777775</v>
      </c>
    </row>
    <row r="824" spans="1:20" ht="33" x14ac:dyDescent="0.25">
      <c r="A824">
        <v>822</v>
      </c>
      <c r="B824" s="3" t="s">
        <v>823</v>
      </c>
      <c r="C824" s="3" t="s">
        <v>4932</v>
      </c>
      <c r="D824">
        <v>3000</v>
      </c>
      <c r="E824">
        <v>3575</v>
      </c>
      <c r="F824" t="s">
        <v>8219</v>
      </c>
      <c r="G824" t="s">
        <v>8224</v>
      </c>
      <c r="H824" t="s">
        <v>8246</v>
      </c>
      <c r="I824">
        <v>1349477050</v>
      </c>
      <c r="J824">
        <v>1346885050</v>
      </c>
      <c r="K824" t="b">
        <v>0</v>
      </c>
      <c r="L824">
        <v>69</v>
      </c>
      <c r="M824" t="b">
        <v>1</v>
      </c>
      <c r="N824" s="3" t="s">
        <v>8276</v>
      </c>
      <c r="O824">
        <f t="shared" si="48"/>
        <v>119</v>
      </c>
      <c r="P824" s="3">
        <f t="shared" si="49"/>
        <v>51.81</v>
      </c>
      <c r="Q824" t="s">
        <v>8325</v>
      </c>
      <c r="R824" t="s">
        <v>8326</v>
      </c>
      <c r="S824" s="8">
        <f t="shared" si="50"/>
        <v>41157.739004629628</v>
      </c>
      <c r="T824" s="8">
        <f t="shared" si="51"/>
        <v>41187.739004629628</v>
      </c>
    </row>
    <row r="825" spans="1:20" ht="49" x14ac:dyDescent="0.25">
      <c r="A825">
        <v>823</v>
      </c>
      <c r="B825" s="3" t="s">
        <v>824</v>
      </c>
      <c r="C825" s="3" t="s">
        <v>4933</v>
      </c>
      <c r="D825">
        <v>800</v>
      </c>
      <c r="E825">
        <v>1436</v>
      </c>
      <c r="F825" t="s">
        <v>8219</v>
      </c>
      <c r="G825" t="s">
        <v>8224</v>
      </c>
      <c r="H825" t="s">
        <v>8246</v>
      </c>
      <c r="I825">
        <v>1427062852</v>
      </c>
      <c r="J825">
        <v>1424474452</v>
      </c>
      <c r="K825" t="b">
        <v>0</v>
      </c>
      <c r="L825">
        <v>33</v>
      </c>
      <c r="M825" t="b">
        <v>1</v>
      </c>
      <c r="N825" s="3" t="s">
        <v>8276</v>
      </c>
      <c r="O825">
        <f t="shared" si="48"/>
        <v>180</v>
      </c>
      <c r="P825" s="3">
        <f t="shared" si="49"/>
        <v>43.52</v>
      </c>
      <c r="Q825" t="s">
        <v>8325</v>
      </c>
      <c r="R825" t="s">
        <v>8326</v>
      </c>
      <c r="S825" s="8">
        <f t="shared" si="50"/>
        <v>42055.764490740738</v>
      </c>
      <c r="T825" s="8">
        <f t="shared" si="51"/>
        <v>42085.722824074073</v>
      </c>
    </row>
    <row r="826" spans="1:20" ht="49" x14ac:dyDescent="0.25">
      <c r="A826">
        <v>824</v>
      </c>
      <c r="B826" s="3" t="s">
        <v>825</v>
      </c>
      <c r="C826" s="3" t="s">
        <v>4934</v>
      </c>
      <c r="D826">
        <v>1600</v>
      </c>
      <c r="E826">
        <v>2150.1</v>
      </c>
      <c r="F826" t="s">
        <v>8219</v>
      </c>
      <c r="G826" t="s">
        <v>8224</v>
      </c>
      <c r="H826" t="s">
        <v>8246</v>
      </c>
      <c r="I826">
        <v>1271573940</v>
      </c>
      <c r="J826">
        <v>1268459318</v>
      </c>
      <c r="K826" t="b">
        <v>0</v>
      </c>
      <c r="L826">
        <v>54</v>
      </c>
      <c r="M826" t="b">
        <v>1</v>
      </c>
      <c r="N826" s="3" t="s">
        <v>8276</v>
      </c>
      <c r="O826">
        <f t="shared" si="48"/>
        <v>134</v>
      </c>
      <c r="P826" s="3">
        <f t="shared" si="49"/>
        <v>39.82</v>
      </c>
      <c r="Q826" t="s">
        <v>8325</v>
      </c>
      <c r="R826" t="s">
        <v>8326</v>
      </c>
      <c r="S826" s="8">
        <f t="shared" si="50"/>
        <v>40250.033773148149</v>
      </c>
      <c r="T826" s="8">
        <f t="shared" si="51"/>
        <v>40286.082638888889</v>
      </c>
    </row>
    <row r="827" spans="1:20" ht="33" x14ac:dyDescent="0.25">
      <c r="A827">
        <v>825</v>
      </c>
      <c r="B827" s="3" t="s">
        <v>826</v>
      </c>
      <c r="C827" s="3" t="s">
        <v>4935</v>
      </c>
      <c r="D827">
        <v>12500</v>
      </c>
      <c r="E827">
        <v>12554</v>
      </c>
      <c r="F827" t="s">
        <v>8219</v>
      </c>
      <c r="G827" t="s">
        <v>8224</v>
      </c>
      <c r="H827" t="s">
        <v>8246</v>
      </c>
      <c r="I827">
        <v>1351495284</v>
      </c>
      <c r="J827">
        <v>1349335284</v>
      </c>
      <c r="K827" t="b">
        <v>0</v>
      </c>
      <c r="L827">
        <v>99</v>
      </c>
      <c r="M827" t="b">
        <v>1</v>
      </c>
      <c r="N827" s="3" t="s">
        <v>8276</v>
      </c>
      <c r="O827">
        <f t="shared" si="48"/>
        <v>100</v>
      </c>
      <c r="P827" s="3">
        <f t="shared" si="49"/>
        <v>126.81</v>
      </c>
      <c r="Q827" t="s">
        <v>8325</v>
      </c>
      <c r="R827" t="s">
        <v>8326</v>
      </c>
      <c r="S827" s="8">
        <f t="shared" si="50"/>
        <v>41186.098194444443</v>
      </c>
      <c r="T827" s="8">
        <f t="shared" si="51"/>
        <v>41211.098194444443</v>
      </c>
    </row>
    <row r="828" spans="1:20" ht="49" x14ac:dyDescent="0.25">
      <c r="A828">
        <v>826</v>
      </c>
      <c r="B828" s="3" t="s">
        <v>827</v>
      </c>
      <c r="C828" s="3" t="s">
        <v>4936</v>
      </c>
      <c r="D828">
        <v>5500</v>
      </c>
      <c r="E828">
        <v>5580</v>
      </c>
      <c r="F828" t="s">
        <v>8219</v>
      </c>
      <c r="G828" t="s">
        <v>8224</v>
      </c>
      <c r="H828" t="s">
        <v>8246</v>
      </c>
      <c r="I828">
        <v>1332719730</v>
      </c>
      <c r="J828">
        <v>1330908930</v>
      </c>
      <c r="K828" t="b">
        <v>0</v>
      </c>
      <c r="L828">
        <v>49</v>
      </c>
      <c r="M828" t="b">
        <v>1</v>
      </c>
      <c r="N828" s="3" t="s">
        <v>8276</v>
      </c>
      <c r="O828">
        <f t="shared" si="48"/>
        <v>101</v>
      </c>
      <c r="P828" s="3">
        <f t="shared" si="49"/>
        <v>113.88</v>
      </c>
      <c r="Q828" t="s">
        <v>8325</v>
      </c>
      <c r="R828" t="s">
        <v>8326</v>
      </c>
      <c r="S828" s="8">
        <f t="shared" si="50"/>
        <v>40972.830208333333</v>
      </c>
      <c r="T828" s="8">
        <f t="shared" si="51"/>
        <v>40993.788541666661</v>
      </c>
    </row>
    <row r="829" spans="1:20" ht="49" x14ac:dyDescent="0.25">
      <c r="A829">
        <v>827</v>
      </c>
      <c r="B829" s="3" t="s">
        <v>828</v>
      </c>
      <c r="C829" s="3" t="s">
        <v>4937</v>
      </c>
      <c r="D829">
        <v>300</v>
      </c>
      <c r="E829">
        <v>310</v>
      </c>
      <c r="F829" t="s">
        <v>8219</v>
      </c>
      <c r="G829" t="s">
        <v>8224</v>
      </c>
      <c r="H829" t="s">
        <v>8246</v>
      </c>
      <c r="I829">
        <v>1329248940</v>
      </c>
      <c r="J829">
        <v>1326972107</v>
      </c>
      <c r="K829" t="b">
        <v>0</v>
      </c>
      <c r="L829">
        <v>11</v>
      </c>
      <c r="M829" t="b">
        <v>1</v>
      </c>
      <c r="N829" s="3" t="s">
        <v>8276</v>
      </c>
      <c r="O829">
        <f t="shared" si="48"/>
        <v>103</v>
      </c>
      <c r="P829" s="3">
        <f t="shared" si="49"/>
        <v>28.18</v>
      </c>
      <c r="Q829" t="s">
        <v>8325</v>
      </c>
      <c r="R829" t="s">
        <v>8326</v>
      </c>
      <c r="S829" s="8">
        <f t="shared" si="50"/>
        <v>40927.265127314815</v>
      </c>
      <c r="T829" s="8">
        <f t="shared" si="51"/>
        <v>40953.617361111108</v>
      </c>
    </row>
    <row r="830" spans="1:20" ht="49" x14ac:dyDescent="0.25">
      <c r="A830">
        <v>828</v>
      </c>
      <c r="B830" s="3" t="s">
        <v>829</v>
      </c>
      <c r="C830" s="3" t="s">
        <v>4938</v>
      </c>
      <c r="D830">
        <v>1300</v>
      </c>
      <c r="E830">
        <v>1391</v>
      </c>
      <c r="F830" t="s">
        <v>8219</v>
      </c>
      <c r="G830" t="s">
        <v>8224</v>
      </c>
      <c r="H830" t="s">
        <v>8246</v>
      </c>
      <c r="I830">
        <v>1340641440</v>
      </c>
      <c r="J830">
        <v>1339549982</v>
      </c>
      <c r="K830" t="b">
        <v>0</v>
      </c>
      <c r="L830">
        <v>38</v>
      </c>
      <c r="M830" t="b">
        <v>1</v>
      </c>
      <c r="N830" s="3" t="s">
        <v>8276</v>
      </c>
      <c r="O830">
        <f t="shared" si="48"/>
        <v>107</v>
      </c>
      <c r="P830" s="3">
        <f t="shared" si="49"/>
        <v>36.61</v>
      </c>
      <c r="Q830" t="s">
        <v>8325</v>
      </c>
      <c r="R830" t="s">
        <v>8326</v>
      </c>
      <c r="S830" s="8">
        <f t="shared" si="50"/>
        <v>41072.84238425926</v>
      </c>
      <c r="T830" s="8">
        <f t="shared" si="51"/>
        <v>41085.474999999999</v>
      </c>
    </row>
    <row r="831" spans="1:20" ht="49" x14ac:dyDescent="0.25">
      <c r="A831">
        <v>829</v>
      </c>
      <c r="B831" s="3" t="s">
        <v>830</v>
      </c>
      <c r="C831" s="3" t="s">
        <v>4939</v>
      </c>
      <c r="D831">
        <v>500</v>
      </c>
      <c r="E831">
        <v>520</v>
      </c>
      <c r="F831" t="s">
        <v>8219</v>
      </c>
      <c r="G831" t="s">
        <v>8225</v>
      </c>
      <c r="H831" t="s">
        <v>8247</v>
      </c>
      <c r="I831">
        <v>1468437240</v>
      </c>
      <c r="J831">
        <v>1463253240</v>
      </c>
      <c r="K831" t="b">
        <v>0</v>
      </c>
      <c r="L831">
        <v>16</v>
      </c>
      <c r="M831" t="b">
        <v>1</v>
      </c>
      <c r="N831" s="3" t="s">
        <v>8276</v>
      </c>
      <c r="O831">
        <f t="shared" si="48"/>
        <v>104</v>
      </c>
      <c r="P831" s="3">
        <f t="shared" si="49"/>
        <v>32.5</v>
      </c>
      <c r="Q831" t="s">
        <v>8325</v>
      </c>
      <c r="R831" t="s">
        <v>8326</v>
      </c>
      <c r="S831" s="8">
        <f t="shared" si="50"/>
        <v>42504.593055555553</v>
      </c>
      <c r="T831" s="8">
        <f t="shared" si="51"/>
        <v>42564.593055555553</v>
      </c>
    </row>
    <row r="832" spans="1:20" ht="49" x14ac:dyDescent="0.25">
      <c r="A832">
        <v>830</v>
      </c>
      <c r="B832" s="3" t="s">
        <v>831</v>
      </c>
      <c r="C832" s="3" t="s">
        <v>4940</v>
      </c>
      <c r="D832">
        <v>1800</v>
      </c>
      <c r="E832">
        <v>1941</v>
      </c>
      <c r="F832" t="s">
        <v>8219</v>
      </c>
      <c r="G832" t="s">
        <v>8224</v>
      </c>
      <c r="H832" t="s">
        <v>8246</v>
      </c>
      <c r="I832">
        <v>1363952225</v>
      </c>
      <c r="J832">
        <v>1361363825</v>
      </c>
      <c r="K832" t="b">
        <v>0</v>
      </c>
      <c r="L832">
        <v>32</v>
      </c>
      <c r="M832" t="b">
        <v>1</v>
      </c>
      <c r="N832" s="3" t="s">
        <v>8276</v>
      </c>
      <c r="O832">
        <f t="shared" si="48"/>
        <v>108</v>
      </c>
      <c r="P832" s="3">
        <f t="shared" si="49"/>
        <v>60.66</v>
      </c>
      <c r="Q832" t="s">
        <v>8325</v>
      </c>
      <c r="R832" t="s">
        <v>8326</v>
      </c>
      <c r="S832" s="8">
        <f t="shared" si="50"/>
        <v>41325.317418981482</v>
      </c>
      <c r="T832" s="8">
        <f t="shared" si="51"/>
        <v>41355.27575231481</v>
      </c>
    </row>
    <row r="833" spans="1:20" ht="33" x14ac:dyDescent="0.25">
      <c r="A833">
        <v>831</v>
      </c>
      <c r="B833" s="3" t="s">
        <v>832</v>
      </c>
      <c r="C833" s="3" t="s">
        <v>4941</v>
      </c>
      <c r="D833">
        <v>1500</v>
      </c>
      <c r="E833">
        <v>3500</v>
      </c>
      <c r="F833" t="s">
        <v>8219</v>
      </c>
      <c r="G833" t="s">
        <v>8224</v>
      </c>
      <c r="H833" t="s">
        <v>8246</v>
      </c>
      <c r="I833">
        <v>1335540694</v>
      </c>
      <c r="J833">
        <v>1332948694</v>
      </c>
      <c r="K833" t="b">
        <v>0</v>
      </c>
      <c r="L833">
        <v>20</v>
      </c>
      <c r="M833" t="b">
        <v>1</v>
      </c>
      <c r="N833" s="3" t="s">
        <v>8276</v>
      </c>
      <c r="O833">
        <f t="shared" si="48"/>
        <v>233</v>
      </c>
      <c r="P833" s="3">
        <f t="shared" si="49"/>
        <v>175</v>
      </c>
      <c r="Q833" t="s">
        <v>8325</v>
      </c>
      <c r="R833" t="s">
        <v>8326</v>
      </c>
      <c r="S833" s="8">
        <f t="shared" si="50"/>
        <v>40996.438587962963</v>
      </c>
      <c r="T833" s="8">
        <f t="shared" si="51"/>
        <v>41026.438587962963</v>
      </c>
    </row>
    <row r="834" spans="1:20" ht="49"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s="3" t="s">
        <v>8276</v>
      </c>
      <c r="O834">
        <f t="shared" ref="O834:O897" si="52">ROUND(E834/D834*100,0)</f>
        <v>101</v>
      </c>
      <c r="P834" s="3">
        <f t="shared" ref="P834:P897" si="53">IF(E834=0,0,ROUND(E834/L834,2))</f>
        <v>97.99</v>
      </c>
      <c r="Q834" t="s">
        <v>8325</v>
      </c>
      <c r="R834" t="s">
        <v>8326</v>
      </c>
      <c r="S834" s="8">
        <f t="shared" ref="S834:S897" si="54">(((J834/60)/60)/24)+DATE(1970,1,1)+(-5/24)</f>
        <v>40869.466840277775</v>
      </c>
      <c r="T834" s="8">
        <f t="shared" ref="T834:T897" si="55">(I834/86400)+25569+(-5/24)</f>
        <v>40929.134027777771</v>
      </c>
    </row>
    <row r="835" spans="1:20" ht="18" x14ac:dyDescent="0.25">
      <c r="A835">
        <v>833</v>
      </c>
      <c r="B835" s="3" t="s">
        <v>834</v>
      </c>
      <c r="C835" s="3" t="s">
        <v>4943</v>
      </c>
      <c r="D835">
        <v>6000</v>
      </c>
      <c r="E835">
        <v>6100</v>
      </c>
      <c r="F835" t="s">
        <v>8219</v>
      </c>
      <c r="G835" t="s">
        <v>8224</v>
      </c>
      <c r="H835" t="s">
        <v>8246</v>
      </c>
      <c r="I835">
        <v>1397941475</v>
      </c>
      <c r="J835">
        <v>1395349475</v>
      </c>
      <c r="K835" t="b">
        <v>0</v>
      </c>
      <c r="L835">
        <v>41</v>
      </c>
      <c r="M835" t="b">
        <v>1</v>
      </c>
      <c r="N835" s="3" t="s">
        <v>8276</v>
      </c>
      <c r="O835">
        <f t="shared" si="52"/>
        <v>102</v>
      </c>
      <c r="P835" s="3">
        <f t="shared" si="53"/>
        <v>148.78</v>
      </c>
      <c r="Q835" t="s">
        <v>8325</v>
      </c>
      <c r="R835" t="s">
        <v>8326</v>
      </c>
      <c r="S835" s="8">
        <f t="shared" si="54"/>
        <v>41718.669849537036</v>
      </c>
      <c r="T835" s="8">
        <f t="shared" si="55"/>
        <v>41748.669849537036</v>
      </c>
    </row>
    <row r="836" spans="1:20" ht="49" x14ac:dyDescent="0.25">
      <c r="A836">
        <v>834</v>
      </c>
      <c r="B836" s="3" t="s">
        <v>835</v>
      </c>
      <c r="C836" s="3" t="s">
        <v>4944</v>
      </c>
      <c r="D836">
        <v>5500</v>
      </c>
      <c r="E836">
        <v>7206</v>
      </c>
      <c r="F836" t="s">
        <v>8219</v>
      </c>
      <c r="G836" t="s">
        <v>8224</v>
      </c>
      <c r="H836" t="s">
        <v>8246</v>
      </c>
      <c r="I836">
        <v>1372651140</v>
      </c>
      <c r="J836">
        <v>1369770292</v>
      </c>
      <c r="K836" t="b">
        <v>0</v>
      </c>
      <c r="L836">
        <v>75</v>
      </c>
      <c r="M836" t="b">
        <v>1</v>
      </c>
      <c r="N836" s="3" t="s">
        <v>8276</v>
      </c>
      <c r="O836">
        <f t="shared" si="52"/>
        <v>131</v>
      </c>
      <c r="P836" s="3">
        <f t="shared" si="53"/>
        <v>96.08</v>
      </c>
      <c r="Q836" t="s">
        <v>8325</v>
      </c>
      <c r="R836" t="s">
        <v>8326</v>
      </c>
      <c r="S836" s="8">
        <f t="shared" si="54"/>
        <v>41422.614490740736</v>
      </c>
      <c r="T836" s="8">
        <f t="shared" si="55"/>
        <v>41455.957638888889</v>
      </c>
    </row>
    <row r="837" spans="1:20" ht="49" x14ac:dyDescent="0.25">
      <c r="A837">
        <v>835</v>
      </c>
      <c r="B837" s="3" t="s">
        <v>836</v>
      </c>
      <c r="C837" s="3" t="s">
        <v>4945</v>
      </c>
      <c r="D837">
        <v>2000</v>
      </c>
      <c r="E837">
        <v>2345</v>
      </c>
      <c r="F837" t="s">
        <v>8219</v>
      </c>
      <c r="G837" t="s">
        <v>8224</v>
      </c>
      <c r="H837" t="s">
        <v>8246</v>
      </c>
      <c r="I837">
        <v>1337396400</v>
      </c>
      <c r="J837">
        <v>1333709958</v>
      </c>
      <c r="K837" t="b">
        <v>0</v>
      </c>
      <c r="L837">
        <v>40</v>
      </c>
      <c r="M837" t="b">
        <v>1</v>
      </c>
      <c r="N837" s="3" t="s">
        <v>8276</v>
      </c>
      <c r="O837">
        <f t="shared" si="52"/>
        <v>117</v>
      </c>
      <c r="P837" s="3">
        <f t="shared" si="53"/>
        <v>58.63</v>
      </c>
      <c r="Q837" t="s">
        <v>8325</v>
      </c>
      <c r="R837" t="s">
        <v>8326</v>
      </c>
      <c r="S837" s="8">
        <f t="shared" si="54"/>
        <v>41005.249513888884</v>
      </c>
      <c r="T837" s="8">
        <f t="shared" si="55"/>
        <v>41047.916666666664</v>
      </c>
    </row>
    <row r="838" spans="1:20" ht="18"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s="3" t="s">
        <v>8276</v>
      </c>
      <c r="O838">
        <f t="shared" si="52"/>
        <v>101</v>
      </c>
      <c r="P838" s="3">
        <f t="shared" si="53"/>
        <v>109.71</v>
      </c>
      <c r="Q838" t="s">
        <v>8325</v>
      </c>
      <c r="R838" t="s">
        <v>8326</v>
      </c>
      <c r="S838" s="8">
        <f t="shared" si="54"/>
        <v>41523.848587962959</v>
      </c>
      <c r="T838" s="8">
        <f t="shared" si="55"/>
        <v>41553.848587962959</v>
      </c>
    </row>
    <row r="839" spans="1:20" ht="33" x14ac:dyDescent="0.25">
      <c r="A839">
        <v>837</v>
      </c>
      <c r="B839" s="3" t="s">
        <v>838</v>
      </c>
      <c r="C839" s="3" t="s">
        <v>4947</v>
      </c>
      <c r="D839">
        <v>2500</v>
      </c>
      <c r="E839">
        <v>3045</v>
      </c>
      <c r="F839" t="s">
        <v>8219</v>
      </c>
      <c r="G839" t="s">
        <v>8224</v>
      </c>
      <c r="H839" t="s">
        <v>8246</v>
      </c>
      <c r="I839">
        <v>1398988662</v>
      </c>
      <c r="J839">
        <v>1396396662</v>
      </c>
      <c r="K839" t="b">
        <v>0</v>
      </c>
      <c r="L839">
        <v>62</v>
      </c>
      <c r="M839" t="b">
        <v>1</v>
      </c>
      <c r="N839" s="3" t="s">
        <v>8276</v>
      </c>
      <c r="O839">
        <f t="shared" si="52"/>
        <v>122</v>
      </c>
      <c r="P839" s="3">
        <f t="shared" si="53"/>
        <v>49.11</v>
      </c>
      <c r="Q839" t="s">
        <v>8325</v>
      </c>
      <c r="R839" t="s">
        <v>8326</v>
      </c>
      <c r="S839" s="8">
        <f t="shared" si="54"/>
        <v>41730.79006944444</v>
      </c>
      <c r="T839" s="8">
        <f t="shared" si="55"/>
        <v>41760.79006944444</v>
      </c>
    </row>
    <row r="840" spans="1:20" ht="49" x14ac:dyDescent="0.25">
      <c r="A840">
        <v>838</v>
      </c>
      <c r="B840" s="3" t="s">
        <v>839</v>
      </c>
      <c r="C840" s="3" t="s">
        <v>4948</v>
      </c>
      <c r="D840">
        <v>2000</v>
      </c>
      <c r="E840">
        <v>2908</v>
      </c>
      <c r="F840" t="s">
        <v>8219</v>
      </c>
      <c r="G840" t="s">
        <v>8224</v>
      </c>
      <c r="H840" t="s">
        <v>8246</v>
      </c>
      <c r="I840">
        <v>1326835985</v>
      </c>
      <c r="J840">
        <v>1324243985</v>
      </c>
      <c r="K840" t="b">
        <v>0</v>
      </c>
      <c r="L840">
        <v>61</v>
      </c>
      <c r="M840" t="b">
        <v>1</v>
      </c>
      <c r="N840" s="3" t="s">
        <v>8276</v>
      </c>
      <c r="O840">
        <f t="shared" si="52"/>
        <v>145</v>
      </c>
      <c r="P840" s="3">
        <f t="shared" si="53"/>
        <v>47.67</v>
      </c>
      <c r="Q840" t="s">
        <v>8325</v>
      </c>
      <c r="R840" t="s">
        <v>8326</v>
      </c>
      <c r="S840" s="8">
        <f t="shared" si="54"/>
        <v>40895.689641203702</v>
      </c>
      <c r="T840" s="8">
        <f t="shared" si="55"/>
        <v>40925.689641203702</v>
      </c>
    </row>
    <row r="841" spans="1:20" ht="49" x14ac:dyDescent="0.25">
      <c r="A841">
        <v>839</v>
      </c>
      <c r="B841" s="3" t="s">
        <v>840</v>
      </c>
      <c r="C841" s="3" t="s">
        <v>4949</v>
      </c>
      <c r="D841">
        <v>5000</v>
      </c>
      <c r="E841">
        <v>5830.83</v>
      </c>
      <c r="F841" t="s">
        <v>8219</v>
      </c>
      <c r="G841" t="s">
        <v>8224</v>
      </c>
      <c r="H841" t="s">
        <v>8246</v>
      </c>
      <c r="I841">
        <v>1348337956</v>
      </c>
      <c r="J841">
        <v>1345745956</v>
      </c>
      <c r="K841" t="b">
        <v>0</v>
      </c>
      <c r="L841">
        <v>96</v>
      </c>
      <c r="M841" t="b">
        <v>1</v>
      </c>
      <c r="N841" s="3" t="s">
        <v>8276</v>
      </c>
      <c r="O841">
        <f t="shared" si="52"/>
        <v>117</v>
      </c>
      <c r="P841" s="3">
        <f t="shared" si="53"/>
        <v>60.74</v>
      </c>
      <c r="Q841" t="s">
        <v>8325</v>
      </c>
      <c r="R841" t="s">
        <v>8326</v>
      </c>
      <c r="S841" s="8">
        <f t="shared" si="54"/>
        <v>41144.555046296293</v>
      </c>
      <c r="T841" s="8">
        <f t="shared" si="55"/>
        <v>41174.555046296293</v>
      </c>
    </row>
    <row r="842" spans="1:20" ht="33"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s="3" t="s">
        <v>8277</v>
      </c>
      <c r="O842">
        <f t="shared" si="52"/>
        <v>120</v>
      </c>
      <c r="P842" s="3">
        <f t="shared" si="53"/>
        <v>63.38</v>
      </c>
      <c r="Q842" t="s">
        <v>8325</v>
      </c>
      <c r="R842" t="s">
        <v>8327</v>
      </c>
      <c r="S842" s="8">
        <f t="shared" si="54"/>
        <v>42607.018368055556</v>
      </c>
      <c r="T842" s="8">
        <f t="shared" si="55"/>
        <v>42637.018368055556</v>
      </c>
    </row>
    <row r="843" spans="1:20" ht="49" x14ac:dyDescent="0.25">
      <c r="A843">
        <v>841</v>
      </c>
      <c r="B843" s="3" t="s">
        <v>842</v>
      </c>
      <c r="C843" s="3" t="s">
        <v>4951</v>
      </c>
      <c r="D843">
        <v>5000</v>
      </c>
      <c r="E843">
        <v>5066</v>
      </c>
      <c r="F843" t="s">
        <v>8219</v>
      </c>
      <c r="G843" t="s">
        <v>8224</v>
      </c>
      <c r="H843" t="s">
        <v>8246</v>
      </c>
      <c r="I843">
        <v>1415653663</v>
      </c>
      <c r="J843">
        <v>1413058063</v>
      </c>
      <c r="K843" t="b">
        <v>1</v>
      </c>
      <c r="L843">
        <v>94</v>
      </c>
      <c r="M843" t="b">
        <v>1</v>
      </c>
      <c r="N843" s="3" t="s">
        <v>8277</v>
      </c>
      <c r="O843">
        <f t="shared" si="52"/>
        <v>101</v>
      </c>
      <c r="P843" s="3">
        <f t="shared" si="53"/>
        <v>53.89</v>
      </c>
      <c r="Q843" t="s">
        <v>8325</v>
      </c>
      <c r="R843" t="s">
        <v>8327</v>
      </c>
      <c r="S843" s="8">
        <f t="shared" si="54"/>
        <v>41923.63035879629</v>
      </c>
      <c r="T843" s="8">
        <f t="shared" si="55"/>
        <v>41953.672025462962</v>
      </c>
    </row>
    <row r="844" spans="1:20" ht="49" x14ac:dyDescent="0.25">
      <c r="A844">
        <v>842</v>
      </c>
      <c r="B844" s="3" t="s">
        <v>843</v>
      </c>
      <c r="C844" s="3" t="s">
        <v>4952</v>
      </c>
      <c r="D844">
        <v>2500</v>
      </c>
      <c r="E844">
        <v>2608</v>
      </c>
      <c r="F844" t="s">
        <v>8219</v>
      </c>
      <c r="G844" t="s">
        <v>8229</v>
      </c>
      <c r="H844" t="s">
        <v>8251</v>
      </c>
      <c r="I844">
        <v>1381723140</v>
      </c>
      <c r="J844">
        <v>1378735983</v>
      </c>
      <c r="K844" t="b">
        <v>1</v>
      </c>
      <c r="L844">
        <v>39</v>
      </c>
      <c r="M844" t="b">
        <v>1</v>
      </c>
      <c r="N844" s="3" t="s">
        <v>8277</v>
      </c>
      <c r="O844">
        <f t="shared" si="52"/>
        <v>104</v>
      </c>
      <c r="P844" s="3">
        <f t="shared" si="53"/>
        <v>66.87</v>
      </c>
      <c r="Q844" t="s">
        <v>8325</v>
      </c>
      <c r="R844" t="s">
        <v>8327</v>
      </c>
      <c r="S844" s="8">
        <f t="shared" si="54"/>
        <v>41526.384062500001</v>
      </c>
      <c r="T844" s="8">
        <f t="shared" si="55"/>
        <v>41560.957638888889</v>
      </c>
    </row>
    <row r="845" spans="1:20" ht="49" x14ac:dyDescent="0.25">
      <c r="A845">
        <v>843</v>
      </c>
      <c r="B845" s="3" t="s">
        <v>844</v>
      </c>
      <c r="C845" s="3" t="s">
        <v>4953</v>
      </c>
      <c r="D845">
        <v>3000</v>
      </c>
      <c r="E845">
        <v>8014</v>
      </c>
      <c r="F845" t="s">
        <v>8219</v>
      </c>
      <c r="G845" t="s">
        <v>8224</v>
      </c>
      <c r="H845" t="s">
        <v>8246</v>
      </c>
      <c r="I845">
        <v>1481184000</v>
      </c>
      <c r="J845">
        <v>1479708680</v>
      </c>
      <c r="K845" t="b">
        <v>0</v>
      </c>
      <c r="L845">
        <v>127</v>
      </c>
      <c r="M845" t="b">
        <v>1</v>
      </c>
      <c r="N845" s="3" t="s">
        <v>8277</v>
      </c>
      <c r="O845">
        <f t="shared" si="52"/>
        <v>267</v>
      </c>
      <c r="P845" s="3">
        <f t="shared" si="53"/>
        <v>63.1</v>
      </c>
      <c r="Q845" t="s">
        <v>8325</v>
      </c>
      <c r="R845" t="s">
        <v>8327</v>
      </c>
      <c r="S845" s="8">
        <f t="shared" si="54"/>
        <v>42695.049537037034</v>
      </c>
      <c r="T845" s="8">
        <f t="shared" si="55"/>
        <v>42712.124999999993</v>
      </c>
    </row>
    <row r="846" spans="1:20" ht="49" x14ac:dyDescent="0.25">
      <c r="A846">
        <v>844</v>
      </c>
      <c r="B846" s="3" t="s">
        <v>845</v>
      </c>
      <c r="C846" s="3" t="s">
        <v>4954</v>
      </c>
      <c r="D846">
        <v>3000</v>
      </c>
      <c r="E846">
        <v>5824</v>
      </c>
      <c r="F846" t="s">
        <v>8219</v>
      </c>
      <c r="G846" t="s">
        <v>8224</v>
      </c>
      <c r="H846" t="s">
        <v>8246</v>
      </c>
      <c r="I846">
        <v>1414817940</v>
      </c>
      <c r="J846">
        <v>1411489552</v>
      </c>
      <c r="K846" t="b">
        <v>1</v>
      </c>
      <c r="L846">
        <v>159</v>
      </c>
      <c r="M846" t="b">
        <v>1</v>
      </c>
      <c r="N846" s="3" t="s">
        <v>8277</v>
      </c>
      <c r="O846">
        <f t="shared" si="52"/>
        <v>194</v>
      </c>
      <c r="P846" s="3">
        <f t="shared" si="53"/>
        <v>36.630000000000003</v>
      </c>
      <c r="Q846" t="s">
        <v>8325</v>
      </c>
      <c r="R846" t="s">
        <v>8327</v>
      </c>
      <c r="S846" s="8">
        <f t="shared" si="54"/>
        <v>41905.476296296292</v>
      </c>
      <c r="T846" s="8">
        <f t="shared" si="55"/>
        <v>41943.999305555553</v>
      </c>
    </row>
    <row r="847" spans="1:20" ht="49"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s="3" t="s">
        <v>8277</v>
      </c>
      <c r="O847">
        <f t="shared" si="52"/>
        <v>120</v>
      </c>
      <c r="P847" s="3">
        <f t="shared" si="53"/>
        <v>34.01</v>
      </c>
      <c r="Q847" t="s">
        <v>8325</v>
      </c>
      <c r="R847" t="s">
        <v>8327</v>
      </c>
      <c r="S847" s="8">
        <f t="shared" si="54"/>
        <v>42577.997638888883</v>
      </c>
      <c r="T847" s="8">
        <f t="shared" si="55"/>
        <v>42617.957638888889</v>
      </c>
    </row>
    <row r="848" spans="1:20" ht="33" x14ac:dyDescent="0.25">
      <c r="A848">
        <v>846</v>
      </c>
      <c r="B848" s="3" t="s">
        <v>847</v>
      </c>
      <c r="C848" s="3" t="s">
        <v>4956</v>
      </c>
      <c r="D848">
        <v>1100</v>
      </c>
      <c r="E848">
        <v>1342.01</v>
      </c>
      <c r="F848" t="s">
        <v>8219</v>
      </c>
      <c r="G848" t="s">
        <v>8225</v>
      </c>
      <c r="H848" t="s">
        <v>8247</v>
      </c>
      <c r="I848">
        <v>1394460000</v>
      </c>
      <c r="J848">
        <v>1393233855</v>
      </c>
      <c r="K848" t="b">
        <v>0</v>
      </c>
      <c r="L848">
        <v>47</v>
      </c>
      <c r="M848" t="b">
        <v>1</v>
      </c>
      <c r="N848" s="3" t="s">
        <v>8277</v>
      </c>
      <c r="O848">
        <f t="shared" si="52"/>
        <v>122</v>
      </c>
      <c r="P848" s="3">
        <f t="shared" si="53"/>
        <v>28.55</v>
      </c>
      <c r="Q848" t="s">
        <v>8325</v>
      </c>
      <c r="R848" t="s">
        <v>8327</v>
      </c>
      <c r="S848" s="8">
        <f t="shared" si="54"/>
        <v>41694.183506944442</v>
      </c>
      <c r="T848" s="8">
        <f t="shared" si="55"/>
        <v>41708.375</v>
      </c>
    </row>
    <row r="849" spans="1:20" ht="18" x14ac:dyDescent="0.25">
      <c r="A849">
        <v>847</v>
      </c>
      <c r="B849" s="3" t="s">
        <v>848</v>
      </c>
      <c r="C849" s="3" t="s">
        <v>4957</v>
      </c>
      <c r="D849">
        <v>10</v>
      </c>
      <c r="E849">
        <v>10</v>
      </c>
      <c r="F849" t="s">
        <v>8219</v>
      </c>
      <c r="G849" t="s">
        <v>8224</v>
      </c>
      <c r="H849" t="s">
        <v>8246</v>
      </c>
      <c r="I849">
        <v>1436555376</v>
      </c>
      <c r="J849">
        <v>1433963376</v>
      </c>
      <c r="K849" t="b">
        <v>0</v>
      </c>
      <c r="L849">
        <v>1</v>
      </c>
      <c r="M849" t="b">
        <v>1</v>
      </c>
      <c r="N849" s="3" t="s">
        <v>8277</v>
      </c>
      <c r="O849">
        <f t="shared" si="52"/>
        <v>100</v>
      </c>
      <c r="P849" s="3">
        <f t="shared" si="53"/>
        <v>10</v>
      </c>
      <c r="Q849" t="s">
        <v>8325</v>
      </c>
      <c r="R849" t="s">
        <v>8327</v>
      </c>
      <c r="S849" s="8">
        <f t="shared" si="54"/>
        <v>42165.590000000004</v>
      </c>
      <c r="T849" s="8">
        <f t="shared" si="55"/>
        <v>42195.59</v>
      </c>
    </row>
    <row r="850" spans="1:20" ht="49" x14ac:dyDescent="0.25">
      <c r="A850">
        <v>848</v>
      </c>
      <c r="B850" s="3" t="s">
        <v>849</v>
      </c>
      <c r="C850" s="3" t="s">
        <v>4958</v>
      </c>
      <c r="D850">
        <v>300</v>
      </c>
      <c r="E850">
        <v>300</v>
      </c>
      <c r="F850" t="s">
        <v>8219</v>
      </c>
      <c r="G850" t="s">
        <v>8224</v>
      </c>
      <c r="H850" t="s">
        <v>8246</v>
      </c>
      <c r="I850">
        <v>1429038033</v>
      </c>
      <c r="J850">
        <v>1426446033</v>
      </c>
      <c r="K850" t="b">
        <v>0</v>
      </c>
      <c r="L850">
        <v>16</v>
      </c>
      <c r="M850" t="b">
        <v>1</v>
      </c>
      <c r="N850" s="3" t="s">
        <v>8277</v>
      </c>
      <c r="O850">
        <f t="shared" si="52"/>
        <v>100</v>
      </c>
      <c r="P850" s="3">
        <f t="shared" si="53"/>
        <v>18.75</v>
      </c>
      <c r="Q850" t="s">
        <v>8325</v>
      </c>
      <c r="R850" t="s">
        <v>8327</v>
      </c>
      <c r="S850" s="8">
        <f t="shared" si="54"/>
        <v>42078.583715277775</v>
      </c>
      <c r="T850" s="8">
        <f t="shared" si="55"/>
        <v>42108.583715277775</v>
      </c>
    </row>
    <row r="851" spans="1:20" ht="65" x14ac:dyDescent="0.25">
      <c r="A851">
        <v>849</v>
      </c>
      <c r="B851" s="3" t="s">
        <v>850</v>
      </c>
      <c r="C851" s="3" t="s">
        <v>4959</v>
      </c>
      <c r="D851">
        <v>4000</v>
      </c>
      <c r="E851">
        <v>4796</v>
      </c>
      <c r="F851" t="s">
        <v>8219</v>
      </c>
      <c r="G851" t="s">
        <v>8224</v>
      </c>
      <c r="H851" t="s">
        <v>8246</v>
      </c>
      <c r="I851">
        <v>1426473264</v>
      </c>
      <c r="J851">
        <v>1424057664</v>
      </c>
      <c r="K851" t="b">
        <v>0</v>
      </c>
      <c r="L851">
        <v>115</v>
      </c>
      <c r="M851" t="b">
        <v>1</v>
      </c>
      <c r="N851" s="3" t="s">
        <v>8277</v>
      </c>
      <c r="O851">
        <f t="shared" si="52"/>
        <v>120</v>
      </c>
      <c r="P851" s="3">
        <f t="shared" si="53"/>
        <v>41.7</v>
      </c>
      <c r="Q851" t="s">
        <v>8325</v>
      </c>
      <c r="R851" t="s">
        <v>8327</v>
      </c>
      <c r="S851" s="8">
        <f t="shared" si="54"/>
        <v>42050.94055555555</v>
      </c>
      <c r="T851" s="8">
        <f t="shared" si="55"/>
        <v>42078.898888888885</v>
      </c>
    </row>
    <row r="852" spans="1:20" ht="49" x14ac:dyDescent="0.25">
      <c r="A852">
        <v>850</v>
      </c>
      <c r="B852" s="3" t="s">
        <v>851</v>
      </c>
      <c r="C852" s="3" t="s">
        <v>4960</v>
      </c>
      <c r="D852">
        <v>4000</v>
      </c>
      <c r="E852">
        <v>6207</v>
      </c>
      <c r="F852" t="s">
        <v>8219</v>
      </c>
      <c r="G852" t="s">
        <v>8224</v>
      </c>
      <c r="H852" t="s">
        <v>8246</v>
      </c>
      <c r="I852">
        <v>1461560340</v>
      </c>
      <c r="J852">
        <v>1458762717</v>
      </c>
      <c r="K852" t="b">
        <v>0</v>
      </c>
      <c r="L852">
        <v>133</v>
      </c>
      <c r="M852" t="b">
        <v>1</v>
      </c>
      <c r="N852" s="3" t="s">
        <v>8277</v>
      </c>
      <c r="O852">
        <f t="shared" si="52"/>
        <v>155</v>
      </c>
      <c r="P852" s="3">
        <f t="shared" si="53"/>
        <v>46.67</v>
      </c>
      <c r="Q852" t="s">
        <v>8325</v>
      </c>
      <c r="R852" t="s">
        <v>8327</v>
      </c>
      <c r="S852" s="8">
        <f t="shared" si="54"/>
        <v>42452.619409722225</v>
      </c>
      <c r="T852" s="8">
        <f t="shared" si="55"/>
        <v>42484.999305555553</v>
      </c>
    </row>
    <row r="853" spans="1:20" ht="33" x14ac:dyDescent="0.25">
      <c r="A853">
        <v>851</v>
      </c>
      <c r="B853" s="3" t="s">
        <v>852</v>
      </c>
      <c r="C853" s="3" t="s">
        <v>4961</v>
      </c>
      <c r="D853">
        <v>2000</v>
      </c>
      <c r="E853">
        <v>2609</v>
      </c>
      <c r="F853" t="s">
        <v>8219</v>
      </c>
      <c r="G853" t="s">
        <v>8230</v>
      </c>
      <c r="H853" t="s">
        <v>8249</v>
      </c>
      <c r="I853">
        <v>1469994300</v>
      </c>
      <c r="J853">
        <v>1464815253</v>
      </c>
      <c r="K853" t="b">
        <v>0</v>
      </c>
      <c r="L853">
        <v>70</v>
      </c>
      <c r="M853" t="b">
        <v>1</v>
      </c>
      <c r="N853" s="3" t="s">
        <v>8277</v>
      </c>
      <c r="O853">
        <f t="shared" si="52"/>
        <v>130</v>
      </c>
      <c r="P853" s="3">
        <f t="shared" si="53"/>
        <v>37.270000000000003</v>
      </c>
      <c r="Q853" t="s">
        <v>8325</v>
      </c>
      <c r="R853" t="s">
        <v>8327</v>
      </c>
      <c r="S853" s="8">
        <f t="shared" si="54"/>
        <v>42522.671909722216</v>
      </c>
      <c r="T853" s="8">
        <f t="shared" si="55"/>
        <v>42582.614583333336</v>
      </c>
    </row>
    <row r="854" spans="1:20" ht="33" x14ac:dyDescent="0.25">
      <c r="A854">
        <v>852</v>
      </c>
      <c r="B854" s="3" t="s">
        <v>853</v>
      </c>
      <c r="C854" s="3" t="s">
        <v>4962</v>
      </c>
      <c r="D854">
        <v>3500</v>
      </c>
      <c r="E854">
        <v>3674</v>
      </c>
      <c r="F854" t="s">
        <v>8219</v>
      </c>
      <c r="G854" t="s">
        <v>8224</v>
      </c>
      <c r="H854" t="s">
        <v>8246</v>
      </c>
      <c r="I854">
        <v>1477342800</v>
      </c>
      <c r="J854">
        <v>1476386395</v>
      </c>
      <c r="K854" t="b">
        <v>0</v>
      </c>
      <c r="L854">
        <v>62</v>
      </c>
      <c r="M854" t="b">
        <v>1</v>
      </c>
      <c r="N854" s="3" t="s">
        <v>8277</v>
      </c>
      <c r="O854">
        <f t="shared" si="52"/>
        <v>105</v>
      </c>
      <c r="P854" s="3">
        <f t="shared" si="53"/>
        <v>59.26</v>
      </c>
      <c r="Q854" t="s">
        <v>8325</v>
      </c>
      <c r="R854" t="s">
        <v>8327</v>
      </c>
      <c r="S854" s="8">
        <f t="shared" si="54"/>
        <v>42656.59716435185</v>
      </c>
      <c r="T854" s="8">
        <f t="shared" si="55"/>
        <v>42667.666666666664</v>
      </c>
    </row>
    <row r="855" spans="1:20" ht="49" x14ac:dyDescent="0.25">
      <c r="A855">
        <v>853</v>
      </c>
      <c r="B855" s="3" t="s">
        <v>854</v>
      </c>
      <c r="C855" s="3" t="s">
        <v>4963</v>
      </c>
      <c r="D855">
        <v>300</v>
      </c>
      <c r="E855">
        <v>300</v>
      </c>
      <c r="F855" t="s">
        <v>8219</v>
      </c>
      <c r="G855" t="s">
        <v>8224</v>
      </c>
      <c r="H855" t="s">
        <v>8246</v>
      </c>
      <c r="I855">
        <v>1424116709</v>
      </c>
      <c r="J855">
        <v>1421524709</v>
      </c>
      <c r="K855" t="b">
        <v>0</v>
      </c>
      <c r="L855">
        <v>10</v>
      </c>
      <c r="M855" t="b">
        <v>1</v>
      </c>
      <c r="N855" s="3" t="s">
        <v>8277</v>
      </c>
      <c r="O855">
        <f t="shared" si="52"/>
        <v>100</v>
      </c>
      <c r="P855" s="3">
        <f t="shared" si="53"/>
        <v>30</v>
      </c>
      <c r="Q855" t="s">
        <v>8325</v>
      </c>
      <c r="R855" t="s">
        <v>8327</v>
      </c>
      <c r="S855" s="8">
        <f t="shared" si="54"/>
        <v>42021.62394675926</v>
      </c>
      <c r="T855" s="8">
        <f t="shared" si="55"/>
        <v>42051.62394675926</v>
      </c>
    </row>
    <row r="856" spans="1:20" ht="49"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s="3" t="s">
        <v>8277</v>
      </c>
      <c r="O856">
        <f t="shared" si="52"/>
        <v>118</v>
      </c>
      <c r="P856" s="3">
        <f t="shared" si="53"/>
        <v>65.86</v>
      </c>
      <c r="Q856" t="s">
        <v>8325</v>
      </c>
      <c r="R856" t="s">
        <v>8327</v>
      </c>
      <c r="S856" s="8">
        <f t="shared" si="54"/>
        <v>42702.004004629627</v>
      </c>
      <c r="T856" s="8">
        <f t="shared" si="55"/>
        <v>42732.004004629627</v>
      </c>
    </row>
    <row r="857" spans="1:20" ht="33" x14ac:dyDescent="0.25">
      <c r="A857">
        <v>855</v>
      </c>
      <c r="B857" s="3" t="s">
        <v>856</v>
      </c>
      <c r="C857" s="3" t="s">
        <v>4965</v>
      </c>
      <c r="D857">
        <v>1450</v>
      </c>
      <c r="E857">
        <v>1500</v>
      </c>
      <c r="F857" t="s">
        <v>8219</v>
      </c>
      <c r="G857" t="s">
        <v>8224</v>
      </c>
      <c r="H857" t="s">
        <v>8246</v>
      </c>
      <c r="I857">
        <v>1469329217</v>
      </c>
      <c r="J857">
        <v>1466737217</v>
      </c>
      <c r="K857" t="b">
        <v>0</v>
      </c>
      <c r="L857">
        <v>47</v>
      </c>
      <c r="M857" t="b">
        <v>1</v>
      </c>
      <c r="N857" s="3" t="s">
        <v>8277</v>
      </c>
      <c r="O857">
        <f t="shared" si="52"/>
        <v>103</v>
      </c>
      <c r="P857" s="3">
        <f t="shared" si="53"/>
        <v>31.91</v>
      </c>
      <c r="Q857" t="s">
        <v>8325</v>
      </c>
      <c r="R857" t="s">
        <v>8327</v>
      </c>
      <c r="S857" s="8">
        <f t="shared" si="54"/>
        <v>42544.916863425926</v>
      </c>
      <c r="T857" s="8">
        <f t="shared" si="55"/>
        <v>42574.916863425919</v>
      </c>
    </row>
    <row r="858" spans="1:20" ht="49" x14ac:dyDescent="0.25">
      <c r="A858">
        <v>856</v>
      </c>
      <c r="B858" s="3" t="s">
        <v>857</v>
      </c>
      <c r="C858" s="3" t="s">
        <v>4966</v>
      </c>
      <c r="D858">
        <v>250</v>
      </c>
      <c r="E858">
        <v>545</v>
      </c>
      <c r="F858" t="s">
        <v>8219</v>
      </c>
      <c r="G858" t="s">
        <v>8236</v>
      </c>
      <c r="H858" t="s">
        <v>8249</v>
      </c>
      <c r="I858">
        <v>1477422000</v>
      </c>
      <c r="J858">
        <v>1472282956</v>
      </c>
      <c r="K858" t="b">
        <v>0</v>
      </c>
      <c r="L858">
        <v>28</v>
      </c>
      <c r="M858" t="b">
        <v>1</v>
      </c>
      <c r="N858" s="3" t="s">
        <v>8277</v>
      </c>
      <c r="O858">
        <f t="shared" si="52"/>
        <v>218</v>
      </c>
      <c r="P858" s="3">
        <f t="shared" si="53"/>
        <v>19.46</v>
      </c>
      <c r="Q858" t="s">
        <v>8325</v>
      </c>
      <c r="R858" t="s">
        <v>8327</v>
      </c>
      <c r="S858" s="8">
        <f t="shared" si="54"/>
        <v>42609.103657407402</v>
      </c>
      <c r="T858" s="8">
        <f t="shared" si="55"/>
        <v>42668.583333333336</v>
      </c>
    </row>
    <row r="859" spans="1:20" ht="33" x14ac:dyDescent="0.25">
      <c r="A859">
        <v>857</v>
      </c>
      <c r="B859" s="3" t="s">
        <v>858</v>
      </c>
      <c r="C859" s="3" t="s">
        <v>4967</v>
      </c>
      <c r="D859">
        <v>1200</v>
      </c>
      <c r="E859">
        <v>1200</v>
      </c>
      <c r="F859" t="s">
        <v>8219</v>
      </c>
      <c r="G859" t="s">
        <v>8227</v>
      </c>
      <c r="H859" t="s">
        <v>8249</v>
      </c>
      <c r="I859">
        <v>1448463431</v>
      </c>
      <c r="J859">
        <v>1444831031</v>
      </c>
      <c r="K859" t="b">
        <v>0</v>
      </c>
      <c r="L859">
        <v>24</v>
      </c>
      <c r="M859" t="b">
        <v>1</v>
      </c>
      <c r="N859" s="3" t="s">
        <v>8277</v>
      </c>
      <c r="O859">
        <f t="shared" si="52"/>
        <v>100</v>
      </c>
      <c r="P859" s="3">
        <f t="shared" si="53"/>
        <v>50</v>
      </c>
      <c r="Q859" t="s">
        <v>8325</v>
      </c>
      <c r="R859" t="s">
        <v>8327</v>
      </c>
      <c r="S859" s="8">
        <f t="shared" si="54"/>
        <v>42291.373043981475</v>
      </c>
      <c r="T859" s="8">
        <f t="shared" si="55"/>
        <v>42333.414710648147</v>
      </c>
    </row>
    <row r="860" spans="1:20" ht="49" x14ac:dyDescent="0.25">
      <c r="A860">
        <v>858</v>
      </c>
      <c r="B860" s="3" t="s">
        <v>859</v>
      </c>
      <c r="C860" s="3" t="s">
        <v>4968</v>
      </c>
      <c r="D860">
        <v>1200</v>
      </c>
      <c r="E860">
        <v>1728.07</v>
      </c>
      <c r="F860" t="s">
        <v>8219</v>
      </c>
      <c r="G860" t="s">
        <v>8225</v>
      </c>
      <c r="H860" t="s">
        <v>8247</v>
      </c>
      <c r="I860">
        <v>1429138740</v>
      </c>
      <c r="J860">
        <v>1426528418</v>
      </c>
      <c r="K860" t="b">
        <v>0</v>
      </c>
      <c r="L860">
        <v>76</v>
      </c>
      <c r="M860" t="b">
        <v>1</v>
      </c>
      <c r="N860" s="3" t="s">
        <v>8277</v>
      </c>
      <c r="O860">
        <f t="shared" si="52"/>
        <v>144</v>
      </c>
      <c r="P860" s="3">
        <f t="shared" si="53"/>
        <v>22.74</v>
      </c>
      <c r="Q860" t="s">
        <v>8325</v>
      </c>
      <c r="R860" t="s">
        <v>8327</v>
      </c>
      <c r="S860" s="8">
        <f t="shared" si="54"/>
        <v>42079.537245370368</v>
      </c>
      <c r="T860" s="8">
        <f t="shared" si="55"/>
        <v>42109.749305555553</v>
      </c>
    </row>
    <row r="861" spans="1:20" ht="33" x14ac:dyDescent="0.25">
      <c r="A861">
        <v>859</v>
      </c>
      <c r="B861" s="3" t="s">
        <v>860</v>
      </c>
      <c r="C861" s="3" t="s">
        <v>4969</v>
      </c>
      <c r="D861">
        <v>4000</v>
      </c>
      <c r="E861">
        <v>4187</v>
      </c>
      <c r="F861" t="s">
        <v>8219</v>
      </c>
      <c r="G861" t="s">
        <v>8224</v>
      </c>
      <c r="H861" t="s">
        <v>8246</v>
      </c>
      <c r="I861">
        <v>1433376000</v>
      </c>
      <c r="J861">
        <v>1430768468</v>
      </c>
      <c r="K861" t="b">
        <v>0</v>
      </c>
      <c r="L861">
        <v>98</v>
      </c>
      <c r="M861" t="b">
        <v>1</v>
      </c>
      <c r="N861" s="3" t="s">
        <v>8277</v>
      </c>
      <c r="O861">
        <f t="shared" si="52"/>
        <v>105</v>
      </c>
      <c r="P861" s="3">
        <f t="shared" si="53"/>
        <v>42.72</v>
      </c>
      <c r="Q861" t="s">
        <v>8325</v>
      </c>
      <c r="R861" t="s">
        <v>8327</v>
      </c>
      <c r="S861" s="8">
        <f t="shared" si="54"/>
        <v>42128.611898148149</v>
      </c>
      <c r="T861" s="8">
        <f t="shared" si="55"/>
        <v>42158.791666666664</v>
      </c>
    </row>
    <row r="862" spans="1:20" ht="49" x14ac:dyDescent="0.25">
      <c r="A862">
        <v>860</v>
      </c>
      <c r="B862" s="3" t="s">
        <v>861</v>
      </c>
      <c r="C862" s="3" t="s">
        <v>4970</v>
      </c>
      <c r="D862">
        <v>14000</v>
      </c>
      <c r="E862">
        <v>2540</v>
      </c>
      <c r="F862" t="s">
        <v>8221</v>
      </c>
      <c r="G862" t="s">
        <v>8224</v>
      </c>
      <c r="H862" t="s">
        <v>8246</v>
      </c>
      <c r="I862">
        <v>1385123713</v>
      </c>
      <c r="J862">
        <v>1382528113</v>
      </c>
      <c r="K862" t="b">
        <v>0</v>
      </c>
      <c r="L862">
        <v>48</v>
      </c>
      <c r="M862" t="b">
        <v>0</v>
      </c>
      <c r="N862" s="3" t="s">
        <v>8278</v>
      </c>
      <c r="O862">
        <f t="shared" si="52"/>
        <v>18</v>
      </c>
      <c r="P862" s="3">
        <f t="shared" si="53"/>
        <v>52.92</v>
      </c>
      <c r="Q862" t="s">
        <v>8325</v>
      </c>
      <c r="R862" t="s">
        <v>8328</v>
      </c>
      <c r="S862" s="8">
        <f t="shared" si="54"/>
        <v>41570.274456018517</v>
      </c>
      <c r="T862" s="8">
        <f t="shared" si="55"/>
        <v>41600.316122685181</v>
      </c>
    </row>
    <row r="863" spans="1:20" ht="49" x14ac:dyDescent="0.25">
      <c r="A863">
        <v>861</v>
      </c>
      <c r="B863" s="3" t="s">
        <v>862</v>
      </c>
      <c r="C863" s="3" t="s">
        <v>4971</v>
      </c>
      <c r="D863">
        <v>4500</v>
      </c>
      <c r="E863">
        <v>101</v>
      </c>
      <c r="F863" t="s">
        <v>8221</v>
      </c>
      <c r="G863" t="s">
        <v>8224</v>
      </c>
      <c r="H863" t="s">
        <v>8246</v>
      </c>
      <c r="I863">
        <v>1474067404</v>
      </c>
      <c r="J863">
        <v>1471475404</v>
      </c>
      <c r="K863" t="b">
        <v>0</v>
      </c>
      <c r="L863">
        <v>2</v>
      </c>
      <c r="M863" t="b">
        <v>0</v>
      </c>
      <c r="N863" s="3" t="s">
        <v>8278</v>
      </c>
      <c r="O863">
        <f t="shared" si="52"/>
        <v>2</v>
      </c>
      <c r="P863" s="3">
        <f t="shared" si="53"/>
        <v>50.5</v>
      </c>
      <c r="Q863" t="s">
        <v>8325</v>
      </c>
      <c r="R863" t="s">
        <v>8328</v>
      </c>
      <c r="S863" s="8">
        <f t="shared" si="54"/>
        <v>42599.756990740738</v>
      </c>
      <c r="T863" s="8">
        <f t="shared" si="55"/>
        <v>42629.756990740738</v>
      </c>
    </row>
    <row r="864" spans="1:20" ht="49" x14ac:dyDescent="0.25">
      <c r="A864">
        <v>862</v>
      </c>
      <c r="B864" s="3" t="s">
        <v>863</v>
      </c>
      <c r="C864" s="3" t="s">
        <v>4972</v>
      </c>
      <c r="D864">
        <v>50000</v>
      </c>
      <c r="E864">
        <v>170</v>
      </c>
      <c r="F864" t="s">
        <v>8221</v>
      </c>
      <c r="G864" t="s">
        <v>8225</v>
      </c>
      <c r="H864" t="s">
        <v>8247</v>
      </c>
      <c r="I864">
        <v>1384179548</v>
      </c>
      <c r="J864">
        <v>1381583948</v>
      </c>
      <c r="K864" t="b">
        <v>0</v>
      </c>
      <c r="L864">
        <v>4</v>
      </c>
      <c r="M864" t="b">
        <v>0</v>
      </c>
      <c r="N864" s="3" t="s">
        <v>8278</v>
      </c>
      <c r="O864">
        <f t="shared" si="52"/>
        <v>0</v>
      </c>
      <c r="P864" s="3">
        <f t="shared" si="53"/>
        <v>42.5</v>
      </c>
      <c r="Q864" t="s">
        <v>8325</v>
      </c>
      <c r="R864" t="s">
        <v>8328</v>
      </c>
      <c r="S864" s="8">
        <f t="shared" si="54"/>
        <v>41559.346620370365</v>
      </c>
      <c r="T864" s="8">
        <f t="shared" si="55"/>
        <v>41589.388287037036</v>
      </c>
    </row>
    <row r="865" spans="1:20" ht="49" x14ac:dyDescent="0.25">
      <c r="A865">
        <v>863</v>
      </c>
      <c r="B865" s="3" t="s">
        <v>864</v>
      </c>
      <c r="C865" s="3" t="s">
        <v>4973</v>
      </c>
      <c r="D865">
        <v>2000</v>
      </c>
      <c r="E865">
        <v>90</v>
      </c>
      <c r="F865" t="s">
        <v>8221</v>
      </c>
      <c r="G865" t="s">
        <v>8224</v>
      </c>
      <c r="H865" t="s">
        <v>8246</v>
      </c>
      <c r="I865">
        <v>1329014966</v>
      </c>
      <c r="J865">
        <v>1326422966</v>
      </c>
      <c r="K865" t="b">
        <v>0</v>
      </c>
      <c r="L865">
        <v>5</v>
      </c>
      <c r="M865" t="b">
        <v>0</v>
      </c>
      <c r="N865" s="3" t="s">
        <v>8278</v>
      </c>
      <c r="O865">
        <f t="shared" si="52"/>
        <v>5</v>
      </c>
      <c r="P865" s="3">
        <f t="shared" si="53"/>
        <v>18</v>
      </c>
      <c r="Q865" t="s">
        <v>8325</v>
      </c>
      <c r="R865" t="s">
        <v>8328</v>
      </c>
      <c r="S865" s="8">
        <f t="shared" si="54"/>
        <v>40920.909328703703</v>
      </c>
      <c r="T865" s="8">
        <f t="shared" si="55"/>
        <v>40950.909328703703</v>
      </c>
    </row>
    <row r="866" spans="1:20" ht="49" x14ac:dyDescent="0.25">
      <c r="A866">
        <v>864</v>
      </c>
      <c r="B866" s="3" t="s">
        <v>865</v>
      </c>
      <c r="C866" s="3" t="s">
        <v>4974</v>
      </c>
      <c r="D866">
        <v>6500</v>
      </c>
      <c r="E866">
        <v>2700</v>
      </c>
      <c r="F866" t="s">
        <v>8221</v>
      </c>
      <c r="G866" t="s">
        <v>8224</v>
      </c>
      <c r="H866" t="s">
        <v>8246</v>
      </c>
      <c r="I866">
        <v>1381917540</v>
      </c>
      <c r="J866">
        <v>1379990038</v>
      </c>
      <c r="K866" t="b">
        <v>0</v>
      </c>
      <c r="L866">
        <v>79</v>
      </c>
      <c r="M866" t="b">
        <v>0</v>
      </c>
      <c r="N866" s="3" t="s">
        <v>8278</v>
      </c>
      <c r="O866">
        <f t="shared" si="52"/>
        <v>42</v>
      </c>
      <c r="P866" s="3">
        <f t="shared" si="53"/>
        <v>34.18</v>
      </c>
      <c r="Q866" t="s">
        <v>8325</v>
      </c>
      <c r="R866" t="s">
        <v>8328</v>
      </c>
      <c r="S866" s="8">
        <f t="shared" si="54"/>
        <v>41540.898587962962</v>
      </c>
      <c r="T866" s="8">
        <f t="shared" si="55"/>
        <v>41563.207638888889</v>
      </c>
    </row>
    <row r="867" spans="1:20" ht="49" x14ac:dyDescent="0.25">
      <c r="A867">
        <v>865</v>
      </c>
      <c r="B867" s="3" t="s">
        <v>866</v>
      </c>
      <c r="C867" s="3" t="s">
        <v>4975</v>
      </c>
      <c r="D867">
        <v>2200</v>
      </c>
      <c r="E867">
        <v>45</v>
      </c>
      <c r="F867" t="s">
        <v>8221</v>
      </c>
      <c r="G867" t="s">
        <v>8224</v>
      </c>
      <c r="H867" t="s">
        <v>8246</v>
      </c>
      <c r="I867">
        <v>1358361197</v>
      </c>
      <c r="J867">
        <v>1353177197</v>
      </c>
      <c r="K867" t="b">
        <v>0</v>
      </c>
      <c r="L867">
        <v>2</v>
      </c>
      <c r="M867" t="b">
        <v>0</v>
      </c>
      <c r="N867" s="3" t="s">
        <v>8278</v>
      </c>
      <c r="O867">
        <f t="shared" si="52"/>
        <v>2</v>
      </c>
      <c r="P867" s="3">
        <f t="shared" si="53"/>
        <v>22.5</v>
      </c>
      <c r="Q867" t="s">
        <v>8325</v>
      </c>
      <c r="R867" t="s">
        <v>8328</v>
      </c>
      <c r="S867" s="8">
        <f t="shared" si="54"/>
        <v>41230.564780092594</v>
      </c>
      <c r="T867" s="8">
        <f t="shared" si="55"/>
        <v>41290.564780092587</v>
      </c>
    </row>
    <row r="868" spans="1:20" ht="49" x14ac:dyDescent="0.25">
      <c r="A868">
        <v>866</v>
      </c>
      <c r="B868" s="3" t="s">
        <v>867</v>
      </c>
      <c r="C868" s="3" t="s">
        <v>4976</v>
      </c>
      <c r="D868">
        <v>3500</v>
      </c>
      <c r="E868">
        <v>640</v>
      </c>
      <c r="F868" t="s">
        <v>8221</v>
      </c>
      <c r="G868" t="s">
        <v>8224</v>
      </c>
      <c r="H868" t="s">
        <v>8246</v>
      </c>
      <c r="I868">
        <v>1425136200</v>
      </c>
      <c r="J868">
        <v>1421853518</v>
      </c>
      <c r="K868" t="b">
        <v>0</v>
      </c>
      <c r="L868">
        <v>11</v>
      </c>
      <c r="M868" t="b">
        <v>0</v>
      </c>
      <c r="N868" s="3" t="s">
        <v>8278</v>
      </c>
      <c r="O868">
        <f t="shared" si="52"/>
        <v>18</v>
      </c>
      <c r="P868" s="3">
        <f t="shared" si="53"/>
        <v>58.18</v>
      </c>
      <c r="Q868" t="s">
        <v>8325</v>
      </c>
      <c r="R868" t="s">
        <v>8328</v>
      </c>
      <c r="S868" s="8">
        <f t="shared" si="54"/>
        <v>42025.429606481477</v>
      </c>
      <c r="T868" s="8">
        <f t="shared" si="55"/>
        <v>42063.423611111109</v>
      </c>
    </row>
    <row r="869" spans="1:20" ht="49" x14ac:dyDescent="0.25">
      <c r="A869">
        <v>867</v>
      </c>
      <c r="B869" s="3" t="s">
        <v>868</v>
      </c>
      <c r="C869" s="3" t="s">
        <v>4977</v>
      </c>
      <c r="D869">
        <v>5000</v>
      </c>
      <c r="E869">
        <v>1201</v>
      </c>
      <c r="F869" t="s">
        <v>8221</v>
      </c>
      <c r="G869" t="s">
        <v>8224</v>
      </c>
      <c r="H869" t="s">
        <v>8246</v>
      </c>
      <c r="I869">
        <v>1259643540</v>
      </c>
      <c r="J869">
        <v>1254450706</v>
      </c>
      <c r="K869" t="b">
        <v>0</v>
      </c>
      <c r="L869">
        <v>11</v>
      </c>
      <c r="M869" t="b">
        <v>0</v>
      </c>
      <c r="N869" s="3" t="s">
        <v>8278</v>
      </c>
      <c r="O869">
        <f t="shared" si="52"/>
        <v>24</v>
      </c>
      <c r="P869" s="3">
        <f t="shared" si="53"/>
        <v>109.18</v>
      </c>
      <c r="Q869" t="s">
        <v>8325</v>
      </c>
      <c r="R869" t="s">
        <v>8328</v>
      </c>
      <c r="S869" s="8">
        <f t="shared" si="54"/>
        <v>40087.897060185183</v>
      </c>
      <c r="T869" s="8">
        <f t="shared" si="55"/>
        <v>40147.999305555553</v>
      </c>
    </row>
    <row r="870" spans="1:20" ht="65" x14ac:dyDescent="0.25">
      <c r="A870">
        <v>868</v>
      </c>
      <c r="B870" s="3" t="s">
        <v>869</v>
      </c>
      <c r="C870" s="3" t="s">
        <v>4978</v>
      </c>
      <c r="D870">
        <v>45000</v>
      </c>
      <c r="E870">
        <v>50</v>
      </c>
      <c r="F870" t="s">
        <v>8221</v>
      </c>
      <c r="G870" t="s">
        <v>8224</v>
      </c>
      <c r="H870" t="s">
        <v>8246</v>
      </c>
      <c r="I870">
        <v>1389055198</v>
      </c>
      <c r="J870">
        <v>1386463198</v>
      </c>
      <c r="K870" t="b">
        <v>0</v>
      </c>
      <c r="L870">
        <v>1</v>
      </c>
      <c r="M870" t="b">
        <v>0</v>
      </c>
      <c r="N870" s="3" t="s">
        <v>8278</v>
      </c>
      <c r="O870">
        <f t="shared" si="52"/>
        <v>0</v>
      </c>
      <c r="P870" s="3">
        <f t="shared" si="53"/>
        <v>50</v>
      </c>
      <c r="Q870" t="s">
        <v>8325</v>
      </c>
      <c r="R870" t="s">
        <v>8328</v>
      </c>
      <c r="S870" s="8">
        <f t="shared" si="54"/>
        <v>41615.819421296292</v>
      </c>
      <c r="T870" s="8">
        <f t="shared" si="55"/>
        <v>41645.819421296292</v>
      </c>
    </row>
    <row r="871" spans="1:20" ht="49" x14ac:dyDescent="0.25">
      <c r="A871">
        <v>869</v>
      </c>
      <c r="B871" s="3" t="s">
        <v>870</v>
      </c>
      <c r="C871" s="3" t="s">
        <v>4979</v>
      </c>
      <c r="D871">
        <v>8800</v>
      </c>
      <c r="E871">
        <v>1040</v>
      </c>
      <c r="F871" t="s">
        <v>8221</v>
      </c>
      <c r="G871" t="s">
        <v>8224</v>
      </c>
      <c r="H871" t="s">
        <v>8246</v>
      </c>
      <c r="I871">
        <v>1365448657</v>
      </c>
      <c r="J871">
        <v>1362860257</v>
      </c>
      <c r="K871" t="b">
        <v>0</v>
      </c>
      <c r="L871">
        <v>3</v>
      </c>
      <c r="M871" t="b">
        <v>0</v>
      </c>
      <c r="N871" s="3" t="s">
        <v>8278</v>
      </c>
      <c r="O871">
        <f t="shared" si="52"/>
        <v>12</v>
      </c>
      <c r="P871" s="3">
        <f t="shared" si="53"/>
        <v>346.67</v>
      </c>
      <c r="Q871" t="s">
        <v>8325</v>
      </c>
      <c r="R871" t="s">
        <v>8328</v>
      </c>
      <c r="S871" s="8">
        <f t="shared" si="54"/>
        <v>41342.637233796297</v>
      </c>
      <c r="T871" s="8">
        <f t="shared" si="55"/>
        <v>41372.595567129625</v>
      </c>
    </row>
    <row r="872" spans="1:20" ht="49" x14ac:dyDescent="0.25">
      <c r="A872">
        <v>870</v>
      </c>
      <c r="B872" s="3" t="s">
        <v>871</v>
      </c>
      <c r="C872" s="3" t="s">
        <v>4980</v>
      </c>
      <c r="D872">
        <v>20000</v>
      </c>
      <c r="E872">
        <v>62</v>
      </c>
      <c r="F872" t="s">
        <v>8221</v>
      </c>
      <c r="G872" t="s">
        <v>8225</v>
      </c>
      <c r="H872" t="s">
        <v>8247</v>
      </c>
      <c r="I872">
        <v>1377995523</v>
      </c>
      <c r="J872">
        <v>1375403523</v>
      </c>
      <c r="K872" t="b">
        <v>0</v>
      </c>
      <c r="L872">
        <v>5</v>
      </c>
      <c r="M872" t="b">
        <v>0</v>
      </c>
      <c r="N872" s="3" t="s">
        <v>8278</v>
      </c>
      <c r="O872">
        <f t="shared" si="52"/>
        <v>0</v>
      </c>
      <c r="P872" s="3">
        <f t="shared" si="53"/>
        <v>12.4</v>
      </c>
      <c r="Q872" t="s">
        <v>8325</v>
      </c>
      <c r="R872" t="s">
        <v>8328</v>
      </c>
      <c r="S872" s="8">
        <f t="shared" si="54"/>
        <v>41487.813923611109</v>
      </c>
      <c r="T872" s="8">
        <f t="shared" si="55"/>
        <v>41517.813923611109</v>
      </c>
    </row>
    <row r="873" spans="1:20" ht="49" x14ac:dyDescent="0.25">
      <c r="A873">
        <v>871</v>
      </c>
      <c r="B873" s="3" t="s">
        <v>872</v>
      </c>
      <c r="C873" s="3" t="s">
        <v>4981</v>
      </c>
      <c r="D873">
        <v>6000</v>
      </c>
      <c r="E873">
        <v>325</v>
      </c>
      <c r="F873" t="s">
        <v>8221</v>
      </c>
      <c r="G873" t="s">
        <v>8224</v>
      </c>
      <c r="H873" t="s">
        <v>8246</v>
      </c>
      <c r="I873">
        <v>1385735295</v>
      </c>
      <c r="J873">
        <v>1383139695</v>
      </c>
      <c r="K873" t="b">
        <v>0</v>
      </c>
      <c r="L873">
        <v>12</v>
      </c>
      <c r="M873" t="b">
        <v>0</v>
      </c>
      <c r="N873" s="3" t="s">
        <v>8278</v>
      </c>
      <c r="O873">
        <f t="shared" si="52"/>
        <v>5</v>
      </c>
      <c r="P873" s="3">
        <f t="shared" si="53"/>
        <v>27.08</v>
      </c>
      <c r="Q873" t="s">
        <v>8325</v>
      </c>
      <c r="R873" t="s">
        <v>8328</v>
      </c>
      <c r="S873" s="8">
        <f t="shared" si="54"/>
        <v>41577.352951388886</v>
      </c>
      <c r="T873" s="8">
        <f t="shared" si="55"/>
        <v>41607.394618055558</v>
      </c>
    </row>
    <row r="874" spans="1:20" ht="49" x14ac:dyDescent="0.25">
      <c r="A874">
        <v>872</v>
      </c>
      <c r="B874" s="3" t="s">
        <v>873</v>
      </c>
      <c r="C874" s="3" t="s">
        <v>4982</v>
      </c>
      <c r="D874">
        <v>8000</v>
      </c>
      <c r="E874">
        <v>65</v>
      </c>
      <c r="F874" t="s">
        <v>8221</v>
      </c>
      <c r="G874" t="s">
        <v>8224</v>
      </c>
      <c r="H874" t="s">
        <v>8246</v>
      </c>
      <c r="I874">
        <v>1299786527</v>
      </c>
      <c r="J874">
        <v>1295898527</v>
      </c>
      <c r="K874" t="b">
        <v>0</v>
      </c>
      <c r="L874">
        <v>2</v>
      </c>
      <c r="M874" t="b">
        <v>0</v>
      </c>
      <c r="N874" s="3" t="s">
        <v>8278</v>
      </c>
      <c r="O874">
        <f t="shared" si="52"/>
        <v>1</v>
      </c>
      <c r="P874" s="3">
        <f t="shared" si="53"/>
        <v>32.5</v>
      </c>
      <c r="Q874" t="s">
        <v>8325</v>
      </c>
      <c r="R874" t="s">
        <v>8328</v>
      </c>
      <c r="S874" s="8">
        <f t="shared" si="54"/>
        <v>40567.617210648146</v>
      </c>
      <c r="T874" s="8">
        <f t="shared" si="55"/>
        <v>40612.617210648146</v>
      </c>
    </row>
    <row r="875" spans="1:20" ht="33" x14ac:dyDescent="0.25">
      <c r="A875">
        <v>873</v>
      </c>
      <c r="B875" s="3" t="s">
        <v>874</v>
      </c>
      <c r="C875" s="3" t="s">
        <v>4983</v>
      </c>
      <c r="D875">
        <v>3500</v>
      </c>
      <c r="E875">
        <v>45</v>
      </c>
      <c r="F875" t="s">
        <v>8221</v>
      </c>
      <c r="G875" t="s">
        <v>8224</v>
      </c>
      <c r="H875" t="s">
        <v>8246</v>
      </c>
      <c r="I875">
        <v>1352610040</v>
      </c>
      <c r="J875">
        <v>1349150440</v>
      </c>
      <c r="K875" t="b">
        <v>0</v>
      </c>
      <c r="L875">
        <v>5</v>
      </c>
      <c r="M875" t="b">
        <v>0</v>
      </c>
      <c r="N875" s="3" t="s">
        <v>8278</v>
      </c>
      <c r="O875">
        <f t="shared" si="52"/>
        <v>1</v>
      </c>
      <c r="P875" s="3">
        <f t="shared" si="53"/>
        <v>9</v>
      </c>
      <c r="Q875" t="s">
        <v>8325</v>
      </c>
      <c r="R875" t="s">
        <v>8328</v>
      </c>
      <c r="S875" s="8">
        <f t="shared" si="54"/>
        <v>41183.958796296298</v>
      </c>
      <c r="T875" s="8">
        <f t="shared" si="55"/>
        <v>41224.000462962962</v>
      </c>
    </row>
    <row r="876" spans="1:20" ht="49" x14ac:dyDescent="0.25">
      <c r="A876">
        <v>874</v>
      </c>
      <c r="B876" s="3" t="s">
        <v>875</v>
      </c>
      <c r="C876" s="3" t="s">
        <v>4984</v>
      </c>
      <c r="D876">
        <v>3000</v>
      </c>
      <c r="E876">
        <v>730</v>
      </c>
      <c r="F876" t="s">
        <v>8221</v>
      </c>
      <c r="G876" t="s">
        <v>8224</v>
      </c>
      <c r="H876" t="s">
        <v>8246</v>
      </c>
      <c r="I876">
        <v>1367676034</v>
      </c>
      <c r="J876">
        <v>1365084034</v>
      </c>
      <c r="K876" t="b">
        <v>0</v>
      </c>
      <c r="L876">
        <v>21</v>
      </c>
      <c r="M876" t="b">
        <v>0</v>
      </c>
      <c r="N876" s="3" t="s">
        <v>8278</v>
      </c>
      <c r="O876">
        <f t="shared" si="52"/>
        <v>24</v>
      </c>
      <c r="P876" s="3">
        <f t="shared" si="53"/>
        <v>34.76</v>
      </c>
      <c r="Q876" t="s">
        <v>8325</v>
      </c>
      <c r="R876" t="s">
        <v>8328</v>
      </c>
      <c r="S876" s="8">
        <f t="shared" si="54"/>
        <v>41368.375393518516</v>
      </c>
      <c r="T876" s="8">
        <f t="shared" si="55"/>
        <v>41398.375393518516</v>
      </c>
    </row>
    <row r="877" spans="1:20" ht="65" x14ac:dyDescent="0.25">
      <c r="A877">
        <v>875</v>
      </c>
      <c r="B877" s="3" t="s">
        <v>876</v>
      </c>
      <c r="C877" s="3" t="s">
        <v>4985</v>
      </c>
      <c r="D877">
        <v>5000</v>
      </c>
      <c r="E877">
        <v>0</v>
      </c>
      <c r="F877" t="s">
        <v>8221</v>
      </c>
      <c r="G877" t="s">
        <v>8224</v>
      </c>
      <c r="H877" t="s">
        <v>8246</v>
      </c>
      <c r="I877">
        <v>1442856131</v>
      </c>
      <c r="J877">
        <v>1441128131</v>
      </c>
      <c r="K877" t="b">
        <v>0</v>
      </c>
      <c r="L877">
        <v>0</v>
      </c>
      <c r="M877" t="b">
        <v>0</v>
      </c>
      <c r="N877" s="3" t="s">
        <v>8278</v>
      </c>
      <c r="O877">
        <f t="shared" si="52"/>
        <v>0</v>
      </c>
      <c r="P877" s="3">
        <f t="shared" si="53"/>
        <v>0</v>
      </c>
      <c r="Q877" t="s">
        <v>8325</v>
      </c>
      <c r="R877" t="s">
        <v>8328</v>
      </c>
      <c r="S877" s="8">
        <f t="shared" si="54"/>
        <v>42248.515405092585</v>
      </c>
      <c r="T877" s="8">
        <f t="shared" si="55"/>
        <v>42268.515405092585</v>
      </c>
    </row>
    <row r="878" spans="1:20" ht="18" x14ac:dyDescent="0.25">
      <c r="A878">
        <v>876</v>
      </c>
      <c r="B878" s="3" t="s">
        <v>877</v>
      </c>
      <c r="C878" s="3" t="s">
        <v>4986</v>
      </c>
      <c r="D878">
        <v>3152</v>
      </c>
      <c r="E878">
        <v>1286</v>
      </c>
      <c r="F878" t="s">
        <v>8221</v>
      </c>
      <c r="G878" t="s">
        <v>8225</v>
      </c>
      <c r="H878" t="s">
        <v>8247</v>
      </c>
      <c r="I878">
        <v>1359978927</v>
      </c>
      <c r="J878">
        <v>1357127727</v>
      </c>
      <c r="K878" t="b">
        <v>0</v>
      </c>
      <c r="L878">
        <v>45</v>
      </c>
      <c r="M878" t="b">
        <v>0</v>
      </c>
      <c r="N878" s="3" t="s">
        <v>8278</v>
      </c>
      <c r="O878">
        <f t="shared" si="52"/>
        <v>41</v>
      </c>
      <c r="P878" s="3">
        <f t="shared" si="53"/>
        <v>28.58</v>
      </c>
      <c r="Q878" t="s">
        <v>8325</v>
      </c>
      <c r="R878" t="s">
        <v>8328</v>
      </c>
      <c r="S878" s="8">
        <f t="shared" si="54"/>
        <v>41276.288506944438</v>
      </c>
      <c r="T878" s="8">
        <f t="shared" si="55"/>
        <v>41309.288506944438</v>
      </c>
    </row>
    <row r="879" spans="1:20" ht="49" x14ac:dyDescent="0.25">
      <c r="A879">
        <v>877</v>
      </c>
      <c r="B879" s="3" t="s">
        <v>878</v>
      </c>
      <c r="C879" s="3" t="s">
        <v>4987</v>
      </c>
      <c r="D879">
        <v>2000</v>
      </c>
      <c r="E879">
        <v>1351</v>
      </c>
      <c r="F879" t="s">
        <v>8221</v>
      </c>
      <c r="G879" t="s">
        <v>8224</v>
      </c>
      <c r="H879" t="s">
        <v>8246</v>
      </c>
      <c r="I879">
        <v>1387479360</v>
      </c>
      <c r="J879">
        <v>1384887360</v>
      </c>
      <c r="K879" t="b">
        <v>0</v>
      </c>
      <c r="L879">
        <v>29</v>
      </c>
      <c r="M879" t="b">
        <v>0</v>
      </c>
      <c r="N879" s="3" t="s">
        <v>8278</v>
      </c>
      <c r="O879">
        <f t="shared" si="52"/>
        <v>68</v>
      </c>
      <c r="P879" s="3">
        <f t="shared" si="53"/>
        <v>46.59</v>
      </c>
      <c r="Q879" t="s">
        <v>8325</v>
      </c>
      <c r="R879" t="s">
        <v>8328</v>
      </c>
      <c r="S879" s="8">
        <f t="shared" si="54"/>
        <v>41597.580555555556</v>
      </c>
      <c r="T879" s="8">
        <f t="shared" si="55"/>
        <v>41627.580555555549</v>
      </c>
    </row>
    <row r="880" spans="1:20" ht="49" x14ac:dyDescent="0.25">
      <c r="A880">
        <v>878</v>
      </c>
      <c r="B880" s="3" t="s">
        <v>879</v>
      </c>
      <c r="C880" s="3" t="s">
        <v>4988</v>
      </c>
      <c r="D880">
        <v>5000</v>
      </c>
      <c r="E880">
        <v>65</v>
      </c>
      <c r="F880" t="s">
        <v>8221</v>
      </c>
      <c r="G880" t="s">
        <v>8224</v>
      </c>
      <c r="H880" t="s">
        <v>8246</v>
      </c>
      <c r="I880">
        <v>1293082524</v>
      </c>
      <c r="J880">
        <v>1290490524</v>
      </c>
      <c r="K880" t="b">
        <v>0</v>
      </c>
      <c r="L880">
        <v>2</v>
      </c>
      <c r="M880" t="b">
        <v>0</v>
      </c>
      <c r="N880" s="3" t="s">
        <v>8278</v>
      </c>
      <c r="O880">
        <f t="shared" si="52"/>
        <v>1</v>
      </c>
      <c r="P880" s="3">
        <f t="shared" si="53"/>
        <v>32.5</v>
      </c>
      <c r="Q880" t="s">
        <v>8325</v>
      </c>
      <c r="R880" t="s">
        <v>8328</v>
      </c>
      <c r="S880" s="8">
        <f t="shared" si="54"/>
        <v>40505.024583333332</v>
      </c>
      <c r="T880" s="8">
        <f t="shared" si="55"/>
        <v>40535.024583333332</v>
      </c>
    </row>
    <row r="881" spans="1:20" ht="49" x14ac:dyDescent="0.25">
      <c r="A881">
        <v>879</v>
      </c>
      <c r="B881" s="3" t="s">
        <v>880</v>
      </c>
      <c r="C881" s="3" t="s">
        <v>4989</v>
      </c>
      <c r="D881">
        <v>2100</v>
      </c>
      <c r="E881">
        <v>644</v>
      </c>
      <c r="F881" t="s">
        <v>8221</v>
      </c>
      <c r="G881" t="s">
        <v>8224</v>
      </c>
      <c r="H881" t="s">
        <v>8246</v>
      </c>
      <c r="I881">
        <v>1338321305</v>
      </c>
      <c r="J881">
        <v>1336506905</v>
      </c>
      <c r="K881" t="b">
        <v>0</v>
      </c>
      <c r="L881">
        <v>30</v>
      </c>
      <c r="M881" t="b">
        <v>0</v>
      </c>
      <c r="N881" s="3" t="s">
        <v>8278</v>
      </c>
      <c r="O881">
        <f t="shared" si="52"/>
        <v>31</v>
      </c>
      <c r="P881" s="3">
        <f t="shared" si="53"/>
        <v>21.47</v>
      </c>
      <c r="Q881" t="s">
        <v>8325</v>
      </c>
      <c r="R881" t="s">
        <v>8328</v>
      </c>
      <c r="S881" s="8">
        <f t="shared" si="54"/>
        <v>41037.621585648143</v>
      </c>
      <c r="T881" s="8">
        <f t="shared" si="55"/>
        <v>41058.621585648143</v>
      </c>
    </row>
    <row r="882" spans="1:20" ht="49" x14ac:dyDescent="0.25">
      <c r="A882">
        <v>880</v>
      </c>
      <c r="B882" s="3" t="s">
        <v>881</v>
      </c>
      <c r="C882" s="3" t="s">
        <v>4990</v>
      </c>
      <c r="D882">
        <v>3780</v>
      </c>
      <c r="E882">
        <v>113</v>
      </c>
      <c r="F882" t="s">
        <v>8221</v>
      </c>
      <c r="G882" t="s">
        <v>8224</v>
      </c>
      <c r="H882" t="s">
        <v>8246</v>
      </c>
      <c r="I882">
        <v>1351582938</v>
      </c>
      <c r="J882">
        <v>1348731738</v>
      </c>
      <c r="K882" t="b">
        <v>0</v>
      </c>
      <c r="L882">
        <v>8</v>
      </c>
      <c r="M882" t="b">
        <v>0</v>
      </c>
      <c r="N882" s="3" t="s">
        <v>8279</v>
      </c>
      <c r="O882">
        <f t="shared" si="52"/>
        <v>3</v>
      </c>
      <c r="P882" s="3">
        <f t="shared" si="53"/>
        <v>14.13</v>
      </c>
      <c r="Q882" t="s">
        <v>8325</v>
      </c>
      <c r="R882" t="s">
        <v>8329</v>
      </c>
      <c r="S882" s="8">
        <f t="shared" si="54"/>
        <v>41179.112708333334</v>
      </c>
      <c r="T882" s="8">
        <f t="shared" si="55"/>
        <v>41212.112708333334</v>
      </c>
    </row>
    <row r="883" spans="1:20" ht="49" x14ac:dyDescent="0.25">
      <c r="A883">
        <v>881</v>
      </c>
      <c r="B883" s="3" t="s">
        <v>882</v>
      </c>
      <c r="C883" s="3" t="s">
        <v>4991</v>
      </c>
      <c r="D883">
        <v>3750</v>
      </c>
      <c r="E883">
        <v>30</v>
      </c>
      <c r="F883" t="s">
        <v>8221</v>
      </c>
      <c r="G883" t="s">
        <v>8224</v>
      </c>
      <c r="H883" t="s">
        <v>8246</v>
      </c>
      <c r="I883">
        <v>1326520886</v>
      </c>
      <c r="J883">
        <v>1322632886</v>
      </c>
      <c r="K883" t="b">
        <v>0</v>
      </c>
      <c r="L883">
        <v>1</v>
      </c>
      <c r="M883" t="b">
        <v>0</v>
      </c>
      <c r="N883" s="3" t="s">
        <v>8279</v>
      </c>
      <c r="O883">
        <f t="shared" si="52"/>
        <v>1</v>
      </c>
      <c r="P883" s="3">
        <f t="shared" si="53"/>
        <v>30</v>
      </c>
      <c r="Q883" t="s">
        <v>8325</v>
      </c>
      <c r="R883" t="s">
        <v>8329</v>
      </c>
      <c r="S883" s="8">
        <f t="shared" si="54"/>
        <v>40877.042662037034</v>
      </c>
      <c r="T883" s="8">
        <f t="shared" si="55"/>
        <v>40922.042662037034</v>
      </c>
    </row>
    <row r="884" spans="1:20" ht="49" x14ac:dyDescent="0.25">
      <c r="A884">
        <v>882</v>
      </c>
      <c r="B884" s="3" t="s">
        <v>883</v>
      </c>
      <c r="C884" s="3" t="s">
        <v>4992</v>
      </c>
      <c r="D884">
        <v>1500</v>
      </c>
      <c r="E884">
        <v>302</v>
      </c>
      <c r="F884" t="s">
        <v>8221</v>
      </c>
      <c r="G884" t="s">
        <v>8224</v>
      </c>
      <c r="H884" t="s">
        <v>8246</v>
      </c>
      <c r="I884">
        <v>1315341550</v>
      </c>
      <c r="J884">
        <v>1312490350</v>
      </c>
      <c r="K884" t="b">
        <v>0</v>
      </c>
      <c r="L884">
        <v>14</v>
      </c>
      <c r="M884" t="b">
        <v>0</v>
      </c>
      <c r="N884" s="3" t="s">
        <v>8279</v>
      </c>
      <c r="O884">
        <f t="shared" si="52"/>
        <v>20</v>
      </c>
      <c r="P884" s="3">
        <f t="shared" si="53"/>
        <v>21.57</v>
      </c>
      <c r="Q884" t="s">
        <v>8325</v>
      </c>
      <c r="R884" t="s">
        <v>8329</v>
      </c>
      <c r="S884" s="8">
        <f t="shared" si="54"/>
        <v>40759.652199074073</v>
      </c>
      <c r="T884" s="8">
        <f t="shared" si="55"/>
        <v>40792.652199074073</v>
      </c>
    </row>
    <row r="885" spans="1:20" ht="49" x14ac:dyDescent="0.25">
      <c r="A885">
        <v>883</v>
      </c>
      <c r="B885" s="3" t="s">
        <v>884</v>
      </c>
      <c r="C885" s="3" t="s">
        <v>4993</v>
      </c>
      <c r="D885">
        <v>5000</v>
      </c>
      <c r="E885">
        <v>2001</v>
      </c>
      <c r="F885" t="s">
        <v>8221</v>
      </c>
      <c r="G885" t="s">
        <v>8224</v>
      </c>
      <c r="H885" t="s">
        <v>8246</v>
      </c>
      <c r="I885">
        <v>1456957635</v>
      </c>
      <c r="J885">
        <v>1451773635</v>
      </c>
      <c r="K885" t="b">
        <v>0</v>
      </c>
      <c r="L885">
        <v>24</v>
      </c>
      <c r="M885" t="b">
        <v>0</v>
      </c>
      <c r="N885" s="3" t="s">
        <v>8279</v>
      </c>
      <c r="O885">
        <f t="shared" si="52"/>
        <v>40</v>
      </c>
      <c r="P885" s="3">
        <f t="shared" si="53"/>
        <v>83.38</v>
      </c>
      <c r="Q885" t="s">
        <v>8325</v>
      </c>
      <c r="R885" t="s">
        <v>8329</v>
      </c>
      <c r="S885" s="8">
        <f t="shared" si="54"/>
        <v>42371.727256944439</v>
      </c>
      <c r="T885" s="8">
        <f t="shared" si="55"/>
        <v>42431.727256944439</v>
      </c>
    </row>
    <row r="886" spans="1:20" ht="49" x14ac:dyDescent="0.25">
      <c r="A886">
        <v>884</v>
      </c>
      <c r="B886" s="3" t="s">
        <v>885</v>
      </c>
      <c r="C886" s="3" t="s">
        <v>4994</v>
      </c>
      <c r="D886">
        <v>2000</v>
      </c>
      <c r="E886">
        <v>20</v>
      </c>
      <c r="F886" t="s">
        <v>8221</v>
      </c>
      <c r="G886" t="s">
        <v>8224</v>
      </c>
      <c r="H886" t="s">
        <v>8246</v>
      </c>
      <c r="I886">
        <v>1336789860</v>
      </c>
      <c r="J886">
        <v>1331666146</v>
      </c>
      <c r="K886" t="b">
        <v>0</v>
      </c>
      <c r="L886">
        <v>2</v>
      </c>
      <c r="M886" t="b">
        <v>0</v>
      </c>
      <c r="N886" s="3" t="s">
        <v>8279</v>
      </c>
      <c r="O886">
        <f t="shared" si="52"/>
        <v>1</v>
      </c>
      <c r="P886" s="3">
        <f t="shared" si="53"/>
        <v>10</v>
      </c>
      <c r="Q886" t="s">
        <v>8325</v>
      </c>
      <c r="R886" t="s">
        <v>8329</v>
      </c>
      <c r="S886" s="8">
        <f t="shared" si="54"/>
        <v>40981.594282407401</v>
      </c>
      <c r="T886" s="8">
        <f t="shared" si="55"/>
        <v>41040.896527777775</v>
      </c>
    </row>
    <row r="887" spans="1:20" ht="49" x14ac:dyDescent="0.25">
      <c r="A887">
        <v>885</v>
      </c>
      <c r="B887" s="3" t="s">
        <v>886</v>
      </c>
      <c r="C887" s="3" t="s">
        <v>4995</v>
      </c>
      <c r="D887">
        <v>1000</v>
      </c>
      <c r="E887">
        <v>750</v>
      </c>
      <c r="F887" t="s">
        <v>8221</v>
      </c>
      <c r="G887" t="s">
        <v>8224</v>
      </c>
      <c r="H887" t="s">
        <v>8246</v>
      </c>
      <c r="I887">
        <v>1483137311</v>
      </c>
      <c r="J887">
        <v>1481322911</v>
      </c>
      <c r="K887" t="b">
        <v>0</v>
      </c>
      <c r="L887">
        <v>21</v>
      </c>
      <c r="M887" t="b">
        <v>0</v>
      </c>
      <c r="N887" s="3" t="s">
        <v>8279</v>
      </c>
      <c r="O887">
        <f t="shared" si="52"/>
        <v>75</v>
      </c>
      <c r="P887" s="3">
        <f t="shared" si="53"/>
        <v>35.71</v>
      </c>
      <c r="Q887" t="s">
        <v>8325</v>
      </c>
      <c r="R887" t="s">
        <v>8329</v>
      </c>
      <c r="S887" s="8">
        <f t="shared" si="54"/>
        <v>42713.732766203706</v>
      </c>
      <c r="T887" s="8">
        <f t="shared" si="55"/>
        <v>42734.732766203706</v>
      </c>
    </row>
    <row r="888" spans="1:20" ht="49" x14ac:dyDescent="0.25">
      <c r="A888">
        <v>886</v>
      </c>
      <c r="B888" s="3" t="s">
        <v>887</v>
      </c>
      <c r="C888" s="3" t="s">
        <v>4996</v>
      </c>
      <c r="D888">
        <v>500</v>
      </c>
      <c r="E888">
        <v>205</v>
      </c>
      <c r="F888" t="s">
        <v>8221</v>
      </c>
      <c r="G888" t="s">
        <v>8224</v>
      </c>
      <c r="H888" t="s">
        <v>8246</v>
      </c>
      <c r="I888">
        <v>1473972813</v>
      </c>
      <c r="J888">
        <v>1471812813</v>
      </c>
      <c r="K888" t="b">
        <v>0</v>
      </c>
      <c r="L888">
        <v>7</v>
      </c>
      <c r="M888" t="b">
        <v>0</v>
      </c>
      <c r="N888" s="3" t="s">
        <v>8279</v>
      </c>
      <c r="O888">
        <f t="shared" si="52"/>
        <v>41</v>
      </c>
      <c r="P888" s="3">
        <f t="shared" si="53"/>
        <v>29.29</v>
      </c>
      <c r="Q888" t="s">
        <v>8325</v>
      </c>
      <c r="R888" t="s">
        <v>8329</v>
      </c>
      <c r="S888" s="8">
        <f t="shared" si="54"/>
        <v>42603.662187499998</v>
      </c>
      <c r="T888" s="8">
        <f t="shared" si="55"/>
        <v>42628.662187499998</v>
      </c>
    </row>
    <row r="889" spans="1:20" ht="49" x14ac:dyDescent="0.25">
      <c r="A889">
        <v>887</v>
      </c>
      <c r="B889" s="3" t="s">
        <v>888</v>
      </c>
      <c r="C889" s="3" t="s">
        <v>4997</v>
      </c>
      <c r="D889">
        <v>1000</v>
      </c>
      <c r="E889">
        <v>0</v>
      </c>
      <c r="F889" t="s">
        <v>8221</v>
      </c>
      <c r="G889" t="s">
        <v>8224</v>
      </c>
      <c r="H889" t="s">
        <v>8246</v>
      </c>
      <c r="I889">
        <v>1338159655</v>
      </c>
      <c r="J889">
        <v>1335567655</v>
      </c>
      <c r="K889" t="b">
        <v>0</v>
      </c>
      <c r="L889">
        <v>0</v>
      </c>
      <c r="M889" t="b">
        <v>0</v>
      </c>
      <c r="N889" s="3" t="s">
        <v>8279</v>
      </c>
      <c r="O889">
        <f t="shared" si="52"/>
        <v>0</v>
      </c>
      <c r="P889" s="3">
        <f t="shared" si="53"/>
        <v>0</v>
      </c>
      <c r="Q889" t="s">
        <v>8325</v>
      </c>
      <c r="R889" t="s">
        <v>8329</v>
      </c>
      <c r="S889" s="8">
        <f t="shared" si="54"/>
        <v>41026.75063657407</v>
      </c>
      <c r="T889" s="8">
        <f t="shared" si="55"/>
        <v>41056.75063657407</v>
      </c>
    </row>
    <row r="890" spans="1:20" ht="49" x14ac:dyDescent="0.25">
      <c r="A890">
        <v>888</v>
      </c>
      <c r="B890" s="3" t="s">
        <v>889</v>
      </c>
      <c r="C890" s="3" t="s">
        <v>4998</v>
      </c>
      <c r="D890">
        <v>1000</v>
      </c>
      <c r="E890">
        <v>72</v>
      </c>
      <c r="F890" t="s">
        <v>8221</v>
      </c>
      <c r="G890" t="s">
        <v>8224</v>
      </c>
      <c r="H890" t="s">
        <v>8246</v>
      </c>
      <c r="I890">
        <v>1314856800</v>
      </c>
      <c r="J890">
        <v>1311789885</v>
      </c>
      <c r="K890" t="b">
        <v>0</v>
      </c>
      <c r="L890">
        <v>4</v>
      </c>
      <c r="M890" t="b">
        <v>0</v>
      </c>
      <c r="N890" s="3" t="s">
        <v>8279</v>
      </c>
      <c r="O890">
        <f t="shared" si="52"/>
        <v>7</v>
      </c>
      <c r="P890" s="3">
        <f t="shared" si="53"/>
        <v>18</v>
      </c>
      <c r="Q890" t="s">
        <v>8325</v>
      </c>
      <c r="R890" t="s">
        <v>8329</v>
      </c>
      <c r="S890" s="8">
        <f t="shared" si="54"/>
        <v>40751.544965277775</v>
      </c>
      <c r="T890" s="8">
        <f t="shared" si="55"/>
        <v>40787.041666666664</v>
      </c>
    </row>
    <row r="891" spans="1:20" ht="49"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s="3" t="s">
        <v>8279</v>
      </c>
      <c r="O891">
        <f t="shared" si="52"/>
        <v>9</v>
      </c>
      <c r="P891" s="3">
        <f t="shared" si="53"/>
        <v>73.760000000000005</v>
      </c>
      <c r="Q891" t="s">
        <v>8325</v>
      </c>
      <c r="R891" t="s">
        <v>8329</v>
      </c>
      <c r="S891" s="8">
        <f t="shared" si="54"/>
        <v>41887.575729166667</v>
      </c>
      <c r="T891" s="8">
        <f t="shared" si="55"/>
        <v>41917.575729166667</v>
      </c>
    </row>
    <row r="892" spans="1:20" ht="49" x14ac:dyDescent="0.25">
      <c r="A892">
        <v>890</v>
      </c>
      <c r="B892" s="3" t="s">
        <v>891</v>
      </c>
      <c r="C892" s="3" t="s">
        <v>5000</v>
      </c>
      <c r="D892">
        <v>3000</v>
      </c>
      <c r="E892">
        <v>125</v>
      </c>
      <c r="F892" t="s">
        <v>8221</v>
      </c>
      <c r="G892" t="s">
        <v>8224</v>
      </c>
      <c r="H892" t="s">
        <v>8246</v>
      </c>
      <c r="I892">
        <v>1385055979</v>
      </c>
      <c r="J892">
        <v>1382460379</v>
      </c>
      <c r="K892" t="b">
        <v>0</v>
      </c>
      <c r="L892">
        <v>4</v>
      </c>
      <c r="M892" t="b">
        <v>0</v>
      </c>
      <c r="N892" s="3" t="s">
        <v>8279</v>
      </c>
      <c r="O892">
        <f t="shared" si="52"/>
        <v>4</v>
      </c>
      <c r="P892" s="3">
        <f t="shared" si="53"/>
        <v>31.25</v>
      </c>
      <c r="Q892" t="s">
        <v>8325</v>
      </c>
      <c r="R892" t="s">
        <v>8329</v>
      </c>
      <c r="S892" s="8">
        <f t="shared" si="54"/>
        <v>41569.490497685183</v>
      </c>
      <c r="T892" s="8">
        <f t="shared" si="55"/>
        <v>41599.532164351847</v>
      </c>
    </row>
    <row r="893" spans="1:20" ht="49" x14ac:dyDescent="0.25">
      <c r="A893">
        <v>891</v>
      </c>
      <c r="B893" s="3" t="s">
        <v>892</v>
      </c>
      <c r="C893" s="3" t="s">
        <v>5001</v>
      </c>
      <c r="D893">
        <v>8000</v>
      </c>
      <c r="E893">
        <v>260</v>
      </c>
      <c r="F893" t="s">
        <v>8221</v>
      </c>
      <c r="G893" t="s">
        <v>8224</v>
      </c>
      <c r="H893" t="s">
        <v>8246</v>
      </c>
      <c r="I893">
        <v>1408581930</v>
      </c>
      <c r="J893">
        <v>1405989930</v>
      </c>
      <c r="K893" t="b">
        <v>0</v>
      </c>
      <c r="L893">
        <v>9</v>
      </c>
      <c r="M893" t="b">
        <v>0</v>
      </c>
      <c r="N893" s="3" t="s">
        <v>8279</v>
      </c>
      <c r="O893">
        <f t="shared" si="52"/>
        <v>3</v>
      </c>
      <c r="P893" s="3">
        <f t="shared" si="53"/>
        <v>28.89</v>
      </c>
      <c r="Q893" t="s">
        <v>8325</v>
      </c>
      <c r="R893" t="s">
        <v>8329</v>
      </c>
      <c r="S893" s="8">
        <f t="shared" si="54"/>
        <v>41841.823263888888</v>
      </c>
      <c r="T893" s="8">
        <f t="shared" si="55"/>
        <v>41871.823263888888</v>
      </c>
    </row>
    <row r="894" spans="1:20" ht="49" x14ac:dyDescent="0.25">
      <c r="A894">
        <v>892</v>
      </c>
      <c r="B894" s="3" t="s">
        <v>893</v>
      </c>
      <c r="C894" s="3" t="s">
        <v>5002</v>
      </c>
      <c r="D894">
        <v>6000</v>
      </c>
      <c r="E894">
        <v>2445</v>
      </c>
      <c r="F894" t="s">
        <v>8221</v>
      </c>
      <c r="G894" t="s">
        <v>8224</v>
      </c>
      <c r="H894" t="s">
        <v>8246</v>
      </c>
      <c r="I894">
        <v>1280635200</v>
      </c>
      <c r="J894">
        <v>1273121283</v>
      </c>
      <c r="K894" t="b">
        <v>0</v>
      </c>
      <c r="L894">
        <v>17</v>
      </c>
      <c r="M894" t="b">
        <v>0</v>
      </c>
      <c r="N894" s="3" t="s">
        <v>8279</v>
      </c>
      <c r="O894">
        <f t="shared" si="52"/>
        <v>41</v>
      </c>
      <c r="P894" s="3">
        <f t="shared" si="53"/>
        <v>143.82</v>
      </c>
      <c r="Q894" t="s">
        <v>8325</v>
      </c>
      <c r="R894" t="s">
        <v>8329</v>
      </c>
      <c r="S894" s="8">
        <f t="shared" si="54"/>
        <v>40303.991701388884</v>
      </c>
      <c r="T894" s="8">
        <f t="shared" si="55"/>
        <v>40390.958333333328</v>
      </c>
    </row>
    <row r="895" spans="1:20" ht="49" x14ac:dyDescent="0.25">
      <c r="A895">
        <v>893</v>
      </c>
      <c r="B895" s="3" t="s">
        <v>894</v>
      </c>
      <c r="C895" s="3" t="s">
        <v>5003</v>
      </c>
      <c r="D895">
        <v>2000</v>
      </c>
      <c r="E895">
        <v>200</v>
      </c>
      <c r="F895" t="s">
        <v>8221</v>
      </c>
      <c r="G895" t="s">
        <v>8224</v>
      </c>
      <c r="H895" t="s">
        <v>8246</v>
      </c>
      <c r="I895">
        <v>1427920363</v>
      </c>
      <c r="J895">
        <v>1425331963</v>
      </c>
      <c r="K895" t="b">
        <v>0</v>
      </c>
      <c r="L895">
        <v>5</v>
      </c>
      <c r="M895" t="b">
        <v>0</v>
      </c>
      <c r="N895" s="3" t="s">
        <v>8279</v>
      </c>
      <c r="O895">
        <f t="shared" si="52"/>
        <v>10</v>
      </c>
      <c r="P895" s="3">
        <f t="shared" si="53"/>
        <v>40</v>
      </c>
      <c r="Q895" t="s">
        <v>8325</v>
      </c>
      <c r="R895" t="s">
        <v>8329</v>
      </c>
      <c r="S895" s="8">
        <f t="shared" si="54"/>
        <v>42065.689386574071</v>
      </c>
      <c r="T895" s="8">
        <f t="shared" si="55"/>
        <v>42095.647719907407</v>
      </c>
    </row>
    <row r="896" spans="1:20" ht="49" x14ac:dyDescent="0.25">
      <c r="A896">
        <v>894</v>
      </c>
      <c r="B896" s="3" t="s">
        <v>895</v>
      </c>
      <c r="C896" s="3" t="s">
        <v>5004</v>
      </c>
      <c r="D896">
        <v>20000</v>
      </c>
      <c r="E896">
        <v>7834</v>
      </c>
      <c r="F896" t="s">
        <v>8221</v>
      </c>
      <c r="G896" t="s">
        <v>8224</v>
      </c>
      <c r="H896" t="s">
        <v>8246</v>
      </c>
      <c r="I896">
        <v>1465169610</v>
      </c>
      <c r="J896">
        <v>1462577610</v>
      </c>
      <c r="K896" t="b">
        <v>0</v>
      </c>
      <c r="L896">
        <v>53</v>
      </c>
      <c r="M896" t="b">
        <v>0</v>
      </c>
      <c r="N896" s="3" t="s">
        <v>8279</v>
      </c>
      <c r="O896">
        <f t="shared" si="52"/>
        <v>39</v>
      </c>
      <c r="P896" s="3">
        <f t="shared" si="53"/>
        <v>147.81</v>
      </c>
      <c r="Q896" t="s">
        <v>8325</v>
      </c>
      <c r="R896" t="s">
        <v>8329</v>
      </c>
      <c r="S896" s="8">
        <f t="shared" si="54"/>
        <v>42496.773263888892</v>
      </c>
      <c r="T896" s="8">
        <f t="shared" si="55"/>
        <v>42526.773263888885</v>
      </c>
    </row>
    <row r="897" spans="1:20" ht="49" x14ac:dyDescent="0.25">
      <c r="A897">
        <v>895</v>
      </c>
      <c r="B897" s="3" t="s">
        <v>896</v>
      </c>
      <c r="C897" s="3" t="s">
        <v>5005</v>
      </c>
      <c r="D897">
        <v>8000</v>
      </c>
      <c r="E897">
        <v>195</v>
      </c>
      <c r="F897" t="s">
        <v>8221</v>
      </c>
      <c r="G897" t="s">
        <v>8224</v>
      </c>
      <c r="H897" t="s">
        <v>8246</v>
      </c>
      <c r="I897">
        <v>1287975829</v>
      </c>
      <c r="J897">
        <v>1284087829</v>
      </c>
      <c r="K897" t="b">
        <v>0</v>
      </c>
      <c r="L897">
        <v>7</v>
      </c>
      <c r="M897" t="b">
        <v>0</v>
      </c>
      <c r="N897" s="3" t="s">
        <v>8279</v>
      </c>
      <c r="O897">
        <f t="shared" si="52"/>
        <v>2</v>
      </c>
      <c r="P897" s="3">
        <f t="shared" si="53"/>
        <v>27.86</v>
      </c>
      <c r="Q897" t="s">
        <v>8325</v>
      </c>
      <c r="R897" t="s">
        <v>8329</v>
      </c>
      <c r="S897" s="8">
        <f t="shared" si="54"/>
        <v>40430.919317129628</v>
      </c>
      <c r="T897" s="8">
        <f t="shared" si="55"/>
        <v>40475.919317129628</v>
      </c>
    </row>
    <row r="898" spans="1:20" ht="49" x14ac:dyDescent="0.25">
      <c r="A898">
        <v>896</v>
      </c>
      <c r="B898" s="3" t="s">
        <v>897</v>
      </c>
      <c r="C898" s="3" t="s">
        <v>5006</v>
      </c>
      <c r="D898">
        <v>8000</v>
      </c>
      <c r="E898">
        <v>3200</v>
      </c>
      <c r="F898" t="s">
        <v>8221</v>
      </c>
      <c r="G898" t="s">
        <v>8224</v>
      </c>
      <c r="H898" t="s">
        <v>8246</v>
      </c>
      <c r="I898">
        <v>1440734400</v>
      </c>
      <c r="J898">
        <v>1438549026</v>
      </c>
      <c r="K898" t="b">
        <v>0</v>
      </c>
      <c r="L898">
        <v>72</v>
      </c>
      <c r="M898" t="b">
        <v>0</v>
      </c>
      <c r="N898" s="3" t="s">
        <v>8279</v>
      </c>
      <c r="O898">
        <f t="shared" ref="O898:O961" si="56">ROUND(E898/D898*100,0)</f>
        <v>40</v>
      </c>
      <c r="P898" s="3">
        <f t="shared" ref="P898:P961" si="57">IF(E898=0,0,ROUND(E898/L898,2))</f>
        <v>44.44</v>
      </c>
      <c r="Q898" t="s">
        <v>8325</v>
      </c>
      <c r="R898" t="s">
        <v>8329</v>
      </c>
      <c r="S898" s="8">
        <f t="shared" ref="S898:S961" si="58">(((J898/60)/60)/24)+DATE(1970,1,1)+(-5/24)</f>
        <v>42218.664652777778</v>
      </c>
      <c r="T898" s="8">
        <f t="shared" ref="T898:T961" si="59">(I898/86400)+25569+(-5/24)</f>
        <v>42243.958333333336</v>
      </c>
    </row>
    <row r="899" spans="1:20" ht="49" x14ac:dyDescent="0.25">
      <c r="A899">
        <v>897</v>
      </c>
      <c r="B899" s="3" t="s">
        <v>898</v>
      </c>
      <c r="C899" s="3" t="s">
        <v>5007</v>
      </c>
      <c r="D899">
        <v>3000</v>
      </c>
      <c r="E899">
        <v>0</v>
      </c>
      <c r="F899" t="s">
        <v>8221</v>
      </c>
      <c r="G899" t="s">
        <v>8224</v>
      </c>
      <c r="H899" t="s">
        <v>8246</v>
      </c>
      <c r="I899">
        <v>1354123908</v>
      </c>
      <c r="J899">
        <v>1351528308</v>
      </c>
      <c r="K899" t="b">
        <v>0</v>
      </c>
      <c r="L899">
        <v>0</v>
      </c>
      <c r="M899" t="b">
        <v>0</v>
      </c>
      <c r="N899" s="3" t="s">
        <v>8279</v>
      </c>
      <c r="O899">
        <f t="shared" si="56"/>
        <v>0</v>
      </c>
      <c r="P899" s="3">
        <f t="shared" si="57"/>
        <v>0</v>
      </c>
      <c r="Q899" t="s">
        <v>8325</v>
      </c>
      <c r="R899" t="s">
        <v>8329</v>
      </c>
      <c r="S899" s="8">
        <f t="shared" si="58"/>
        <v>41211.480416666665</v>
      </c>
      <c r="T899" s="8">
        <f t="shared" si="59"/>
        <v>41241.52208333333</v>
      </c>
    </row>
    <row r="900" spans="1:20" ht="49" x14ac:dyDescent="0.25">
      <c r="A900">
        <v>898</v>
      </c>
      <c r="B900" s="3" t="s">
        <v>899</v>
      </c>
      <c r="C900" s="3" t="s">
        <v>5008</v>
      </c>
      <c r="D900">
        <v>2500</v>
      </c>
      <c r="E900">
        <v>70</v>
      </c>
      <c r="F900" t="s">
        <v>8221</v>
      </c>
      <c r="G900" t="s">
        <v>8224</v>
      </c>
      <c r="H900" t="s">
        <v>8246</v>
      </c>
      <c r="I900">
        <v>1326651110</v>
      </c>
      <c r="J900">
        <v>1322763110</v>
      </c>
      <c r="K900" t="b">
        <v>0</v>
      </c>
      <c r="L900">
        <v>2</v>
      </c>
      <c r="M900" t="b">
        <v>0</v>
      </c>
      <c r="N900" s="3" t="s">
        <v>8279</v>
      </c>
      <c r="O900">
        <f t="shared" si="56"/>
        <v>3</v>
      </c>
      <c r="P900" s="3">
        <f t="shared" si="57"/>
        <v>35</v>
      </c>
      <c r="Q900" t="s">
        <v>8325</v>
      </c>
      <c r="R900" t="s">
        <v>8329</v>
      </c>
      <c r="S900" s="8">
        <f t="shared" si="58"/>
        <v>40878.549884259257</v>
      </c>
      <c r="T900" s="8">
        <f t="shared" si="59"/>
        <v>40923.549884259257</v>
      </c>
    </row>
    <row r="901" spans="1:20" ht="49" x14ac:dyDescent="0.25">
      <c r="A901">
        <v>899</v>
      </c>
      <c r="B901" s="3" t="s">
        <v>900</v>
      </c>
      <c r="C901" s="3" t="s">
        <v>5009</v>
      </c>
      <c r="D901">
        <v>750</v>
      </c>
      <c r="E901">
        <v>280</v>
      </c>
      <c r="F901" t="s">
        <v>8221</v>
      </c>
      <c r="G901" t="s">
        <v>8224</v>
      </c>
      <c r="H901" t="s">
        <v>8246</v>
      </c>
      <c r="I901">
        <v>1306549362</v>
      </c>
      <c r="J901">
        <v>1302661362</v>
      </c>
      <c r="K901" t="b">
        <v>0</v>
      </c>
      <c r="L901">
        <v>8</v>
      </c>
      <c r="M901" t="b">
        <v>0</v>
      </c>
      <c r="N901" s="3" t="s">
        <v>8279</v>
      </c>
      <c r="O901">
        <f t="shared" si="56"/>
        <v>37</v>
      </c>
      <c r="P901" s="3">
        <f t="shared" si="57"/>
        <v>35</v>
      </c>
      <c r="Q901" t="s">
        <v>8325</v>
      </c>
      <c r="R901" t="s">
        <v>8329</v>
      </c>
      <c r="S901" s="8">
        <f t="shared" si="58"/>
        <v>40645.890763888885</v>
      </c>
      <c r="T901" s="8">
        <f t="shared" si="59"/>
        <v>40690.890763888885</v>
      </c>
    </row>
    <row r="902" spans="1:20" ht="33" x14ac:dyDescent="0.25">
      <c r="A902">
        <v>900</v>
      </c>
      <c r="B902" s="3" t="s">
        <v>901</v>
      </c>
      <c r="C902" s="3" t="s">
        <v>5010</v>
      </c>
      <c r="D902">
        <v>5000</v>
      </c>
      <c r="E902">
        <v>21</v>
      </c>
      <c r="F902" t="s">
        <v>8221</v>
      </c>
      <c r="G902" t="s">
        <v>8224</v>
      </c>
      <c r="H902" t="s">
        <v>8246</v>
      </c>
      <c r="I902">
        <v>1459365802</v>
      </c>
      <c r="J902">
        <v>1456777402</v>
      </c>
      <c r="K902" t="b">
        <v>0</v>
      </c>
      <c r="L902">
        <v>2</v>
      </c>
      <c r="M902" t="b">
        <v>0</v>
      </c>
      <c r="N902" s="3" t="s">
        <v>8278</v>
      </c>
      <c r="O902">
        <f t="shared" si="56"/>
        <v>0</v>
      </c>
      <c r="P902" s="3">
        <f t="shared" si="57"/>
        <v>10.5</v>
      </c>
      <c r="Q902" t="s">
        <v>8325</v>
      </c>
      <c r="R902" t="s">
        <v>8328</v>
      </c>
      <c r="S902" s="8">
        <f t="shared" si="58"/>
        <v>42429.641226851854</v>
      </c>
      <c r="T902" s="8">
        <f t="shared" si="59"/>
        <v>42459.599560185183</v>
      </c>
    </row>
    <row r="903" spans="1:20" ht="65" x14ac:dyDescent="0.25">
      <c r="A903">
        <v>901</v>
      </c>
      <c r="B903" s="3" t="s">
        <v>902</v>
      </c>
      <c r="C903" s="3" t="s">
        <v>5011</v>
      </c>
      <c r="D903">
        <v>6500</v>
      </c>
      <c r="E903">
        <v>0</v>
      </c>
      <c r="F903" t="s">
        <v>8221</v>
      </c>
      <c r="G903" t="s">
        <v>8224</v>
      </c>
      <c r="H903" t="s">
        <v>8246</v>
      </c>
      <c r="I903">
        <v>1276024260</v>
      </c>
      <c r="J903">
        <v>1272050914</v>
      </c>
      <c r="K903" t="b">
        <v>0</v>
      </c>
      <c r="L903">
        <v>0</v>
      </c>
      <c r="M903" t="b">
        <v>0</v>
      </c>
      <c r="N903" s="3" t="s">
        <v>8278</v>
      </c>
      <c r="O903">
        <f t="shared" si="56"/>
        <v>0</v>
      </c>
      <c r="P903" s="3">
        <f t="shared" si="57"/>
        <v>0</v>
      </c>
      <c r="Q903" t="s">
        <v>8325</v>
      </c>
      <c r="R903" t="s">
        <v>8328</v>
      </c>
      <c r="S903" s="8">
        <f t="shared" si="58"/>
        <v>40291.603171296294</v>
      </c>
      <c r="T903" s="8">
        <f t="shared" si="59"/>
        <v>40337.59097222222</v>
      </c>
    </row>
    <row r="904" spans="1:20" ht="49" x14ac:dyDescent="0.25">
      <c r="A904">
        <v>902</v>
      </c>
      <c r="B904" s="3" t="s">
        <v>903</v>
      </c>
      <c r="C904" s="3" t="s">
        <v>5012</v>
      </c>
      <c r="D904">
        <v>30000</v>
      </c>
      <c r="E904">
        <v>90</v>
      </c>
      <c r="F904" t="s">
        <v>8221</v>
      </c>
      <c r="G904" t="s">
        <v>8224</v>
      </c>
      <c r="H904" t="s">
        <v>8246</v>
      </c>
      <c r="I904">
        <v>1409412600</v>
      </c>
      <c r="J904">
        <v>1404947422</v>
      </c>
      <c r="K904" t="b">
        <v>0</v>
      </c>
      <c r="L904">
        <v>3</v>
      </c>
      <c r="M904" t="b">
        <v>0</v>
      </c>
      <c r="N904" s="3" t="s">
        <v>8278</v>
      </c>
      <c r="O904">
        <f t="shared" si="56"/>
        <v>0</v>
      </c>
      <c r="P904" s="3">
        <f t="shared" si="57"/>
        <v>30</v>
      </c>
      <c r="Q904" t="s">
        <v>8325</v>
      </c>
      <c r="R904" t="s">
        <v>8328</v>
      </c>
      <c r="S904" s="8">
        <f t="shared" si="58"/>
        <v>41829.757199074069</v>
      </c>
      <c r="T904" s="8">
        <f t="shared" si="59"/>
        <v>41881.4375</v>
      </c>
    </row>
    <row r="905" spans="1:20" ht="49" x14ac:dyDescent="0.25">
      <c r="A905">
        <v>903</v>
      </c>
      <c r="B905" s="3" t="s">
        <v>904</v>
      </c>
      <c r="C905" s="3" t="s">
        <v>5013</v>
      </c>
      <c r="D905">
        <v>5000</v>
      </c>
      <c r="E905">
        <v>160</v>
      </c>
      <c r="F905" t="s">
        <v>8221</v>
      </c>
      <c r="G905" t="s">
        <v>8224</v>
      </c>
      <c r="H905" t="s">
        <v>8246</v>
      </c>
      <c r="I905">
        <v>1348367100</v>
      </c>
      <c r="J905">
        <v>1346180780</v>
      </c>
      <c r="K905" t="b">
        <v>0</v>
      </c>
      <c r="L905">
        <v>4</v>
      </c>
      <c r="M905" t="b">
        <v>0</v>
      </c>
      <c r="N905" s="3" t="s">
        <v>8278</v>
      </c>
      <c r="O905">
        <f t="shared" si="56"/>
        <v>3</v>
      </c>
      <c r="P905" s="3">
        <f t="shared" si="57"/>
        <v>40</v>
      </c>
      <c r="Q905" t="s">
        <v>8325</v>
      </c>
      <c r="R905" t="s">
        <v>8328</v>
      </c>
      <c r="S905" s="8">
        <f t="shared" si="58"/>
        <v>41149.587731481479</v>
      </c>
      <c r="T905" s="8">
        <f t="shared" si="59"/>
        <v>41174.892361111109</v>
      </c>
    </row>
    <row r="906" spans="1:20" ht="49" x14ac:dyDescent="0.25">
      <c r="A906">
        <v>904</v>
      </c>
      <c r="B906" s="3" t="s">
        <v>905</v>
      </c>
      <c r="C906" s="3" t="s">
        <v>5014</v>
      </c>
      <c r="D906">
        <v>50000</v>
      </c>
      <c r="E906">
        <v>151</v>
      </c>
      <c r="F906" t="s">
        <v>8221</v>
      </c>
      <c r="G906" t="s">
        <v>8224</v>
      </c>
      <c r="H906" t="s">
        <v>8246</v>
      </c>
      <c r="I906">
        <v>1451786137</v>
      </c>
      <c r="J906">
        <v>1449194137</v>
      </c>
      <c r="K906" t="b">
        <v>0</v>
      </c>
      <c r="L906">
        <v>3</v>
      </c>
      <c r="M906" t="b">
        <v>0</v>
      </c>
      <c r="N906" s="3" t="s">
        <v>8278</v>
      </c>
      <c r="O906">
        <f t="shared" si="56"/>
        <v>0</v>
      </c>
      <c r="P906" s="3">
        <f t="shared" si="57"/>
        <v>50.33</v>
      </c>
      <c r="Q906" t="s">
        <v>8325</v>
      </c>
      <c r="R906" t="s">
        <v>8328</v>
      </c>
      <c r="S906" s="8">
        <f t="shared" si="58"/>
        <v>42341.87195601852</v>
      </c>
      <c r="T906" s="8">
        <f t="shared" si="59"/>
        <v>42371.87195601852</v>
      </c>
    </row>
    <row r="907" spans="1:20" ht="49" x14ac:dyDescent="0.25">
      <c r="A907">
        <v>905</v>
      </c>
      <c r="B907" s="3" t="s">
        <v>906</v>
      </c>
      <c r="C907" s="3" t="s">
        <v>5015</v>
      </c>
      <c r="D907">
        <v>6500</v>
      </c>
      <c r="E907">
        <v>196</v>
      </c>
      <c r="F907" t="s">
        <v>8221</v>
      </c>
      <c r="G907" t="s">
        <v>8224</v>
      </c>
      <c r="H907" t="s">
        <v>8246</v>
      </c>
      <c r="I907">
        <v>1295847926</v>
      </c>
      <c r="J907">
        <v>1290663926</v>
      </c>
      <c r="K907" t="b">
        <v>0</v>
      </c>
      <c r="L907">
        <v>6</v>
      </c>
      <c r="M907" t="b">
        <v>0</v>
      </c>
      <c r="N907" s="3" t="s">
        <v>8278</v>
      </c>
      <c r="O907">
        <f t="shared" si="56"/>
        <v>3</v>
      </c>
      <c r="P907" s="3">
        <f t="shared" si="57"/>
        <v>32.67</v>
      </c>
      <c r="Q907" t="s">
        <v>8325</v>
      </c>
      <c r="R907" t="s">
        <v>8328</v>
      </c>
      <c r="S907" s="8">
        <f t="shared" si="58"/>
        <v>40507.031550925924</v>
      </c>
      <c r="T907" s="8">
        <f t="shared" si="59"/>
        <v>40567.031550925924</v>
      </c>
    </row>
    <row r="908" spans="1:20" ht="33" x14ac:dyDescent="0.25">
      <c r="A908">
        <v>906</v>
      </c>
      <c r="B908" s="3" t="s">
        <v>907</v>
      </c>
      <c r="C908" s="3" t="s">
        <v>5016</v>
      </c>
      <c r="D908">
        <v>15000</v>
      </c>
      <c r="E908">
        <v>0</v>
      </c>
      <c r="F908" t="s">
        <v>8221</v>
      </c>
      <c r="G908" t="s">
        <v>8224</v>
      </c>
      <c r="H908" t="s">
        <v>8246</v>
      </c>
      <c r="I908">
        <v>1394681590</v>
      </c>
      <c r="J908">
        <v>1392093190</v>
      </c>
      <c r="K908" t="b">
        <v>0</v>
      </c>
      <c r="L908">
        <v>0</v>
      </c>
      <c r="M908" t="b">
        <v>0</v>
      </c>
      <c r="N908" s="3" t="s">
        <v>8278</v>
      </c>
      <c r="O908">
        <f t="shared" si="56"/>
        <v>0</v>
      </c>
      <c r="P908" s="3">
        <f t="shared" si="57"/>
        <v>0</v>
      </c>
      <c r="Q908" t="s">
        <v>8325</v>
      </c>
      <c r="R908" t="s">
        <v>8328</v>
      </c>
      <c r="S908" s="8">
        <f t="shared" si="58"/>
        <v>41680.981365740736</v>
      </c>
      <c r="T908" s="8">
        <f t="shared" si="59"/>
        <v>41710.939699074072</v>
      </c>
    </row>
    <row r="909" spans="1:20" ht="33" x14ac:dyDescent="0.25">
      <c r="A909">
        <v>907</v>
      </c>
      <c r="B909" s="3" t="s">
        <v>908</v>
      </c>
      <c r="C909" s="3" t="s">
        <v>5017</v>
      </c>
      <c r="D909">
        <v>2900</v>
      </c>
      <c r="E909">
        <v>0</v>
      </c>
      <c r="F909" t="s">
        <v>8221</v>
      </c>
      <c r="G909" t="s">
        <v>8224</v>
      </c>
      <c r="H909" t="s">
        <v>8246</v>
      </c>
      <c r="I909">
        <v>1315715823</v>
      </c>
      <c r="J909">
        <v>1313123823</v>
      </c>
      <c r="K909" t="b">
        <v>0</v>
      </c>
      <c r="L909">
        <v>0</v>
      </c>
      <c r="M909" t="b">
        <v>0</v>
      </c>
      <c r="N909" s="3" t="s">
        <v>8278</v>
      </c>
      <c r="O909">
        <f t="shared" si="56"/>
        <v>0</v>
      </c>
      <c r="P909" s="3">
        <f t="shared" si="57"/>
        <v>0</v>
      </c>
      <c r="Q909" t="s">
        <v>8325</v>
      </c>
      <c r="R909" t="s">
        <v>8328</v>
      </c>
      <c r="S909" s="8">
        <f t="shared" si="58"/>
        <v>40766.9840625</v>
      </c>
      <c r="T909" s="8">
        <f t="shared" si="59"/>
        <v>40796.9840625</v>
      </c>
    </row>
    <row r="910" spans="1:20" ht="49" x14ac:dyDescent="0.25">
      <c r="A910">
        <v>908</v>
      </c>
      <c r="B910" s="3" t="s">
        <v>909</v>
      </c>
      <c r="C910" s="3" t="s">
        <v>5018</v>
      </c>
      <c r="D910">
        <v>2500</v>
      </c>
      <c r="E910">
        <v>0</v>
      </c>
      <c r="F910" t="s">
        <v>8221</v>
      </c>
      <c r="G910" t="s">
        <v>8224</v>
      </c>
      <c r="H910" t="s">
        <v>8246</v>
      </c>
      <c r="I910">
        <v>1280206740</v>
      </c>
      <c r="J910">
        <v>1276283655</v>
      </c>
      <c r="K910" t="b">
        <v>0</v>
      </c>
      <c r="L910">
        <v>0</v>
      </c>
      <c r="M910" t="b">
        <v>0</v>
      </c>
      <c r="N910" s="3" t="s">
        <v>8278</v>
      </c>
      <c r="O910">
        <f t="shared" si="56"/>
        <v>0</v>
      </c>
      <c r="P910" s="3">
        <f t="shared" si="57"/>
        <v>0</v>
      </c>
      <c r="Q910" t="s">
        <v>8325</v>
      </c>
      <c r="R910" t="s">
        <v>8328</v>
      </c>
      <c r="S910" s="8">
        <f t="shared" si="58"/>
        <v>40340.593229166661</v>
      </c>
      <c r="T910" s="8">
        <f t="shared" si="59"/>
        <v>40385.999305555553</v>
      </c>
    </row>
    <row r="911" spans="1:20" ht="49" x14ac:dyDescent="0.25">
      <c r="A911">
        <v>909</v>
      </c>
      <c r="B911" s="3" t="s">
        <v>910</v>
      </c>
      <c r="C911" s="3" t="s">
        <v>5019</v>
      </c>
      <c r="D911">
        <v>16000</v>
      </c>
      <c r="E911">
        <v>520</v>
      </c>
      <c r="F911" t="s">
        <v>8221</v>
      </c>
      <c r="G911" t="s">
        <v>8224</v>
      </c>
      <c r="H911" t="s">
        <v>8246</v>
      </c>
      <c r="I911">
        <v>1343016000</v>
      </c>
      <c r="J911">
        <v>1340296440</v>
      </c>
      <c r="K911" t="b">
        <v>0</v>
      </c>
      <c r="L911">
        <v>8</v>
      </c>
      <c r="M911" t="b">
        <v>0</v>
      </c>
      <c r="N911" s="3" t="s">
        <v>8278</v>
      </c>
      <c r="O911">
        <f t="shared" si="56"/>
        <v>3</v>
      </c>
      <c r="P911" s="3">
        <f t="shared" si="57"/>
        <v>65</v>
      </c>
      <c r="Q911" t="s">
        <v>8325</v>
      </c>
      <c r="R911" t="s">
        <v>8328</v>
      </c>
      <c r="S911" s="8">
        <f t="shared" si="58"/>
        <v>41081.481944444444</v>
      </c>
      <c r="T911" s="8">
        <f t="shared" si="59"/>
        <v>41112.958333333328</v>
      </c>
    </row>
    <row r="912" spans="1:20" ht="49" x14ac:dyDescent="0.25">
      <c r="A912">
        <v>910</v>
      </c>
      <c r="B912" s="3" t="s">
        <v>911</v>
      </c>
      <c r="C912" s="3" t="s">
        <v>5020</v>
      </c>
      <c r="D912">
        <v>550</v>
      </c>
      <c r="E912">
        <v>123</v>
      </c>
      <c r="F912" t="s">
        <v>8221</v>
      </c>
      <c r="G912" t="s">
        <v>8225</v>
      </c>
      <c r="H912" t="s">
        <v>8247</v>
      </c>
      <c r="I912">
        <v>1488546319</v>
      </c>
      <c r="J912">
        <v>1483362319</v>
      </c>
      <c r="K912" t="b">
        <v>0</v>
      </c>
      <c r="L912">
        <v>5</v>
      </c>
      <c r="M912" t="b">
        <v>0</v>
      </c>
      <c r="N912" s="3" t="s">
        <v>8278</v>
      </c>
      <c r="O912">
        <f t="shared" si="56"/>
        <v>22</v>
      </c>
      <c r="P912" s="3">
        <f t="shared" si="57"/>
        <v>24.6</v>
      </c>
      <c r="Q912" t="s">
        <v>8325</v>
      </c>
      <c r="R912" t="s">
        <v>8328</v>
      </c>
      <c r="S912" s="8">
        <f t="shared" si="58"/>
        <v>42737.337025462963</v>
      </c>
      <c r="T912" s="8">
        <f t="shared" si="59"/>
        <v>42797.337025462963</v>
      </c>
    </row>
    <row r="913" spans="1:20" ht="49" x14ac:dyDescent="0.25">
      <c r="A913">
        <v>911</v>
      </c>
      <c r="B913" s="3" t="s">
        <v>912</v>
      </c>
      <c r="C913" s="3" t="s">
        <v>5021</v>
      </c>
      <c r="D913">
        <v>100000</v>
      </c>
      <c r="E913">
        <v>0</v>
      </c>
      <c r="F913" t="s">
        <v>8221</v>
      </c>
      <c r="G913" t="s">
        <v>8224</v>
      </c>
      <c r="H913" t="s">
        <v>8246</v>
      </c>
      <c r="I913">
        <v>1390522045</v>
      </c>
      <c r="J913">
        <v>1388707645</v>
      </c>
      <c r="K913" t="b">
        <v>0</v>
      </c>
      <c r="L913">
        <v>0</v>
      </c>
      <c r="M913" t="b">
        <v>0</v>
      </c>
      <c r="N913" s="3" t="s">
        <v>8278</v>
      </c>
      <c r="O913">
        <f t="shared" si="56"/>
        <v>0</v>
      </c>
      <c r="P913" s="3">
        <f t="shared" si="57"/>
        <v>0</v>
      </c>
      <c r="Q913" t="s">
        <v>8325</v>
      </c>
      <c r="R913" t="s">
        <v>8328</v>
      </c>
      <c r="S913" s="8">
        <f t="shared" si="58"/>
        <v>41641.796817129631</v>
      </c>
      <c r="T913" s="8">
        <f t="shared" si="59"/>
        <v>41662.796817129631</v>
      </c>
    </row>
    <row r="914" spans="1:20" ht="49" x14ac:dyDescent="0.25">
      <c r="A914">
        <v>912</v>
      </c>
      <c r="B914" s="3" t="s">
        <v>913</v>
      </c>
      <c r="C914" s="3" t="s">
        <v>5022</v>
      </c>
      <c r="D914">
        <v>3500</v>
      </c>
      <c r="E914">
        <v>30</v>
      </c>
      <c r="F914" t="s">
        <v>8221</v>
      </c>
      <c r="G914" t="s">
        <v>8224</v>
      </c>
      <c r="H914" t="s">
        <v>8246</v>
      </c>
      <c r="I914">
        <v>1355197047</v>
      </c>
      <c r="J914">
        <v>1350009447</v>
      </c>
      <c r="K914" t="b">
        <v>0</v>
      </c>
      <c r="L914">
        <v>2</v>
      </c>
      <c r="M914" t="b">
        <v>0</v>
      </c>
      <c r="N914" s="3" t="s">
        <v>8278</v>
      </c>
      <c r="O914">
        <f t="shared" si="56"/>
        <v>1</v>
      </c>
      <c r="P914" s="3">
        <f t="shared" si="57"/>
        <v>15</v>
      </c>
      <c r="Q914" t="s">
        <v>8325</v>
      </c>
      <c r="R914" t="s">
        <v>8328</v>
      </c>
      <c r="S914" s="8">
        <f t="shared" si="58"/>
        <v>41193.901006944441</v>
      </c>
      <c r="T914" s="8">
        <f t="shared" si="59"/>
        <v>41253.942673611113</v>
      </c>
    </row>
    <row r="915" spans="1:20" ht="49" x14ac:dyDescent="0.25">
      <c r="A915">
        <v>913</v>
      </c>
      <c r="B915" s="3" t="s">
        <v>914</v>
      </c>
      <c r="C915" s="3" t="s">
        <v>5023</v>
      </c>
      <c r="D915">
        <v>30000</v>
      </c>
      <c r="E915">
        <v>1982</v>
      </c>
      <c r="F915" t="s">
        <v>8221</v>
      </c>
      <c r="G915" t="s">
        <v>8224</v>
      </c>
      <c r="H915" t="s">
        <v>8246</v>
      </c>
      <c r="I915">
        <v>1336188019</v>
      </c>
      <c r="J915">
        <v>1333596019</v>
      </c>
      <c r="K915" t="b">
        <v>0</v>
      </c>
      <c r="L915">
        <v>24</v>
      </c>
      <c r="M915" t="b">
        <v>0</v>
      </c>
      <c r="N915" s="3" t="s">
        <v>8278</v>
      </c>
      <c r="O915">
        <f t="shared" si="56"/>
        <v>7</v>
      </c>
      <c r="P915" s="3">
        <f t="shared" si="57"/>
        <v>82.58</v>
      </c>
      <c r="Q915" t="s">
        <v>8325</v>
      </c>
      <c r="R915" t="s">
        <v>8328</v>
      </c>
      <c r="S915" s="8">
        <f t="shared" si="58"/>
        <v>41003.930775462963</v>
      </c>
      <c r="T915" s="8">
        <f t="shared" si="59"/>
        <v>41033.930775462963</v>
      </c>
    </row>
    <row r="916" spans="1:20" ht="49" x14ac:dyDescent="0.25">
      <c r="A916">
        <v>914</v>
      </c>
      <c r="B916" s="3" t="s">
        <v>915</v>
      </c>
      <c r="C916" s="3" t="s">
        <v>5024</v>
      </c>
      <c r="D916">
        <v>1500</v>
      </c>
      <c r="E916">
        <v>0</v>
      </c>
      <c r="F916" t="s">
        <v>8221</v>
      </c>
      <c r="G916" t="s">
        <v>8224</v>
      </c>
      <c r="H916" t="s">
        <v>8246</v>
      </c>
      <c r="I916">
        <v>1345918747</v>
      </c>
      <c r="J916">
        <v>1343326747</v>
      </c>
      <c r="K916" t="b">
        <v>0</v>
      </c>
      <c r="L916">
        <v>0</v>
      </c>
      <c r="M916" t="b">
        <v>0</v>
      </c>
      <c r="N916" s="3" t="s">
        <v>8278</v>
      </c>
      <c r="O916">
        <f t="shared" si="56"/>
        <v>0</v>
      </c>
      <c r="P916" s="3">
        <f t="shared" si="57"/>
        <v>0</v>
      </c>
      <c r="Q916" t="s">
        <v>8325</v>
      </c>
      <c r="R916" t="s">
        <v>8328</v>
      </c>
      <c r="S916" s="8">
        <f t="shared" si="58"/>
        <v>41116.554942129631</v>
      </c>
      <c r="T916" s="8">
        <f t="shared" si="59"/>
        <v>41146.554942129624</v>
      </c>
    </row>
    <row r="917" spans="1:20" ht="49" x14ac:dyDescent="0.25">
      <c r="A917">
        <v>915</v>
      </c>
      <c r="B917" s="3" t="s">
        <v>916</v>
      </c>
      <c r="C917" s="3" t="s">
        <v>5025</v>
      </c>
      <c r="D917">
        <v>6500</v>
      </c>
      <c r="E917">
        <v>375</v>
      </c>
      <c r="F917" t="s">
        <v>8221</v>
      </c>
      <c r="G917" t="s">
        <v>8224</v>
      </c>
      <c r="H917" t="s">
        <v>8246</v>
      </c>
      <c r="I917">
        <v>1330577940</v>
      </c>
      <c r="J917">
        <v>1327853914</v>
      </c>
      <c r="K917" t="b">
        <v>0</v>
      </c>
      <c r="L917">
        <v>9</v>
      </c>
      <c r="M917" t="b">
        <v>0</v>
      </c>
      <c r="N917" s="3" t="s">
        <v>8278</v>
      </c>
      <c r="O917">
        <f t="shared" si="56"/>
        <v>6</v>
      </c>
      <c r="P917" s="3">
        <f t="shared" si="57"/>
        <v>41.67</v>
      </c>
      <c r="Q917" t="s">
        <v>8325</v>
      </c>
      <c r="R917" t="s">
        <v>8328</v>
      </c>
      <c r="S917" s="8">
        <f t="shared" si="58"/>
        <v>40937.471226851849</v>
      </c>
      <c r="T917" s="8">
        <f t="shared" si="59"/>
        <v>40968.999305555553</v>
      </c>
    </row>
    <row r="918" spans="1:20" ht="49" x14ac:dyDescent="0.25">
      <c r="A918">
        <v>916</v>
      </c>
      <c r="B918" s="3" t="s">
        <v>917</v>
      </c>
      <c r="C918" s="3" t="s">
        <v>5026</v>
      </c>
      <c r="D918">
        <v>3300</v>
      </c>
      <c r="E918">
        <v>0</v>
      </c>
      <c r="F918" t="s">
        <v>8221</v>
      </c>
      <c r="G918" t="s">
        <v>8224</v>
      </c>
      <c r="H918" t="s">
        <v>8246</v>
      </c>
      <c r="I918">
        <v>1287723600</v>
      </c>
      <c r="J918">
        <v>1284409734</v>
      </c>
      <c r="K918" t="b">
        <v>0</v>
      </c>
      <c r="L918">
        <v>0</v>
      </c>
      <c r="M918" t="b">
        <v>0</v>
      </c>
      <c r="N918" s="3" t="s">
        <v>8278</v>
      </c>
      <c r="O918">
        <f t="shared" si="56"/>
        <v>0</v>
      </c>
      <c r="P918" s="3">
        <f t="shared" si="57"/>
        <v>0</v>
      </c>
      <c r="Q918" t="s">
        <v>8325</v>
      </c>
      <c r="R918" t="s">
        <v>8328</v>
      </c>
      <c r="S918" s="8">
        <f t="shared" si="58"/>
        <v>40434.645069444443</v>
      </c>
      <c r="T918" s="8">
        <f t="shared" si="59"/>
        <v>40473</v>
      </c>
    </row>
    <row r="919" spans="1:20" ht="49" x14ac:dyDescent="0.25">
      <c r="A919">
        <v>917</v>
      </c>
      <c r="B919" s="3" t="s">
        <v>918</v>
      </c>
      <c r="C919" s="3" t="s">
        <v>5027</v>
      </c>
      <c r="D919">
        <v>5000</v>
      </c>
      <c r="E919">
        <v>30</v>
      </c>
      <c r="F919" t="s">
        <v>8221</v>
      </c>
      <c r="G919" t="s">
        <v>8224</v>
      </c>
      <c r="H919" t="s">
        <v>8246</v>
      </c>
      <c r="I919">
        <v>1405305000</v>
      </c>
      <c r="J919">
        <v>1402612730</v>
      </c>
      <c r="K919" t="b">
        <v>0</v>
      </c>
      <c r="L919">
        <v>1</v>
      </c>
      <c r="M919" t="b">
        <v>0</v>
      </c>
      <c r="N919" s="3" t="s">
        <v>8278</v>
      </c>
      <c r="O919">
        <f t="shared" si="56"/>
        <v>1</v>
      </c>
      <c r="P919" s="3">
        <f t="shared" si="57"/>
        <v>30</v>
      </c>
      <c r="Q919" t="s">
        <v>8325</v>
      </c>
      <c r="R919" t="s">
        <v>8328</v>
      </c>
      <c r="S919" s="8">
        <f t="shared" si="58"/>
        <v>41802.735300925924</v>
      </c>
      <c r="T919" s="8">
        <f t="shared" si="59"/>
        <v>41833.895833333328</v>
      </c>
    </row>
    <row r="920" spans="1:20" ht="49" x14ac:dyDescent="0.25">
      <c r="A920">
        <v>918</v>
      </c>
      <c r="B920" s="3" t="s">
        <v>919</v>
      </c>
      <c r="C920" s="3" t="s">
        <v>5028</v>
      </c>
      <c r="D920">
        <v>3900</v>
      </c>
      <c r="E920">
        <v>196</v>
      </c>
      <c r="F920" t="s">
        <v>8221</v>
      </c>
      <c r="G920" t="s">
        <v>8225</v>
      </c>
      <c r="H920" t="s">
        <v>8247</v>
      </c>
      <c r="I920">
        <v>1417474761</v>
      </c>
      <c r="J920">
        <v>1414879161</v>
      </c>
      <c r="K920" t="b">
        <v>0</v>
      </c>
      <c r="L920">
        <v>10</v>
      </c>
      <c r="M920" t="b">
        <v>0</v>
      </c>
      <c r="N920" s="3" t="s">
        <v>8278</v>
      </c>
      <c r="O920">
        <f t="shared" si="56"/>
        <v>5</v>
      </c>
      <c r="P920" s="3">
        <f t="shared" si="57"/>
        <v>19.600000000000001</v>
      </c>
      <c r="Q920" t="s">
        <v>8325</v>
      </c>
      <c r="R920" t="s">
        <v>8328</v>
      </c>
      <c r="S920" s="8">
        <f t="shared" si="58"/>
        <v>41944.707881944443</v>
      </c>
      <c r="T920" s="8">
        <f t="shared" si="59"/>
        <v>41974.749548611107</v>
      </c>
    </row>
    <row r="921" spans="1:20" ht="18" x14ac:dyDescent="0.25">
      <c r="A921">
        <v>919</v>
      </c>
      <c r="B921" s="3" t="s">
        <v>920</v>
      </c>
      <c r="C921" s="3" t="s">
        <v>5029</v>
      </c>
      <c r="D921">
        <v>20000</v>
      </c>
      <c r="E921">
        <v>100</v>
      </c>
      <c r="F921" t="s">
        <v>8221</v>
      </c>
      <c r="G921" t="s">
        <v>8224</v>
      </c>
      <c r="H921" t="s">
        <v>8246</v>
      </c>
      <c r="I921">
        <v>1355930645</v>
      </c>
      <c r="J921">
        <v>1352906645</v>
      </c>
      <c r="K921" t="b">
        <v>0</v>
      </c>
      <c r="L921">
        <v>1</v>
      </c>
      <c r="M921" t="b">
        <v>0</v>
      </c>
      <c r="N921" s="3" t="s">
        <v>8278</v>
      </c>
      <c r="O921">
        <f t="shared" si="56"/>
        <v>1</v>
      </c>
      <c r="P921" s="3">
        <f t="shared" si="57"/>
        <v>100</v>
      </c>
      <c r="Q921" t="s">
        <v>8325</v>
      </c>
      <c r="R921" t="s">
        <v>8328</v>
      </c>
      <c r="S921" s="8">
        <f t="shared" si="58"/>
        <v>41227.433391203704</v>
      </c>
      <c r="T921" s="8">
        <f t="shared" si="59"/>
        <v>41262.433391203704</v>
      </c>
    </row>
    <row r="922" spans="1:20" ht="49" x14ac:dyDescent="0.25">
      <c r="A922">
        <v>920</v>
      </c>
      <c r="B922" s="3" t="s">
        <v>921</v>
      </c>
      <c r="C922" s="3" t="s">
        <v>5030</v>
      </c>
      <c r="D922">
        <v>5500</v>
      </c>
      <c r="E922">
        <v>0</v>
      </c>
      <c r="F922" t="s">
        <v>8221</v>
      </c>
      <c r="G922" t="s">
        <v>8224</v>
      </c>
      <c r="H922" t="s">
        <v>8246</v>
      </c>
      <c r="I922">
        <v>1384448822</v>
      </c>
      <c r="J922">
        <v>1381853222</v>
      </c>
      <c r="K922" t="b">
        <v>0</v>
      </c>
      <c r="L922">
        <v>0</v>
      </c>
      <c r="M922" t="b">
        <v>0</v>
      </c>
      <c r="N922" s="3" t="s">
        <v>8278</v>
      </c>
      <c r="O922">
        <f t="shared" si="56"/>
        <v>0</v>
      </c>
      <c r="P922" s="3">
        <f t="shared" si="57"/>
        <v>0</v>
      </c>
      <c r="Q922" t="s">
        <v>8325</v>
      </c>
      <c r="R922" t="s">
        <v>8328</v>
      </c>
      <c r="S922" s="8">
        <f t="shared" si="58"/>
        <v>41562.463217592594</v>
      </c>
      <c r="T922" s="8">
        <f t="shared" si="59"/>
        <v>41592.504884259259</v>
      </c>
    </row>
    <row r="923" spans="1:20" ht="49" x14ac:dyDescent="0.25">
      <c r="A923">
        <v>921</v>
      </c>
      <c r="B923" s="3" t="s">
        <v>922</v>
      </c>
      <c r="C923" s="3" t="s">
        <v>5031</v>
      </c>
      <c r="D923">
        <v>15000</v>
      </c>
      <c r="E923">
        <v>4635</v>
      </c>
      <c r="F923" t="s">
        <v>8221</v>
      </c>
      <c r="G923" t="s">
        <v>8224</v>
      </c>
      <c r="H923" t="s">
        <v>8246</v>
      </c>
      <c r="I923">
        <v>1323666376</v>
      </c>
      <c r="J923">
        <v>1320033976</v>
      </c>
      <c r="K923" t="b">
        <v>0</v>
      </c>
      <c r="L923">
        <v>20</v>
      </c>
      <c r="M923" t="b">
        <v>0</v>
      </c>
      <c r="N923" s="3" t="s">
        <v>8278</v>
      </c>
      <c r="O923">
        <f t="shared" si="56"/>
        <v>31</v>
      </c>
      <c r="P923" s="3">
        <f t="shared" si="57"/>
        <v>231.75</v>
      </c>
      <c r="Q923" t="s">
        <v>8325</v>
      </c>
      <c r="R923" t="s">
        <v>8328</v>
      </c>
      <c r="S923" s="8">
        <f t="shared" si="58"/>
        <v>40846.962685185179</v>
      </c>
      <c r="T923" s="8">
        <f t="shared" si="59"/>
        <v>40889.004351851851</v>
      </c>
    </row>
    <row r="924" spans="1:20" ht="49" x14ac:dyDescent="0.25">
      <c r="A924">
        <v>922</v>
      </c>
      <c r="B924" s="3" t="s">
        <v>923</v>
      </c>
      <c r="C924" s="3" t="s">
        <v>5032</v>
      </c>
      <c r="D924">
        <v>27000</v>
      </c>
      <c r="E924">
        <v>5680</v>
      </c>
      <c r="F924" t="s">
        <v>8221</v>
      </c>
      <c r="G924" t="s">
        <v>8224</v>
      </c>
      <c r="H924" t="s">
        <v>8246</v>
      </c>
      <c r="I924">
        <v>1412167393</v>
      </c>
      <c r="J924">
        <v>1409143393</v>
      </c>
      <c r="K924" t="b">
        <v>0</v>
      </c>
      <c r="L924">
        <v>30</v>
      </c>
      <c r="M924" t="b">
        <v>0</v>
      </c>
      <c r="N924" s="3" t="s">
        <v>8278</v>
      </c>
      <c r="O924">
        <f t="shared" si="56"/>
        <v>21</v>
      </c>
      <c r="P924" s="3">
        <f t="shared" si="57"/>
        <v>189.33</v>
      </c>
      <c r="Q924" t="s">
        <v>8325</v>
      </c>
      <c r="R924" t="s">
        <v>8328</v>
      </c>
      <c r="S924" s="8">
        <f t="shared" si="58"/>
        <v>41878.32167824074</v>
      </c>
      <c r="T924" s="8">
        <f t="shared" si="59"/>
        <v>41913.32167824074</v>
      </c>
    </row>
    <row r="925" spans="1:20" ht="49" x14ac:dyDescent="0.25">
      <c r="A925">
        <v>923</v>
      </c>
      <c r="B925" s="3" t="s">
        <v>924</v>
      </c>
      <c r="C925" s="3" t="s">
        <v>5033</v>
      </c>
      <c r="D925">
        <v>15000</v>
      </c>
      <c r="E925">
        <v>330</v>
      </c>
      <c r="F925" t="s">
        <v>8221</v>
      </c>
      <c r="G925" t="s">
        <v>8224</v>
      </c>
      <c r="H925" t="s">
        <v>8246</v>
      </c>
      <c r="I925">
        <v>1416614523</v>
      </c>
      <c r="J925">
        <v>1414018923</v>
      </c>
      <c r="K925" t="b">
        <v>0</v>
      </c>
      <c r="L925">
        <v>6</v>
      </c>
      <c r="M925" t="b">
        <v>0</v>
      </c>
      <c r="N925" s="3" t="s">
        <v>8278</v>
      </c>
      <c r="O925">
        <f t="shared" si="56"/>
        <v>2</v>
      </c>
      <c r="P925" s="3">
        <f t="shared" si="57"/>
        <v>55</v>
      </c>
      <c r="Q925" t="s">
        <v>8325</v>
      </c>
      <c r="R925" t="s">
        <v>8328</v>
      </c>
      <c r="S925" s="8">
        <f t="shared" si="58"/>
        <v>41934.751423611109</v>
      </c>
      <c r="T925" s="8">
        <f t="shared" si="59"/>
        <v>41964.793090277781</v>
      </c>
    </row>
    <row r="926" spans="1:20" ht="49" x14ac:dyDescent="0.25">
      <c r="A926">
        <v>924</v>
      </c>
      <c r="B926" s="3" t="s">
        <v>925</v>
      </c>
      <c r="C926" s="3" t="s">
        <v>5034</v>
      </c>
      <c r="D926">
        <v>3000</v>
      </c>
      <c r="E926">
        <v>327</v>
      </c>
      <c r="F926" t="s">
        <v>8221</v>
      </c>
      <c r="G926" t="s">
        <v>8224</v>
      </c>
      <c r="H926" t="s">
        <v>8246</v>
      </c>
      <c r="I926">
        <v>1360795069</v>
      </c>
      <c r="J926">
        <v>1358203069</v>
      </c>
      <c r="K926" t="b">
        <v>0</v>
      </c>
      <c r="L926">
        <v>15</v>
      </c>
      <c r="M926" t="b">
        <v>0</v>
      </c>
      <c r="N926" s="3" t="s">
        <v>8278</v>
      </c>
      <c r="O926">
        <f t="shared" si="56"/>
        <v>11</v>
      </c>
      <c r="P926" s="3">
        <f t="shared" si="57"/>
        <v>21.8</v>
      </c>
      <c r="Q926" t="s">
        <v>8325</v>
      </c>
      <c r="R926" t="s">
        <v>8328</v>
      </c>
      <c r="S926" s="8">
        <f t="shared" si="58"/>
        <v>41288.734594907408</v>
      </c>
      <c r="T926" s="8">
        <f t="shared" si="59"/>
        <v>41318.734594907401</v>
      </c>
    </row>
    <row r="927" spans="1:20" ht="49" x14ac:dyDescent="0.25">
      <c r="A927">
        <v>925</v>
      </c>
      <c r="B927" s="3" t="s">
        <v>926</v>
      </c>
      <c r="C927" s="3" t="s">
        <v>5035</v>
      </c>
      <c r="D927">
        <v>6000</v>
      </c>
      <c r="E927">
        <v>160</v>
      </c>
      <c r="F927" t="s">
        <v>8221</v>
      </c>
      <c r="G927" t="s">
        <v>8224</v>
      </c>
      <c r="H927" t="s">
        <v>8246</v>
      </c>
      <c r="I927">
        <v>1385590111</v>
      </c>
      <c r="J927">
        <v>1382994511</v>
      </c>
      <c r="K927" t="b">
        <v>0</v>
      </c>
      <c r="L927">
        <v>5</v>
      </c>
      <c r="M927" t="b">
        <v>0</v>
      </c>
      <c r="N927" s="3" t="s">
        <v>8278</v>
      </c>
      <c r="O927">
        <f t="shared" si="56"/>
        <v>3</v>
      </c>
      <c r="P927" s="3">
        <f t="shared" si="57"/>
        <v>32</v>
      </c>
      <c r="Q927" t="s">
        <v>8325</v>
      </c>
      <c r="R927" t="s">
        <v>8328</v>
      </c>
      <c r="S927" s="8">
        <f t="shared" si="58"/>
        <v>41575.672581018516</v>
      </c>
      <c r="T927" s="8">
        <f t="shared" si="59"/>
        <v>41605.71424768518</v>
      </c>
    </row>
    <row r="928" spans="1:20" ht="65" x14ac:dyDescent="0.25">
      <c r="A928">
        <v>926</v>
      </c>
      <c r="B928" s="3" t="s">
        <v>927</v>
      </c>
      <c r="C928" s="3" t="s">
        <v>5036</v>
      </c>
      <c r="D928">
        <v>7000</v>
      </c>
      <c r="E928">
        <v>0</v>
      </c>
      <c r="F928" t="s">
        <v>8221</v>
      </c>
      <c r="G928" t="s">
        <v>8224</v>
      </c>
      <c r="H928" t="s">
        <v>8246</v>
      </c>
      <c r="I928">
        <v>1278628800</v>
      </c>
      <c r="J928">
        <v>1276043330</v>
      </c>
      <c r="K928" t="b">
        <v>0</v>
      </c>
      <c r="L928">
        <v>0</v>
      </c>
      <c r="M928" t="b">
        <v>0</v>
      </c>
      <c r="N928" s="3" t="s">
        <v>8278</v>
      </c>
      <c r="O928">
        <f t="shared" si="56"/>
        <v>0</v>
      </c>
      <c r="P928" s="3">
        <f t="shared" si="57"/>
        <v>0</v>
      </c>
      <c r="Q928" t="s">
        <v>8325</v>
      </c>
      <c r="R928" t="s">
        <v>8328</v>
      </c>
      <c r="S928" s="8">
        <f t="shared" si="58"/>
        <v>40337.811689814815</v>
      </c>
      <c r="T928" s="8">
        <f t="shared" si="59"/>
        <v>40367.736111111109</v>
      </c>
    </row>
    <row r="929" spans="1:20" ht="33" x14ac:dyDescent="0.25">
      <c r="A929">
        <v>927</v>
      </c>
      <c r="B929" s="3" t="s">
        <v>928</v>
      </c>
      <c r="C929" s="3" t="s">
        <v>5037</v>
      </c>
      <c r="D929">
        <v>20000</v>
      </c>
      <c r="E929">
        <v>0</v>
      </c>
      <c r="F929" t="s">
        <v>8221</v>
      </c>
      <c r="G929" t="s">
        <v>8224</v>
      </c>
      <c r="H929" t="s">
        <v>8246</v>
      </c>
      <c r="I929">
        <v>1337024695</v>
      </c>
      <c r="J929">
        <v>1334432695</v>
      </c>
      <c r="K929" t="b">
        <v>0</v>
      </c>
      <c r="L929">
        <v>0</v>
      </c>
      <c r="M929" t="b">
        <v>0</v>
      </c>
      <c r="N929" s="3" t="s">
        <v>8278</v>
      </c>
      <c r="O929">
        <f t="shared" si="56"/>
        <v>0</v>
      </c>
      <c r="P929" s="3">
        <f t="shared" si="57"/>
        <v>0</v>
      </c>
      <c r="Q929" t="s">
        <v>8325</v>
      </c>
      <c r="R929" t="s">
        <v>8328</v>
      </c>
      <c r="S929" s="8">
        <f t="shared" si="58"/>
        <v>41013.614525462959</v>
      </c>
      <c r="T929" s="8">
        <f t="shared" si="59"/>
        <v>41043.614525462959</v>
      </c>
    </row>
    <row r="930" spans="1:20" ht="49" x14ac:dyDescent="0.25">
      <c r="A930">
        <v>928</v>
      </c>
      <c r="B930" s="3" t="s">
        <v>929</v>
      </c>
      <c r="C930" s="3" t="s">
        <v>5038</v>
      </c>
      <c r="D930">
        <v>14500</v>
      </c>
      <c r="E930">
        <v>1575</v>
      </c>
      <c r="F930" t="s">
        <v>8221</v>
      </c>
      <c r="G930" t="s">
        <v>8224</v>
      </c>
      <c r="H930" t="s">
        <v>8246</v>
      </c>
      <c r="I930">
        <v>1353196800</v>
      </c>
      <c r="J930">
        <v>1348864913</v>
      </c>
      <c r="K930" t="b">
        <v>0</v>
      </c>
      <c r="L930">
        <v>28</v>
      </c>
      <c r="M930" t="b">
        <v>0</v>
      </c>
      <c r="N930" s="3" t="s">
        <v>8278</v>
      </c>
      <c r="O930">
        <f t="shared" si="56"/>
        <v>11</v>
      </c>
      <c r="P930" s="3">
        <f t="shared" si="57"/>
        <v>56.25</v>
      </c>
      <c r="Q930" t="s">
        <v>8325</v>
      </c>
      <c r="R930" t="s">
        <v>8328</v>
      </c>
      <c r="S930" s="8">
        <f t="shared" si="58"/>
        <v>41180.654085648144</v>
      </c>
      <c r="T930" s="8">
        <f t="shared" si="59"/>
        <v>41230.791666666664</v>
      </c>
    </row>
    <row r="931" spans="1:20" ht="49" x14ac:dyDescent="0.25">
      <c r="A931">
        <v>929</v>
      </c>
      <c r="B931" s="3" t="s">
        <v>930</v>
      </c>
      <c r="C931" s="3" t="s">
        <v>5039</v>
      </c>
      <c r="D931">
        <v>500</v>
      </c>
      <c r="E931">
        <v>0</v>
      </c>
      <c r="F931" t="s">
        <v>8221</v>
      </c>
      <c r="G931" t="s">
        <v>8224</v>
      </c>
      <c r="H931" t="s">
        <v>8246</v>
      </c>
      <c r="I931">
        <v>1333946569</v>
      </c>
      <c r="J931">
        <v>1331358169</v>
      </c>
      <c r="K931" t="b">
        <v>0</v>
      </c>
      <c r="L931">
        <v>0</v>
      </c>
      <c r="M931" t="b">
        <v>0</v>
      </c>
      <c r="N931" s="3" t="s">
        <v>8278</v>
      </c>
      <c r="O931">
        <f t="shared" si="56"/>
        <v>0</v>
      </c>
      <c r="P931" s="3">
        <f t="shared" si="57"/>
        <v>0</v>
      </c>
      <c r="Q931" t="s">
        <v>8325</v>
      </c>
      <c r="R931" t="s">
        <v>8328</v>
      </c>
      <c r="S931" s="8">
        <f t="shared" si="58"/>
        <v>40978.029733796291</v>
      </c>
      <c r="T931" s="8">
        <f t="shared" si="59"/>
        <v>41007.988067129627</v>
      </c>
    </row>
    <row r="932" spans="1:20" ht="49" x14ac:dyDescent="0.25">
      <c r="A932">
        <v>930</v>
      </c>
      <c r="B932" s="3" t="s">
        <v>931</v>
      </c>
      <c r="C932" s="3" t="s">
        <v>5040</v>
      </c>
      <c r="D932">
        <v>900</v>
      </c>
      <c r="E932">
        <v>345</v>
      </c>
      <c r="F932" t="s">
        <v>8221</v>
      </c>
      <c r="G932" t="s">
        <v>8224</v>
      </c>
      <c r="H932" t="s">
        <v>8246</v>
      </c>
      <c r="I932">
        <v>1277501520</v>
      </c>
      <c r="J932">
        <v>1273874306</v>
      </c>
      <c r="K932" t="b">
        <v>0</v>
      </c>
      <c r="L932">
        <v>5</v>
      </c>
      <c r="M932" t="b">
        <v>0</v>
      </c>
      <c r="N932" s="3" t="s">
        <v>8278</v>
      </c>
      <c r="O932">
        <f t="shared" si="56"/>
        <v>38</v>
      </c>
      <c r="P932" s="3">
        <f t="shared" si="57"/>
        <v>69</v>
      </c>
      <c r="Q932" t="s">
        <v>8325</v>
      </c>
      <c r="R932" t="s">
        <v>8328</v>
      </c>
      <c r="S932" s="8">
        <f t="shared" si="58"/>
        <v>40312.707245370366</v>
      </c>
      <c r="T932" s="8">
        <f t="shared" si="59"/>
        <v>40354.688888888886</v>
      </c>
    </row>
    <row r="933" spans="1:20" ht="49" x14ac:dyDescent="0.25">
      <c r="A933">
        <v>931</v>
      </c>
      <c r="B933" s="3" t="s">
        <v>932</v>
      </c>
      <c r="C933" s="3" t="s">
        <v>5041</v>
      </c>
      <c r="D933">
        <v>2000</v>
      </c>
      <c r="E933">
        <v>131</v>
      </c>
      <c r="F933" t="s">
        <v>8221</v>
      </c>
      <c r="G933" t="s">
        <v>8225</v>
      </c>
      <c r="H933" t="s">
        <v>8247</v>
      </c>
      <c r="I933">
        <v>1395007200</v>
      </c>
      <c r="J933">
        <v>1392021502</v>
      </c>
      <c r="K933" t="b">
        <v>0</v>
      </c>
      <c r="L933">
        <v>7</v>
      </c>
      <c r="M933" t="b">
        <v>0</v>
      </c>
      <c r="N933" s="3" t="s">
        <v>8278</v>
      </c>
      <c r="O933">
        <f t="shared" si="56"/>
        <v>7</v>
      </c>
      <c r="P933" s="3">
        <f t="shared" si="57"/>
        <v>18.71</v>
      </c>
      <c r="Q933" t="s">
        <v>8325</v>
      </c>
      <c r="R933" t="s">
        <v>8328</v>
      </c>
      <c r="S933" s="8">
        <f t="shared" si="58"/>
        <v>41680.151643518519</v>
      </c>
      <c r="T933" s="8">
        <f t="shared" si="59"/>
        <v>41714.708333333328</v>
      </c>
    </row>
    <row r="934" spans="1:20" ht="33" x14ac:dyDescent="0.25">
      <c r="A934">
        <v>932</v>
      </c>
      <c r="B934" s="3" t="s">
        <v>933</v>
      </c>
      <c r="C934" s="3" t="s">
        <v>5042</v>
      </c>
      <c r="D934">
        <v>9500</v>
      </c>
      <c r="E934">
        <v>1381</v>
      </c>
      <c r="F934" t="s">
        <v>8221</v>
      </c>
      <c r="G934" t="s">
        <v>8224</v>
      </c>
      <c r="H934" t="s">
        <v>8246</v>
      </c>
      <c r="I934">
        <v>1363990545</v>
      </c>
      <c r="J934">
        <v>1360106145</v>
      </c>
      <c r="K934" t="b">
        <v>0</v>
      </c>
      <c r="L934">
        <v>30</v>
      </c>
      <c r="M934" t="b">
        <v>0</v>
      </c>
      <c r="N934" s="3" t="s">
        <v>8278</v>
      </c>
      <c r="O934">
        <f t="shared" si="56"/>
        <v>15</v>
      </c>
      <c r="P934" s="3">
        <f t="shared" si="57"/>
        <v>46.03</v>
      </c>
      <c r="Q934" t="s">
        <v>8325</v>
      </c>
      <c r="R934" t="s">
        <v>8328</v>
      </c>
      <c r="S934" s="8">
        <f t="shared" si="58"/>
        <v>41310.760937499996</v>
      </c>
      <c r="T934" s="8">
        <f t="shared" si="59"/>
        <v>41355.719270833331</v>
      </c>
    </row>
    <row r="935" spans="1:20" ht="49" x14ac:dyDescent="0.25">
      <c r="A935">
        <v>933</v>
      </c>
      <c r="B935" s="3" t="s">
        <v>934</v>
      </c>
      <c r="C935" s="3" t="s">
        <v>5043</v>
      </c>
      <c r="D935">
        <v>2000</v>
      </c>
      <c r="E935">
        <v>120</v>
      </c>
      <c r="F935" t="s">
        <v>8221</v>
      </c>
      <c r="G935" t="s">
        <v>8224</v>
      </c>
      <c r="H935" t="s">
        <v>8246</v>
      </c>
      <c r="I935">
        <v>1399867409</v>
      </c>
      <c r="J935">
        <v>1394683409</v>
      </c>
      <c r="K935" t="b">
        <v>0</v>
      </c>
      <c r="L935">
        <v>2</v>
      </c>
      <c r="M935" t="b">
        <v>0</v>
      </c>
      <c r="N935" s="3" t="s">
        <v>8278</v>
      </c>
      <c r="O935">
        <f t="shared" si="56"/>
        <v>6</v>
      </c>
      <c r="P935" s="3">
        <f t="shared" si="57"/>
        <v>60</v>
      </c>
      <c r="Q935" t="s">
        <v>8325</v>
      </c>
      <c r="R935" t="s">
        <v>8328</v>
      </c>
      <c r="S935" s="8">
        <f t="shared" si="58"/>
        <v>41710.960752314815</v>
      </c>
      <c r="T935" s="8">
        <f t="shared" si="59"/>
        <v>41770.960752314808</v>
      </c>
    </row>
    <row r="936" spans="1:20" ht="49" x14ac:dyDescent="0.25">
      <c r="A936">
        <v>934</v>
      </c>
      <c r="B936" s="3" t="s">
        <v>935</v>
      </c>
      <c r="C936" s="3" t="s">
        <v>5044</v>
      </c>
      <c r="D936">
        <v>5000</v>
      </c>
      <c r="E936">
        <v>1520</v>
      </c>
      <c r="F936" t="s">
        <v>8221</v>
      </c>
      <c r="G936" t="s">
        <v>8229</v>
      </c>
      <c r="H936" t="s">
        <v>8251</v>
      </c>
      <c r="I936">
        <v>1399183200</v>
      </c>
      <c r="J936">
        <v>1396633284</v>
      </c>
      <c r="K936" t="b">
        <v>0</v>
      </c>
      <c r="L936">
        <v>30</v>
      </c>
      <c r="M936" t="b">
        <v>0</v>
      </c>
      <c r="N936" s="3" t="s">
        <v>8278</v>
      </c>
      <c r="O936">
        <f t="shared" si="56"/>
        <v>30</v>
      </c>
      <c r="P936" s="3">
        <f t="shared" si="57"/>
        <v>50.67</v>
      </c>
      <c r="Q936" t="s">
        <v>8325</v>
      </c>
      <c r="R936" t="s">
        <v>8328</v>
      </c>
      <c r="S936" s="8">
        <f t="shared" si="58"/>
        <v>41733.528749999998</v>
      </c>
      <c r="T936" s="8">
        <f t="shared" si="59"/>
        <v>41763.041666666664</v>
      </c>
    </row>
    <row r="937" spans="1:20" ht="49" x14ac:dyDescent="0.25">
      <c r="A937">
        <v>935</v>
      </c>
      <c r="B937" s="3" t="s">
        <v>936</v>
      </c>
      <c r="C937" s="3" t="s">
        <v>5045</v>
      </c>
      <c r="D937">
        <v>3500</v>
      </c>
      <c r="E937">
        <v>50</v>
      </c>
      <c r="F937" t="s">
        <v>8221</v>
      </c>
      <c r="G937" t="s">
        <v>8224</v>
      </c>
      <c r="H937" t="s">
        <v>8246</v>
      </c>
      <c r="I937">
        <v>1454054429</v>
      </c>
      <c r="J937">
        <v>1451462429</v>
      </c>
      <c r="K937" t="b">
        <v>0</v>
      </c>
      <c r="L937">
        <v>2</v>
      </c>
      <c r="M937" t="b">
        <v>0</v>
      </c>
      <c r="N937" s="3" t="s">
        <v>8278</v>
      </c>
      <c r="O937">
        <f t="shared" si="56"/>
        <v>1</v>
      </c>
      <c r="P937" s="3">
        <f t="shared" si="57"/>
        <v>25</v>
      </c>
      <c r="Q937" t="s">
        <v>8325</v>
      </c>
      <c r="R937" t="s">
        <v>8328</v>
      </c>
      <c r="S937" s="8">
        <f t="shared" si="58"/>
        <v>42368.125335648147</v>
      </c>
      <c r="T937" s="8">
        <f t="shared" si="59"/>
        <v>42398.125335648147</v>
      </c>
    </row>
    <row r="938" spans="1:20" ht="49" x14ac:dyDescent="0.25">
      <c r="A938">
        <v>936</v>
      </c>
      <c r="B938" s="3" t="s">
        <v>937</v>
      </c>
      <c r="C938" s="3" t="s">
        <v>5046</v>
      </c>
      <c r="D938">
        <v>1400</v>
      </c>
      <c r="E938">
        <v>0</v>
      </c>
      <c r="F938" t="s">
        <v>8221</v>
      </c>
      <c r="G938" t="s">
        <v>8224</v>
      </c>
      <c r="H938" t="s">
        <v>8246</v>
      </c>
      <c r="I938">
        <v>1326916800</v>
      </c>
      <c r="J938">
        <v>1323131689</v>
      </c>
      <c r="K938" t="b">
        <v>0</v>
      </c>
      <c r="L938">
        <v>0</v>
      </c>
      <c r="M938" t="b">
        <v>0</v>
      </c>
      <c r="N938" s="3" t="s">
        <v>8278</v>
      </c>
      <c r="O938">
        <f t="shared" si="56"/>
        <v>0</v>
      </c>
      <c r="P938" s="3">
        <f t="shared" si="57"/>
        <v>0</v>
      </c>
      <c r="Q938" t="s">
        <v>8325</v>
      </c>
      <c r="R938" t="s">
        <v>8328</v>
      </c>
      <c r="S938" s="8">
        <f t="shared" si="58"/>
        <v>40882.815844907404</v>
      </c>
      <c r="T938" s="8">
        <f t="shared" si="59"/>
        <v>40926.625</v>
      </c>
    </row>
    <row r="939" spans="1:20" ht="49" x14ac:dyDescent="0.25">
      <c r="A939">
        <v>937</v>
      </c>
      <c r="B939" s="3" t="s">
        <v>938</v>
      </c>
      <c r="C939" s="3" t="s">
        <v>5047</v>
      </c>
      <c r="D939">
        <v>3500</v>
      </c>
      <c r="E939">
        <v>40</v>
      </c>
      <c r="F939" t="s">
        <v>8221</v>
      </c>
      <c r="G939" t="s">
        <v>8224</v>
      </c>
      <c r="H939" t="s">
        <v>8246</v>
      </c>
      <c r="I939">
        <v>1383509357</v>
      </c>
      <c r="J939">
        <v>1380913757</v>
      </c>
      <c r="K939" t="b">
        <v>0</v>
      </c>
      <c r="L939">
        <v>2</v>
      </c>
      <c r="M939" t="b">
        <v>0</v>
      </c>
      <c r="N939" s="3" t="s">
        <v>8278</v>
      </c>
      <c r="O939">
        <f t="shared" si="56"/>
        <v>1</v>
      </c>
      <c r="P939" s="3">
        <f t="shared" si="57"/>
        <v>20</v>
      </c>
      <c r="Q939" t="s">
        <v>8325</v>
      </c>
      <c r="R939" t="s">
        <v>8328</v>
      </c>
      <c r="S939" s="8">
        <f t="shared" si="58"/>
        <v>41551.589780092589</v>
      </c>
      <c r="T939" s="8">
        <f t="shared" si="59"/>
        <v>41581.631446759253</v>
      </c>
    </row>
    <row r="940" spans="1:20" ht="49" x14ac:dyDescent="0.25">
      <c r="A940">
        <v>938</v>
      </c>
      <c r="B940" s="3" t="s">
        <v>939</v>
      </c>
      <c r="C940" s="3" t="s">
        <v>5048</v>
      </c>
      <c r="D940">
        <v>7000</v>
      </c>
      <c r="E940">
        <v>25</v>
      </c>
      <c r="F940" t="s">
        <v>8221</v>
      </c>
      <c r="G940" t="s">
        <v>8224</v>
      </c>
      <c r="H940" t="s">
        <v>8246</v>
      </c>
      <c r="I940">
        <v>1346585448</v>
      </c>
      <c r="J940">
        <v>1343993448</v>
      </c>
      <c r="K940" t="b">
        <v>0</v>
      </c>
      <c r="L940">
        <v>1</v>
      </c>
      <c r="M940" t="b">
        <v>0</v>
      </c>
      <c r="N940" s="3" t="s">
        <v>8278</v>
      </c>
      <c r="O940">
        <f t="shared" si="56"/>
        <v>0</v>
      </c>
      <c r="P940" s="3">
        <f t="shared" si="57"/>
        <v>25</v>
      </c>
      <c r="Q940" t="s">
        <v>8325</v>
      </c>
      <c r="R940" t="s">
        <v>8328</v>
      </c>
      <c r="S940" s="8">
        <f t="shared" si="58"/>
        <v>41124.27138888889</v>
      </c>
      <c r="T940" s="8">
        <f t="shared" si="59"/>
        <v>41154.27138888889</v>
      </c>
    </row>
    <row r="941" spans="1:20" ht="49" x14ac:dyDescent="0.25">
      <c r="A941">
        <v>939</v>
      </c>
      <c r="B941" s="3" t="s">
        <v>940</v>
      </c>
      <c r="C941" s="3" t="s">
        <v>5049</v>
      </c>
      <c r="D941">
        <v>2750</v>
      </c>
      <c r="E941">
        <v>40</v>
      </c>
      <c r="F941" t="s">
        <v>8221</v>
      </c>
      <c r="G941" t="s">
        <v>8224</v>
      </c>
      <c r="H941" t="s">
        <v>8246</v>
      </c>
      <c r="I941">
        <v>1372622280</v>
      </c>
      <c r="J941">
        <v>1369246738</v>
      </c>
      <c r="K941" t="b">
        <v>0</v>
      </c>
      <c r="L941">
        <v>2</v>
      </c>
      <c r="M941" t="b">
        <v>0</v>
      </c>
      <c r="N941" s="3" t="s">
        <v>8278</v>
      </c>
      <c r="O941">
        <f t="shared" si="56"/>
        <v>1</v>
      </c>
      <c r="P941" s="3">
        <f t="shared" si="57"/>
        <v>20</v>
      </c>
      <c r="Q941" t="s">
        <v>8325</v>
      </c>
      <c r="R941" t="s">
        <v>8328</v>
      </c>
      <c r="S941" s="8">
        <f t="shared" si="58"/>
        <v>41416.554837962962</v>
      </c>
      <c r="T941" s="8">
        <f t="shared" si="59"/>
        <v>41455.623611111107</v>
      </c>
    </row>
    <row r="942" spans="1:20" ht="49" x14ac:dyDescent="0.25">
      <c r="A942">
        <v>940</v>
      </c>
      <c r="B942" s="3" t="s">
        <v>941</v>
      </c>
      <c r="C942" s="3" t="s">
        <v>5050</v>
      </c>
      <c r="D942">
        <v>9000</v>
      </c>
      <c r="E942">
        <v>1544</v>
      </c>
      <c r="F942" t="s">
        <v>8221</v>
      </c>
      <c r="G942" t="s">
        <v>8224</v>
      </c>
      <c r="H942" t="s">
        <v>8246</v>
      </c>
      <c r="I942">
        <v>1439251926</v>
      </c>
      <c r="J942">
        <v>1435363926</v>
      </c>
      <c r="K942" t="b">
        <v>0</v>
      </c>
      <c r="L942">
        <v>14</v>
      </c>
      <c r="M942" t="b">
        <v>0</v>
      </c>
      <c r="N942" s="3" t="s">
        <v>8273</v>
      </c>
      <c r="O942">
        <f t="shared" si="56"/>
        <v>17</v>
      </c>
      <c r="P942" s="3">
        <f t="shared" si="57"/>
        <v>110.29</v>
      </c>
      <c r="Q942" t="s">
        <v>8319</v>
      </c>
      <c r="R942" t="s">
        <v>8321</v>
      </c>
      <c r="S942" s="8">
        <f t="shared" si="58"/>
        <v>42181.800069444442</v>
      </c>
      <c r="T942" s="8">
        <f t="shared" si="59"/>
        <v>42226.800069444442</v>
      </c>
    </row>
    <row r="943" spans="1:20" ht="49" x14ac:dyDescent="0.25">
      <c r="A943">
        <v>941</v>
      </c>
      <c r="B943" s="3" t="s">
        <v>942</v>
      </c>
      <c r="C943" s="3" t="s">
        <v>5051</v>
      </c>
      <c r="D943">
        <v>50000</v>
      </c>
      <c r="E943">
        <v>1161</v>
      </c>
      <c r="F943" t="s">
        <v>8221</v>
      </c>
      <c r="G943" t="s">
        <v>8224</v>
      </c>
      <c r="H943" t="s">
        <v>8246</v>
      </c>
      <c r="I943">
        <v>1486693145</v>
      </c>
      <c r="J943">
        <v>1484101145</v>
      </c>
      <c r="K943" t="b">
        <v>0</v>
      </c>
      <c r="L943">
        <v>31</v>
      </c>
      <c r="M943" t="b">
        <v>0</v>
      </c>
      <c r="N943" s="3" t="s">
        <v>8273</v>
      </c>
      <c r="O943">
        <f t="shared" si="56"/>
        <v>2</v>
      </c>
      <c r="P943" s="3">
        <f t="shared" si="57"/>
        <v>37.450000000000003</v>
      </c>
      <c r="Q943" t="s">
        <v>8319</v>
      </c>
      <c r="R943" t="s">
        <v>8321</v>
      </c>
      <c r="S943" s="8">
        <f t="shared" si="58"/>
        <v>42745.888252314813</v>
      </c>
      <c r="T943" s="8">
        <f t="shared" si="59"/>
        <v>42775.888252314813</v>
      </c>
    </row>
    <row r="944" spans="1:20" ht="49" x14ac:dyDescent="0.25">
      <c r="A944">
        <v>942</v>
      </c>
      <c r="B944" s="3" t="s">
        <v>943</v>
      </c>
      <c r="C944" s="3" t="s">
        <v>5052</v>
      </c>
      <c r="D944">
        <v>7500</v>
      </c>
      <c r="E944">
        <v>668</v>
      </c>
      <c r="F944" t="s">
        <v>8221</v>
      </c>
      <c r="G944" t="s">
        <v>8224</v>
      </c>
      <c r="H944" t="s">
        <v>8246</v>
      </c>
      <c r="I944">
        <v>1455826460</v>
      </c>
      <c r="J944">
        <v>1452716060</v>
      </c>
      <c r="K944" t="b">
        <v>0</v>
      </c>
      <c r="L944">
        <v>16</v>
      </c>
      <c r="M944" t="b">
        <v>0</v>
      </c>
      <c r="N944" s="3" t="s">
        <v>8273</v>
      </c>
      <c r="O944">
        <f t="shared" si="56"/>
        <v>9</v>
      </c>
      <c r="P944" s="3">
        <f t="shared" si="57"/>
        <v>41.75</v>
      </c>
      <c r="Q944" t="s">
        <v>8319</v>
      </c>
      <c r="R944" t="s">
        <v>8321</v>
      </c>
      <c r="S944" s="8">
        <f t="shared" si="58"/>
        <v>42382.634953703695</v>
      </c>
      <c r="T944" s="8">
        <f t="shared" si="59"/>
        <v>42418.634953703702</v>
      </c>
    </row>
    <row r="945" spans="1:20" ht="33" x14ac:dyDescent="0.25">
      <c r="A945">
        <v>943</v>
      </c>
      <c r="B945" s="3" t="s">
        <v>944</v>
      </c>
      <c r="C945" s="3" t="s">
        <v>5053</v>
      </c>
      <c r="D945">
        <v>3000</v>
      </c>
      <c r="E945">
        <v>289</v>
      </c>
      <c r="F945" t="s">
        <v>8221</v>
      </c>
      <c r="G945" t="s">
        <v>8224</v>
      </c>
      <c r="H945" t="s">
        <v>8246</v>
      </c>
      <c r="I945">
        <v>1480438905</v>
      </c>
      <c r="J945">
        <v>1477843305</v>
      </c>
      <c r="K945" t="b">
        <v>0</v>
      </c>
      <c r="L945">
        <v>12</v>
      </c>
      <c r="M945" t="b">
        <v>0</v>
      </c>
      <c r="N945" s="3" t="s">
        <v>8273</v>
      </c>
      <c r="O945">
        <f t="shared" si="56"/>
        <v>10</v>
      </c>
      <c r="P945" s="3">
        <f t="shared" si="57"/>
        <v>24.08</v>
      </c>
      <c r="Q945" t="s">
        <v>8319</v>
      </c>
      <c r="R945" t="s">
        <v>8321</v>
      </c>
      <c r="S945" s="8">
        <f t="shared" si="58"/>
        <v>42673.459548611114</v>
      </c>
      <c r="T945" s="8">
        <f t="shared" si="59"/>
        <v>42703.501215277771</v>
      </c>
    </row>
    <row r="946" spans="1:20" ht="49" x14ac:dyDescent="0.25">
      <c r="A946">
        <v>944</v>
      </c>
      <c r="B946" s="3" t="s">
        <v>945</v>
      </c>
      <c r="C946" s="3" t="s">
        <v>5054</v>
      </c>
      <c r="D946">
        <v>50000</v>
      </c>
      <c r="E946">
        <v>6663</v>
      </c>
      <c r="F946" t="s">
        <v>8221</v>
      </c>
      <c r="G946" t="s">
        <v>8224</v>
      </c>
      <c r="H946" t="s">
        <v>8246</v>
      </c>
      <c r="I946">
        <v>1460988000</v>
      </c>
      <c r="J946">
        <v>1458050450</v>
      </c>
      <c r="K946" t="b">
        <v>0</v>
      </c>
      <c r="L946">
        <v>96</v>
      </c>
      <c r="M946" t="b">
        <v>0</v>
      </c>
      <c r="N946" s="3" t="s">
        <v>8273</v>
      </c>
      <c r="O946">
        <f t="shared" si="56"/>
        <v>13</v>
      </c>
      <c r="P946" s="3">
        <f t="shared" si="57"/>
        <v>69.41</v>
      </c>
      <c r="Q946" t="s">
        <v>8319</v>
      </c>
      <c r="R946" t="s">
        <v>8321</v>
      </c>
      <c r="S946" s="8">
        <f t="shared" si="58"/>
        <v>42444.375578703701</v>
      </c>
      <c r="T946" s="8">
        <f t="shared" si="59"/>
        <v>42478.374999999993</v>
      </c>
    </row>
    <row r="947" spans="1:20" ht="49" x14ac:dyDescent="0.25">
      <c r="A947">
        <v>945</v>
      </c>
      <c r="B947" s="3" t="s">
        <v>946</v>
      </c>
      <c r="C947" s="3" t="s">
        <v>5055</v>
      </c>
      <c r="D947">
        <v>100000</v>
      </c>
      <c r="E947">
        <v>2484</v>
      </c>
      <c r="F947" t="s">
        <v>8221</v>
      </c>
      <c r="G947" t="s">
        <v>8230</v>
      </c>
      <c r="H947" t="s">
        <v>8249</v>
      </c>
      <c r="I947">
        <v>1487462340</v>
      </c>
      <c r="J947">
        <v>1482958626</v>
      </c>
      <c r="K947" t="b">
        <v>0</v>
      </c>
      <c r="L947">
        <v>16</v>
      </c>
      <c r="M947" t="b">
        <v>0</v>
      </c>
      <c r="N947" s="3" t="s">
        <v>8273</v>
      </c>
      <c r="O947">
        <f t="shared" si="56"/>
        <v>2</v>
      </c>
      <c r="P947" s="3">
        <f t="shared" si="57"/>
        <v>155.25</v>
      </c>
      <c r="Q947" t="s">
        <v>8319</v>
      </c>
      <c r="R947" t="s">
        <v>8321</v>
      </c>
      <c r="S947" s="8">
        <f t="shared" si="58"/>
        <v>42732.664652777778</v>
      </c>
      <c r="T947" s="8">
        <f t="shared" si="59"/>
        <v>42784.790972222218</v>
      </c>
    </row>
    <row r="948" spans="1:20" ht="33" x14ac:dyDescent="0.25">
      <c r="A948">
        <v>946</v>
      </c>
      <c r="B948" s="3" t="s">
        <v>947</v>
      </c>
      <c r="C948" s="3" t="s">
        <v>5056</v>
      </c>
      <c r="D948">
        <v>15000</v>
      </c>
      <c r="E948">
        <v>286</v>
      </c>
      <c r="F948" t="s">
        <v>8221</v>
      </c>
      <c r="G948" t="s">
        <v>8224</v>
      </c>
      <c r="H948" t="s">
        <v>8246</v>
      </c>
      <c r="I948">
        <v>1473444048</v>
      </c>
      <c r="J948">
        <v>1470852048</v>
      </c>
      <c r="K948" t="b">
        <v>0</v>
      </c>
      <c r="L948">
        <v>5</v>
      </c>
      <c r="M948" t="b">
        <v>0</v>
      </c>
      <c r="N948" s="3" t="s">
        <v>8273</v>
      </c>
      <c r="O948">
        <f t="shared" si="56"/>
        <v>2</v>
      </c>
      <c r="P948" s="3">
        <f t="shared" si="57"/>
        <v>57.2</v>
      </c>
      <c r="Q948" t="s">
        <v>8319</v>
      </c>
      <c r="R948" t="s">
        <v>8321</v>
      </c>
      <c r="S948" s="8">
        <f t="shared" si="58"/>
        <v>42592.542222222219</v>
      </c>
      <c r="T948" s="8">
        <f t="shared" si="59"/>
        <v>42622.542222222219</v>
      </c>
    </row>
    <row r="949" spans="1:20" ht="49" x14ac:dyDescent="0.25">
      <c r="A949">
        <v>947</v>
      </c>
      <c r="B949" s="3" t="s">
        <v>948</v>
      </c>
      <c r="C949" s="3" t="s">
        <v>5057</v>
      </c>
      <c r="D949">
        <v>850</v>
      </c>
      <c r="E949">
        <v>0</v>
      </c>
      <c r="F949" t="s">
        <v>8221</v>
      </c>
      <c r="G949" t="s">
        <v>8224</v>
      </c>
      <c r="H949" t="s">
        <v>8246</v>
      </c>
      <c r="I949">
        <v>1467312306</v>
      </c>
      <c r="J949">
        <v>1462128306</v>
      </c>
      <c r="K949" t="b">
        <v>0</v>
      </c>
      <c r="L949">
        <v>0</v>
      </c>
      <c r="M949" t="b">
        <v>0</v>
      </c>
      <c r="N949" s="3" t="s">
        <v>8273</v>
      </c>
      <c r="O949">
        <f t="shared" si="56"/>
        <v>0</v>
      </c>
      <c r="P949" s="3">
        <f t="shared" si="57"/>
        <v>0</v>
      </c>
      <c r="Q949" t="s">
        <v>8319</v>
      </c>
      <c r="R949" t="s">
        <v>8321</v>
      </c>
      <c r="S949" s="8">
        <f t="shared" si="58"/>
        <v>42491.57298611111</v>
      </c>
      <c r="T949" s="8">
        <f t="shared" si="59"/>
        <v>42551.57298611111</v>
      </c>
    </row>
    <row r="950" spans="1:20" ht="49" x14ac:dyDescent="0.25">
      <c r="A950">
        <v>948</v>
      </c>
      <c r="B950" s="3" t="s">
        <v>949</v>
      </c>
      <c r="C950" s="3" t="s">
        <v>5058</v>
      </c>
      <c r="D950">
        <v>4000</v>
      </c>
      <c r="E950">
        <v>480</v>
      </c>
      <c r="F950" t="s">
        <v>8221</v>
      </c>
      <c r="G950" t="s">
        <v>8233</v>
      </c>
      <c r="H950" t="s">
        <v>8249</v>
      </c>
      <c r="I950">
        <v>1457812364</v>
      </c>
      <c r="J950">
        <v>1455220364</v>
      </c>
      <c r="K950" t="b">
        <v>0</v>
      </c>
      <c r="L950">
        <v>8</v>
      </c>
      <c r="M950" t="b">
        <v>0</v>
      </c>
      <c r="N950" s="3" t="s">
        <v>8273</v>
      </c>
      <c r="O950">
        <f t="shared" si="56"/>
        <v>12</v>
      </c>
      <c r="P950" s="3">
        <f t="shared" si="57"/>
        <v>60</v>
      </c>
      <c r="Q950" t="s">
        <v>8319</v>
      </c>
      <c r="R950" t="s">
        <v>8321</v>
      </c>
      <c r="S950" s="8">
        <f t="shared" si="58"/>
        <v>42411.619953703703</v>
      </c>
      <c r="T950" s="8">
        <f t="shared" si="59"/>
        <v>42441.619953703703</v>
      </c>
    </row>
    <row r="951" spans="1:20" ht="49" x14ac:dyDescent="0.25">
      <c r="A951">
        <v>949</v>
      </c>
      <c r="B951" s="3" t="s">
        <v>950</v>
      </c>
      <c r="C951" s="3" t="s">
        <v>5059</v>
      </c>
      <c r="D951">
        <v>20000</v>
      </c>
      <c r="E951">
        <v>273</v>
      </c>
      <c r="F951" t="s">
        <v>8221</v>
      </c>
      <c r="G951" t="s">
        <v>8236</v>
      </c>
      <c r="H951" t="s">
        <v>8249</v>
      </c>
      <c r="I951">
        <v>1456016576</v>
      </c>
      <c r="J951">
        <v>1450832576</v>
      </c>
      <c r="K951" t="b">
        <v>0</v>
      </c>
      <c r="L951">
        <v>7</v>
      </c>
      <c r="M951" t="b">
        <v>0</v>
      </c>
      <c r="N951" s="3" t="s">
        <v>8273</v>
      </c>
      <c r="O951">
        <f t="shared" si="56"/>
        <v>1</v>
      </c>
      <c r="P951" s="3">
        <f t="shared" si="57"/>
        <v>39</v>
      </c>
      <c r="Q951" t="s">
        <v>8319</v>
      </c>
      <c r="R951" t="s">
        <v>8321</v>
      </c>
      <c r="S951" s="8">
        <f t="shared" si="58"/>
        <v>42360.835370370369</v>
      </c>
      <c r="T951" s="8">
        <f t="shared" si="59"/>
        <v>42420.835370370369</v>
      </c>
    </row>
    <row r="952" spans="1:20" ht="49" x14ac:dyDescent="0.25">
      <c r="A952">
        <v>950</v>
      </c>
      <c r="B952" s="3" t="s">
        <v>951</v>
      </c>
      <c r="C952" s="3" t="s">
        <v>5060</v>
      </c>
      <c r="D952">
        <v>5000</v>
      </c>
      <c r="E952">
        <v>1402</v>
      </c>
      <c r="F952" t="s">
        <v>8221</v>
      </c>
      <c r="G952" t="s">
        <v>8229</v>
      </c>
      <c r="H952" t="s">
        <v>8251</v>
      </c>
      <c r="I952">
        <v>1453053661</v>
      </c>
      <c r="J952">
        <v>1450461661</v>
      </c>
      <c r="K952" t="b">
        <v>0</v>
      </c>
      <c r="L952">
        <v>24</v>
      </c>
      <c r="M952" t="b">
        <v>0</v>
      </c>
      <c r="N952" s="3" t="s">
        <v>8273</v>
      </c>
      <c r="O952">
        <f t="shared" si="56"/>
        <v>28</v>
      </c>
      <c r="P952" s="3">
        <f t="shared" si="57"/>
        <v>58.42</v>
      </c>
      <c r="Q952" t="s">
        <v>8319</v>
      </c>
      <c r="R952" t="s">
        <v>8321</v>
      </c>
      <c r="S952" s="8">
        <f t="shared" si="58"/>
        <v>42356.54237268518</v>
      </c>
      <c r="T952" s="8">
        <f t="shared" si="59"/>
        <v>42386.54237268518</v>
      </c>
    </row>
    <row r="953" spans="1:20" ht="18"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s="3" t="s">
        <v>8273</v>
      </c>
      <c r="O953">
        <f t="shared" si="56"/>
        <v>38</v>
      </c>
      <c r="P953" s="3">
        <f t="shared" si="57"/>
        <v>158.63999999999999</v>
      </c>
      <c r="Q953" t="s">
        <v>8319</v>
      </c>
      <c r="R953" t="s">
        <v>8321</v>
      </c>
      <c r="S953" s="8">
        <f t="shared" si="58"/>
        <v>42480.44527777777</v>
      </c>
      <c r="T953" s="8">
        <f t="shared" si="59"/>
        <v>42525.445277777777</v>
      </c>
    </row>
    <row r="954" spans="1:20" ht="33"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s="3" t="s">
        <v>8273</v>
      </c>
      <c r="O954">
        <f t="shared" si="56"/>
        <v>40</v>
      </c>
      <c r="P954" s="3">
        <f t="shared" si="57"/>
        <v>99.86</v>
      </c>
      <c r="Q954" t="s">
        <v>8319</v>
      </c>
      <c r="R954" t="s">
        <v>8321</v>
      </c>
      <c r="S954" s="8">
        <f t="shared" si="58"/>
        <v>42662.405231481483</v>
      </c>
      <c r="T954" s="8">
        <f t="shared" si="59"/>
        <v>42692.44689814814</v>
      </c>
    </row>
    <row r="955" spans="1:20" ht="49" x14ac:dyDescent="0.25">
      <c r="A955">
        <v>953</v>
      </c>
      <c r="B955" s="3" t="s">
        <v>954</v>
      </c>
      <c r="C955" s="3" t="s">
        <v>5063</v>
      </c>
      <c r="D955">
        <v>15000</v>
      </c>
      <c r="E955">
        <v>126</v>
      </c>
      <c r="F955" t="s">
        <v>8221</v>
      </c>
      <c r="G955" t="s">
        <v>8224</v>
      </c>
      <c r="H955" t="s">
        <v>8246</v>
      </c>
      <c r="I955">
        <v>1422158199</v>
      </c>
      <c r="J955">
        <v>1419566199</v>
      </c>
      <c r="K955" t="b">
        <v>0</v>
      </c>
      <c r="L955">
        <v>5</v>
      </c>
      <c r="M955" t="b">
        <v>0</v>
      </c>
      <c r="N955" s="3" t="s">
        <v>8273</v>
      </c>
      <c r="O955">
        <f t="shared" si="56"/>
        <v>1</v>
      </c>
      <c r="P955" s="3">
        <f t="shared" si="57"/>
        <v>25.2</v>
      </c>
      <c r="Q955" t="s">
        <v>8319</v>
      </c>
      <c r="R955" t="s">
        <v>8321</v>
      </c>
      <c r="S955" s="8">
        <f t="shared" si="58"/>
        <v>41998.956006944441</v>
      </c>
      <c r="T955" s="8">
        <f t="shared" si="59"/>
        <v>42028.956006944441</v>
      </c>
    </row>
    <row r="956" spans="1:20" ht="49" x14ac:dyDescent="0.25">
      <c r="A956">
        <v>954</v>
      </c>
      <c r="B956" s="3" t="s">
        <v>955</v>
      </c>
      <c r="C956" s="3" t="s">
        <v>5064</v>
      </c>
      <c r="D956">
        <v>15000</v>
      </c>
      <c r="E956">
        <v>6511</v>
      </c>
      <c r="F956" t="s">
        <v>8221</v>
      </c>
      <c r="G956" t="s">
        <v>8224</v>
      </c>
      <c r="H956" t="s">
        <v>8246</v>
      </c>
      <c r="I956">
        <v>1440100839</v>
      </c>
      <c r="J956">
        <v>1436472039</v>
      </c>
      <c r="K956" t="b">
        <v>0</v>
      </c>
      <c r="L956">
        <v>73</v>
      </c>
      <c r="M956" t="b">
        <v>0</v>
      </c>
      <c r="N956" s="3" t="s">
        <v>8273</v>
      </c>
      <c r="O956">
        <f t="shared" si="56"/>
        <v>43</v>
      </c>
      <c r="P956" s="3">
        <f t="shared" si="57"/>
        <v>89.19</v>
      </c>
      <c r="Q956" t="s">
        <v>8319</v>
      </c>
      <c r="R956" t="s">
        <v>8321</v>
      </c>
      <c r="S956" s="8">
        <f t="shared" si="58"/>
        <v>42194.625451388885</v>
      </c>
      <c r="T956" s="8">
        <f t="shared" si="59"/>
        <v>42236.625451388885</v>
      </c>
    </row>
    <row r="957" spans="1:20" ht="49"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s="3" t="s">
        <v>8273</v>
      </c>
      <c r="O957">
        <f t="shared" si="56"/>
        <v>6</v>
      </c>
      <c r="P957" s="3">
        <f t="shared" si="57"/>
        <v>182.62</v>
      </c>
      <c r="Q957" t="s">
        <v>8319</v>
      </c>
      <c r="R957" t="s">
        <v>8321</v>
      </c>
      <c r="S957" s="8">
        <f t="shared" si="58"/>
        <v>42586.086805555555</v>
      </c>
      <c r="T957" s="8">
        <f t="shared" si="59"/>
        <v>42626.086805555555</v>
      </c>
    </row>
    <row r="958" spans="1:20" ht="65" x14ac:dyDescent="0.25">
      <c r="A958">
        <v>956</v>
      </c>
      <c r="B958" s="3" t="s">
        <v>957</v>
      </c>
      <c r="C958" s="3" t="s">
        <v>5066</v>
      </c>
      <c r="D958">
        <v>50000</v>
      </c>
      <c r="E958">
        <v>861</v>
      </c>
      <c r="F958" t="s">
        <v>8221</v>
      </c>
      <c r="G958" t="s">
        <v>8224</v>
      </c>
      <c r="H958" t="s">
        <v>8246</v>
      </c>
      <c r="I958">
        <v>1430081759</v>
      </c>
      <c r="J958">
        <v>1424901359</v>
      </c>
      <c r="K958" t="b">
        <v>0</v>
      </c>
      <c r="L958">
        <v>17</v>
      </c>
      <c r="M958" t="b">
        <v>0</v>
      </c>
      <c r="N958" s="3" t="s">
        <v>8273</v>
      </c>
      <c r="O958">
        <f t="shared" si="56"/>
        <v>2</v>
      </c>
      <c r="P958" s="3">
        <f t="shared" si="57"/>
        <v>50.65</v>
      </c>
      <c r="Q958" t="s">
        <v>8319</v>
      </c>
      <c r="R958" t="s">
        <v>8321</v>
      </c>
      <c r="S958" s="8">
        <f t="shared" si="58"/>
        <v>42060.705543981479</v>
      </c>
      <c r="T958" s="8">
        <f t="shared" si="59"/>
        <v>42120.663877314808</v>
      </c>
    </row>
    <row r="959" spans="1:20" ht="33" x14ac:dyDescent="0.25">
      <c r="A959">
        <v>957</v>
      </c>
      <c r="B959" s="3" t="s">
        <v>958</v>
      </c>
      <c r="C959" s="3" t="s">
        <v>5067</v>
      </c>
      <c r="D959">
        <v>12000</v>
      </c>
      <c r="E959">
        <v>233</v>
      </c>
      <c r="F959" t="s">
        <v>8221</v>
      </c>
      <c r="G959" t="s">
        <v>8224</v>
      </c>
      <c r="H959" t="s">
        <v>8246</v>
      </c>
      <c r="I959">
        <v>1479392133</v>
      </c>
      <c r="J959">
        <v>1476710133</v>
      </c>
      <c r="K959" t="b">
        <v>0</v>
      </c>
      <c r="L959">
        <v>7</v>
      </c>
      <c r="M959" t="b">
        <v>0</v>
      </c>
      <c r="N959" s="3" t="s">
        <v>8273</v>
      </c>
      <c r="O959">
        <f t="shared" si="56"/>
        <v>2</v>
      </c>
      <c r="P959" s="3">
        <f t="shared" si="57"/>
        <v>33.29</v>
      </c>
      <c r="Q959" t="s">
        <v>8319</v>
      </c>
      <c r="R959" t="s">
        <v>8321</v>
      </c>
      <c r="S959" s="8">
        <f t="shared" si="58"/>
        <v>42660.344131944446</v>
      </c>
      <c r="T959" s="8">
        <f t="shared" si="59"/>
        <v>42691.385798611103</v>
      </c>
    </row>
    <row r="960" spans="1:20" ht="49" x14ac:dyDescent="0.25">
      <c r="A960">
        <v>958</v>
      </c>
      <c r="B960" s="3" t="s">
        <v>959</v>
      </c>
      <c r="C960" s="3" t="s">
        <v>5068</v>
      </c>
      <c r="D960">
        <v>7777</v>
      </c>
      <c r="E960">
        <v>881</v>
      </c>
      <c r="F960" t="s">
        <v>8221</v>
      </c>
      <c r="G960" t="s">
        <v>8224</v>
      </c>
      <c r="H960" t="s">
        <v>8246</v>
      </c>
      <c r="I960">
        <v>1428641940</v>
      </c>
      <c r="J960">
        <v>1426792563</v>
      </c>
      <c r="K960" t="b">
        <v>0</v>
      </c>
      <c r="L960">
        <v>17</v>
      </c>
      <c r="M960" t="b">
        <v>0</v>
      </c>
      <c r="N960" s="3" t="s">
        <v>8273</v>
      </c>
      <c r="O960">
        <f t="shared" si="56"/>
        <v>11</v>
      </c>
      <c r="P960" s="3">
        <f t="shared" si="57"/>
        <v>51.82</v>
      </c>
      <c r="Q960" t="s">
        <v>8319</v>
      </c>
      <c r="R960" t="s">
        <v>8321</v>
      </c>
      <c r="S960" s="8">
        <f t="shared" si="58"/>
        <v>42082.594479166662</v>
      </c>
      <c r="T960" s="8">
        <f t="shared" si="59"/>
        <v>42103.999305555553</v>
      </c>
    </row>
    <row r="961" spans="1:20" ht="49"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s="3" t="s">
        <v>8273</v>
      </c>
      <c r="O961">
        <f t="shared" si="56"/>
        <v>39</v>
      </c>
      <c r="P961" s="3">
        <f t="shared" si="57"/>
        <v>113.63</v>
      </c>
      <c r="Q961" t="s">
        <v>8319</v>
      </c>
      <c r="R961" t="s">
        <v>8321</v>
      </c>
      <c r="S961" s="8">
        <f t="shared" si="58"/>
        <v>41992.96603009259</v>
      </c>
      <c r="T961" s="8">
        <f t="shared" si="59"/>
        <v>42022.96603009259</v>
      </c>
    </row>
    <row r="962" spans="1:20" ht="49"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s="3" t="s">
        <v>8273</v>
      </c>
      <c r="O962">
        <f t="shared" ref="O962:O1025" si="60">ROUND(E962/D962*100,0)</f>
        <v>46</v>
      </c>
      <c r="P962" s="3">
        <f t="shared" ref="P962:P1025" si="61">IF(E962=0,0,ROUND(E962/L962,2))</f>
        <v>136.46</v>
      </c>
      <c r="Q962" t="s">
        <v>8319</v>
      </c>
      <c r="R962" t="s">
        <v>8321</v>
      </c>
      <c r="S962" s="8">
        <f t="shared" ref="S962:S1025" si="62">(((J962/60)/60)/24)+DATE(1970,1,1)+(-5/24)</f>
        <v>42766.41846064815</v>
      </c>
      <c r="T962" s="8">
        <f t="shared" ref="T962:T1025" si="63">(I962/86400)+25569+(-5/24)</f>
        <v>42808.376793981479</v>
      </c>
    </row>
    <row r="963" spans="1:20" ht="49"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s="3" t="s">
        <v>8273</v>
      </c>
      <c r="O963">
        <f t="shared" si="60"/>
        <v>42</v>
      </c>
      <c r="P963" s="3">
        <f t="shared" si="61"/>
        <v>364.35</v>
      </c>
      <c r="Q963" t="s">
        <v>8319</v>
      </c>
      <c r="R963" t="s">
        <v>8321</v>
      </c>
      <c r="S963" s="8">
        <f t="shared" si="62"/>
        <v>42740.485358796293</v>
      </c>
      <c r="T963" s="8">
        <f t="shared" si="63"/>
        <v>42786.583333333336</v>
      </c>
    </row>
    <row r="964" spans="1:20" ht="49" x14ac:dyDescent="0.25">
      <c r="A964">
        <v>962</v>
      </c>
      <c r="B964" s="3" t="s">
        <v>963</v>
      </c>
      <c r="C964" s="3" t="s">
        <v>5072</v>
      </c>
      <c r="D964">
        <v>2500</v>
      </c>
      <c r="E964">
        <v>712</v>
      </c>
      <c r="F964" t="s">
        <v>8221</v>
      </c>
      <c r="G964" t="s">
        <v>8224</v>
      </c>
      <c r="H964" t="s">
        <v>8246</v>
      </c>
      <c r="I964">
        <v>1455210353</v>
      </c>
      <c r="J964">
        <v>1451927153</v>
      </c>
      <c r="K964" t="b">
        <v>0</v>
      </c>
      <c r="L964">
        <v>37</v>
      </c>
      <c r="M964" t="b">
        <v>0</v>
      </c>
      <c r="N964" s="3" t="s">
        <v>8273</v>
      </c>
      <c r="O964">
        <f t="shared" si="60"/>
        <v>28</v>
      </c>
      <c r="P964" s="3">
        <f t="shared" si="61"/>
        <v>19.239999999999998</v>
      </c>
      <c r="Q964" t="s">
        <v>8319</v>
      </c>
      <c r="R964" t="s">
        <v>8321</v>
      </c>
      <c r="S964" s="8">
        <f t="shared" si="62"/>
        <v>42373.504085648143</v>
      </c>
      <c r="T964" s="8">
        <f t="shared" si="63"/>
        <v>42411.504085648143</v>
      </c>
    </row>
    <row r="965" spans="1:20" ht="33" x14ac:dyDescent="0.25">
      <c r="A965">
        <v>963</v>
      </c>
      <c r="B965" s="3" t="s">
        <v>964</v>
      </c>
      <c r="C965" s="3" t="s">
        <v>5073</v>
      </c>
      <c r="D965">
        <v>35000</v>
      </c>
      <c r="E965">
        <v>377</v>
      </c>
      <c r="F965" t="s">
        <v>8221</v>
      </c>
      <c r="G965" t="s">
        <v>8224</v>
      </c>
      <c r="H965" t="s">
        <v>8246</v>
      </c>
      <c r="I965">
        <v>1476717319</v>
      </c>
      <c r="J965">
        <v>1473693319</v>
      </c>
      <c r="K965" t="b">
        <v>0</v>
      </c>
      <c r="L965">
        <v>9</v>
      </c>
      <c r="M965" t="b">
        <v>0</v>
      </c>
      <c r="N965" s="3" t="s">
        <v>8273</v>
      </c>
      <c r="O965">
        <f t="shared" si="60"/>
        <v>1</v>
      </c>
      <c r="P965" s="3">
        <f t="shared" si="61"/>
        <v>41.89</v>
      </c>
      <c r="Q965" t="s">
        <v>8319</v>
      </c>
      <c r="R965" t="s">
        <v>8321</v>
      </c>
      <c r="S965" s="8">
        <f t="shared" si="62"/>
        <v>42625.427303240744</v>
      </c>
      <c r="T965" s="8">
        <f t="shared" si="63"/>
        <v>42660.427303240744</v>
      </c>
    </row>
    <row r="966" spans="1:20" ht="49" x14ac:dyDescent="0.25">
      <c r="A966">
        <v>964</v>
      </c>
      <c r="B966" s="3" t="s">
        <v>965</v>
      </c>
      <c r="C966" s="3" t="s">
        <v>5074</v>
      </c>
      <c r="D966">
        <v>110000</v>
      </c>
      <c r="E966">
        <v>879</v>
      </c>
      <c r="F966" t="s">
        <v>8221</v>
      </c>
      <c r="G966" t="s">
        <v>8229</v>
      </c>
      <c r="H966" t="s">
        <v>8251</v>
      </c>
      <c r="I966">
        <v>1441119919</v>
      </c>
      <c r="J966">
        <v>1437663919</v>
      </c>
      <c r="K966" t="b">
        <v>0</v>
      </c>
      <c r="L966">
        <v>29</v>
      </c>
      <c r="M966" t="b">
        <v>0</v>
      </c>
      <c r="N966" s="3" t="s">
        <v>8273</v>
      </c>
      <c r="O966">
        <f t="shared" si="60"/>
        <v>1</v>
      </c>
      <c r="P966" s="3">
        <f t="shared" si="61"/>
        <v>30.31</v>
      </c>
      <c r="Q966" t="s">
        <v>8319</v>
      </c>
      <c r="R966" t="s">
        <v>8321</v>
      </c>
      <c r="S966" s="8">
        <f t="shared" si="62"/>
        <v>42208.420358796291</v>
      </c>
      <c r="T966" s="8">
        <f t="shared" si="63"/>
        <v>42248.420358796291</v>
      </c>
    </row>
    <row r="967" spans="1:20" ht="49" x14ac:dyDescent="0.25">
      <c r="A967">
        <v>965</v>
      </c>
      <c r="B967" s="3" t="s">
        <v>966</v>
      </c>
      <c r="C967" s="3" t="s">
        <v>5075</v>
      </c>
      <c r="D967">
        <v>25000</v>
      </c>
      <c r="E967">
        <v>298</v>
      </c>
      <c r="F967" t="s">
        <v>8221</v>
      </c>
      <c r="G967" t="s">
        <v>8224</v>
      </c>
      <c r="H967" t="s">
        <v>8246</v>
      </c>
      <c r="I967">
        <v>1477454340</v>
      </c>
      <c r="J967">
        <v>1474676646</v>
      </c>
      <c r="K967" t="b">
        <v>0</v>
      </c>
      <c r="L967">
        <v>6</v>
      </c>
      <c r="M967" t="b">
        <v>0</v>
      </c>
      <c r="N967" s="3" t="s">
        <v>8273</v>
      </c>
      <c r="O967">
        <f t="shared" si="60"/>
        <v>1</v>
      </c>
      <c r="P967" s="3">
        <f t="shared" si="61"/>
        <v>49.67</v>
      </c>
      <c r="Q967" t="s">
        <v>8319</v>
      </c>
      <c r="R967" t="s">
        <v>8321</v>
      </c>
      <c r="S967" s="8">
        <f t="shared" si="62"/>
        <v>42636.808402777773</v>
      </c>
      <c r="T967" s="8">
        <f t="shared" si="63"/>
        <v>42668.957638888889</v>
      </c>
    </row>
    <row r="968" spans="1:20" ht="49" x14ac:dyDescent="0.25">
      <c r="A968">
        <v>966</v>
      </c>
      <c r="B968" s="3" t="s">
        <v>967</v>
      </c>
      <c r="C968" s="3" t="s">
        <v>5076</v>
      </c>
      <c r="D968">
        <v>12000</v>
      </c>
      <c r="E968">
        <v>1776</v>
      </c>
      <c r="F968" t="s">
        <v>8221</v>
      </c>
      <c r="G968" t="s">
        <v>8224</v>
      </c>
      <c r="H968" t="s">
        <v>8246</v>
      </c>
      <c r="I968">
        <v>1475766932</v>
      </c>
      <c r="J968">
        <v>1473174932</v>
      </c>
      <c r="K968" t="b">
        <v>0</v>
      </c>
      <c r="L968">
        <v>30</v>
      </c>
      <c r="M968" t="b">
        <v>0</v>
      </c>
      <c r="N968" s="3" t="s">
        <v>8273</v>
      </c>
      <c r="O968">
        <f t="shared" si="60"/>
        <v>15</v>
      </c>
      <c r="P968" s="3">
        <f t="shared" si="61"/>
        <v>59.2</v>
      </c>
      <c r="Q968" t="s">
        <v>8319</v>
      </c>
      <c r="R968" t="s">
        <v>8321</v>
      </c>
      <c r="S968" s="8">
        <f t="shared" si="62"/>
        <v>42619.427453703705</v>
      </c>
      <c r="T968" s="8">
        <f t="shared" si="63"/>
        <v>42649.427453703705</v>
      </c>
    </row>
    <row r="969" spans="1:20" ht="49" x14ac:dyDescent="0.25">
      <c r="A969">
        <v>967</v>
      </c>
      <c r="B969" s="3" t="s">
        <v>968</v>
      </c>
      <c r="C969" s="3" t="s">
        <v>5077</v>
      </c>
      <c r="D969">
        <v>20000</v>
      </c>
      <c r="E969">
        <v>3562</v>
      </c>
      <c r="F969" t="s">
        <v>8221</v>
      </c>
      <c r="G969" t="s">
        <v>8224</v>
      </c>
      <c r="H969" t="s">
        <v>8246</v>
      </c>
      <c r="I969">
        <v>1461301574</v>
      </c>
      <c r="J969">
        <v>1456121174</v>
      </c>
      <c r="K969" t="b">
        <v>0</v>
      </c>
      <c r="L969">
        <v>81</v>
      </c>
      <c r="M969" t="b">
        <v>0</v>
      </c>
      <c r="N969" s="3" t="s">
        <v>8273</v>
      </c>
      <c r="O969">
        <f t="shared" si="60"/>
        <v>18</v>
      </c>
      <c r="P969" s="3">
        <f t="shared" si="61"/>
        <v>43.98</v>
      </c>
      <c r="Q969" t="s">
        <v>8319</v>
      </c>
      <c r="R969" t="s">
        <v>8321</v>
      </c>
      <c r="S969" s="8">
        <f t="shared" si="62"/>
        <v>42422.045995370368</v>
      </c>
      <c r="T969" s="8">
        <f t="shared" si="63"/>
        <v>42482.004328703704</v>
      </c>
    </row>
    <row r="970" spans="1:20" ht="49" x14ac:dyDescent="0.25">
      <c r="A970">
        <v>968</v>
      </c>
      <c r="B970" s="3" t="s">
        <v>969</v>
      </c>
      <c r="C970" s="3" t="s">
        <v>5078</v>
      </c>
      <c r="D970">
        <v>8000</v>
      </c>
      <c r="E970">
        <v>106</v>
      </c>
      <c r="F970" t="s">
        <v>8221</v>
      </c>
      <c r="G970" t="s">
        <v>8224</v>
      </c>
      <c r="H970" t="s">
        <v>8246</v>
      </c>
      <c r="I970">
        <v>1408134034</v>
      </c>
      <c r="J970">
        <v>1405542034</v>
      </c>
      <c r="K970" t="b">
        <v>0</v>
      </c>
      <c r="L970">
        <v>4</v>
      </c>
      <c r="M970" t="b">
        <v>0</v>
      </c>
      <c r="N970" s="3" t="s">
        <v>8273</v>
      </c>
      <c r="O970">
        <f t="shared" si="60"/>
        <v>1</v>
      </c>
      <c r="P970" s="3">
        <f t="shared" si="61"/>
        <v>26.5</v>
      </c>
      <c r="Q970" t="s">
        <v>8319</v>
      </c>
      <c r="R970" t="s">
        <v>8321</v>
      </c>
      <c r="S970" s="8">
        <f t="shared" si="62"/>
        <v>41836.639282407406</v>
      </c>
      <c r="T970" s="8">
        <f t="shared" si="63"/>
        <v>41866.639282407406</v>
      </c>
    </row>
    <row r="971" spans="1:20" ht="33" x14ac:dyDescent="0.25">
      <c r="A971">
        <v>969</v>
      </c>
      <c r="B971" s="3" t="s">
        <v>970</v>
      </c>
      <c r="C971" s="3" t="s">
        <v>5079</v>
      </c>
      <c r="D971">
        <v>30000</v>
      </c>
      <c r="E971">
        <v>14000</v>
      </c>
      <c r="F971" t="s">
        <v>8221</v>
      </c>
      <c r="G971" t="s">
        <v>8238</v>
      </c>
      <c r="H971" t="s">
        <v>8256</v>
      </c>
      <c r="I971">
        <v>1486624607</v>
      </c>
      <c r="J971">
        <v>1483773407</v>
      </c>
      <c r="K971" t="b">
        <v>0</v>
      </c>
      <c r="L971">
        <v>11</v>
      </c>
      <c r="M971" t="b">
        <v>0</v>
      </c>
      <c r="N971" s="3" t="s">
        <v>8273</v>
      </c>
      <c r="O971">
        <f t="shared" si="60"/>
        <v>47</v>
      </c>
      <c r="P971" s="3">
        <f t="shared" si="61"/>
        <v>1272.73</v>
      </c>
      <c r="Q971" t="s">
        <v>8319</v>
      </c>
      <c r="R971" t="s">
        <v>8321</v>
      </c>
      <c r="S971" s="8">
        <f t="shared" si="62"/>
        <v>42742.094988425924</v>
      </c>
      <c r="T971" s="8">
        <f t="shared" si="63"/>
        <v>42775.094988425924</v>
      </c>
    </row>
    <row r="972" spans="1:20" ht="49" x14ac:dyDescent="0.25">
      <c r="A972">
        <v>970</v>
      </c>
      <c r="B972" s="3" t="s">
        <v>971</v>
      </c>
      <c r="C972" s="3" t="s">
        <v>5080</v>
      </c>
      <c r="D972">
        <v>5000</v>
      </c>
      <c r="E972">
        <v>2296</v>
      </c>
      <c r="F972" t="s">
        <v>8221</v>
      </c>
      <c r="G972" t="s">
        <v>8229</v>
      </c>
      <c r="H972" t="s">
        <v>8251</v>
      </c>
      <c r="I972">
        <v>1485147540</v>
      </c>
      <c r="J972">
        <v>1481951853</v>
      </c>
      <c r="K972" t="b">
        <v>0</v>
      </c>
      <c r="L972">
        <v>14</v>
      </c>
      <c r="M972" t="b">
        <v>0</v>
      </c>
      <c r="N972" s="3" t="s">
        <v>8273</v>
      </c>
      <c r="O972">
        <f t="shared" si="60"/>
        <v>46</v>
      </c>
      <c r="P972" s="3">
        <f t="shared" si="61"/>
        <v>164</v>
      </c>
      <c r="Q972" t="s">
        <v>8319</v>
      </c>
      <c r="R972" t="s">
        <v>8321</v>
      </c>
      <c r="S972" s="8">
        <f t="shared" si="62"/>
        <v>42721.012187499997</v>
      </c>
      <c r="T972" s="8">
        <f t="shared" si="63"/>
        <v>42757.999305555553</v>
      </c>
    </row>
    <row r="973" spans="1:20" ht="49" x14ac:dyDescent="0.25">
      <c r="A973">
        <v>971</v>
      </c>
      <c r="B973" s="3" t="s">
        <v>972</v>
      </c>
      <c r="C973" s="3" t="s">
        <v>5081</v>
      </c>
      <c r="D973">
        <v>100000</v>
      </c>
      <c r="E973">
        <v>226</v>
      </c>
      <c r="F973" t="s">
        <v>8221</v>
      </c>
      <c r="G973" t="s">
        <v>8224</v>
      </c>
      <c r="H973" t="s">
        <v>8246</v>
      </c>
      <c r="I973">
        <v>1433178060</v>
      </c>
      <c r="J973">
        <v>1429290060</v>
      </c>
      <c r="K973" t="b">
        <v>0</v>
      </c>
      <c r="L973">
        <v>5</v>
      </c>
      <c r="M973" t="b">
        <v>0</v>
      </c>
      <c r="N973" s="3" t="s">
        <v>8273</v>
      </c>
      <c r="O973">
        <f t="shared" si="60"/>
        <v>0</v>
      </c>
      <c r="P973" s="3">
        <f t="shared" si="61"/>
        <v>45.2</v>
      </c>
      <c r="Q973" t="s">
        <v>8319</v>
      </c>
      <c r="R973" t="s">
        <v>8321</v>
      </c>
      <c r="S973" s="8">
        <f t="shared" si="62"/>
        <v>42111.500694444439</v>
      </c>
      <c r="T973" s="8">
        <f t="shared" si="63"/>
        <v>42156.500694444439</v>
      </c>
    </row>
    <row r="974" spans="1:20" ht="49" x14ac:dyDescent="0.25">
      <c r="A974">
        <v>972</v>
      </c>
      <c r="B974" s="3" t="s">
        <v>973</v>
      </c>
      <c r="C974" s="3" t="s">
        <v>5082</v>
      </c>
      <c r="D974">
        <v>20000</v>
      </c>
      <c r="E974">
        <v>6925</v>
      </c>
      <c r="F974" t="s">
        <v>8221</v>
      </c>
      <c r="G974" t="s">
        <v>8224</v>
      </c>
      <c r="H974" t="s">
        <v>8246</v>
      </c>
      <c r="I974">
        <v>1409813940</v>
      </c>
      <c r="J974">
        <v>1407271598</v>
      </c>
      <c r="K974" t="b">
        <v>0</v>
      </c>
      <c r="L974">
        <v>45</v>
      </c>
      <c r="M974" t="b">
        <v>0</v>
      </c>
      <c r="N974" s="3" t="s">
        <v>8273</v>
      </c>
      <c r="O974">
        <f t="shared" si="60"/>
        <v>35</v>
      </c>
      <c r="P974" s="3">
        <f t="shared" si="61"/>
        <v>153.88999999999999</v>
      </c>
      <c r="Q974" t="s">
        <v>8319</v>
      </c>
      <c r="R974" t="s">
        <v>8321</v>
      </c>
      <c r="S974" s="8">
        <f t="shared" si="62"/>
        <v>41856.657384259255</v>
      </c>
      <c r="T974" s="8">
        <f t="shared" si="63"/>
        <v>41886.082638888889</v>
      </c>
    </row>
    <row r="975" spans="1:20" ht="49" x14ac:dyDescent="0.25">
      <c r="A975">
        <v>973</v>
      </c>
      <c r="B975" s="3" t="s">
        <v>974</v>
      </c>
      <c r="C975" s="3" t="s">
        <v>5083</v>
      </c>
      <c r="D975">
        <v>20000</v>
      </c>
      <c r="E975">
        <v>411</v>
      </c>
      <c r="F975" t="s">
        <v>8221</v>
      </c>
      <c r="G975" t="s">
        <v>8224</v>
      </c>
      <c r="H975" t="s">
        <v>8246</v>
      </c>
      <c r="I975">
        <v>1447032093</v>
      </c>
      <c r="J975">
        <v>1441844493</v>
      </c>
      <c r="K975" t="b">
        <v>0</v>
      </c>
      <c r="L975">
        <v>8</v>
      </c>
      <c r="M975" t="b">
        <v>0</v>
      </c>
      <c r="N975" s="3" t="s">
        <v>8273</v>
      </c>
      <c r="O975">
        <f t="shared" si="60"/>
        <v>2</v>
      </c>
      <c r="P975" s="3">
        <f t="shared" si="61"/>
        <v>51.38</v>
      </c>
      <c r="Q975" t="s">
        <v>8319</v>
      </c>
      <c r="R975" t="s">
        <v>8321</v>
      </c>
      <c r="S975" s="8">
        <f t="shared" si="62"/>
        <v>42256.806631944441</v>
      </c>
      <c r="T975" s="8">
        <f t="shared" si="63"/>
        <v>42316.848298611112</v>
      </c>
    </row>
    <row r="976" spans="1:20" ht="49" x14ac:dyDescent="0.25">
      <c r="A976">
        <v>974</v>
      </c>
      <c r="B976" s="3" t="s">
        <v>975</v>
      </c>
      <c r="C976" s="3" t="s">
        <v>5084</v>
      </c>
      <c r="D976">
        <v>50000</v>
      </c>
      <c r="E976">
        <v>280</v>
      </c>
      <c r="F976" t="s">
        <v>8221</v>
      </c>
      <c r="G976" t="s">
        <v>8224</v>
      </c>
      <c r="H976" t="s">
        <v>8246</v>
      </c>
      <c r="I976">
        <v>1458925156</v>
      </c>
      <c r="J976">
        <v>1456336756</v>
      </c>
      <c r="K976" t="b">
        <v>0</v>
      </c>
      <c r="L976">
        <v>3</v>
      </c>
      <c r="M976" t="b">
        <v>0</v>
      </c>
      <c r="N976" s="3" t="s">
        <v>8273</v>
      </c>
      <c r="O976">
        <f t="shared" si="60"/>
        <v>1</v>
      </c>
      <c r="P976" s="3">
        <f t="shared" si="61"/>
        <v>93.33</v>
      </c>
      <c r="Q976" t="s">
        <v>8319</v>
      </c>
      <c r="R976" t="s">
        <v>8321</v>
      </c>
      <c r="S976" s="8">
        <f t="shared" si="62"/>
        <v>42424.541157407402</v>
      </c>
      <c r="T976" s="8">
        <f t="shared" si="63"/>
        <v>42454.499490740738</v>
      </c>
    </row>
    <row r="977" spans="1:20" ht="49" x14ac:dyDescent="0.25">
      <c r="A977">
        <v>975</v>
      </c>
      <c r="B977" s="3" t="s">
        <v>976</v>
      </c>
      <c r="C977" s="3" t="s">
        <v>5085</v>
      </c>
      <c r="D977">
        <v>100000</v>
      </c>
      <c r="E977">
        <v>2607</v>
      </c>
      <c r="F977" t="s">
        <v>8221</v>
      </c>
      <c r="G977" t="s">
        <v>8224</v>
      </c>
      <c r="H977" t="s">
        <v>8246</v>
      </c>
      <c r="I977">
        <v>1467132185</v>
      </c>
      <c r="J977">
        <v>1461948185</v>
      </c>
      <c r="K977" t="b">
        <v>0</v>
      </c>
      <c r="L977">
        <v>24</v>
      </c>
      <c r="M977" t="b">
        <v>0</v>
      </c>
      <c r="N977" s="3" t="s">
        <v>8273</v>
      </c>
      <c r="O977">
        <f t="shared" si="60"/>
        <v>3</v>
      </c>
      <c r="P977" s="3">
        <f t="shared" si="61"/>
        <v>108.63</v>
      </c>
      <c r="Q977" t="s">
        <v>8319</v>
      </c>
      <c r="R977" t="s">
        <v>8321</v>
      </c>
      <c r="S977" s="8">
        <f t="shared" si="62"/>
        <v>42489.488252314812</v>
      </c>
      <c r="T977" s="8">
        <f t="shared" si="63"/>
        <v>42549.488252314812</v>
      </c>
    </row>
    <row r="978" spans="1:20" ht="49" x14ac:dyDescent="0.25">
      <c r="A978">
        <v>976</v>
      </c>
      <c r="B978" s="3" t="s">
        <v>977</v>
      </c>
      <c r="C978" s="3" t="s">
        <v>5086</v>
      </c>
      <c r="D978">
        <v>150000</v>
      </c>
      <c r="E978">
        <v>2889</v>
      </c>
      <c r="F978" t="s">
        <v>8221</v>
      </c>
      <c r="G978" t="s">
        <v>8226</v>
      </c>
      <c r="H978" t="s">
        <v>8248</v>
      </c>
      <c r="I978">
        <v>1439515497</v>
      </c>
      <c r="J978">
        <v>1435627497</v>
      </c>
      <c r="K978" t="b">
        <v>0</v>
      </c>
      <c r="L978">
        <v>18</v>
      </c>
      <c r="M978" t="b">
        <v>0</v>
      </c>
      <c r="N978" s="3" t="s">
        <v>8273</v>
      </c>
      <c r="O978">
        <f t="shared" si="60"/>
        <v>2</v>
      </c>
      <c r="P978" s="3">
        <f t="shared" si="61"/>
        <v>160.5</v>
      </c>
      <c r="Q978" t="s">
        <v>8319</v>
      </c>
      <c r="R978" t="s">
        <v>8321</v>
      </c>
      <c r="S978" s="8">
        <f t="shared" si="62"/>
        <v>42184.850659722222</v>
      </c>
      <c r="T978" s="8">
        <f t="shared" si="63"/>
        <v>42229.850659722222</v>
      </c>
    </row>
    <row r="979" spans="1:20" ht="49" x14ac:dyDescent="0.25">
      <c r="A979">
        <v>977</v>
      </c>
      <c r="B979" s="3" t="s">
        <v>978</v>
      </c>
      <c r="C979" s="3" t="s">
        <v>5087</v>
      </c>
      <c r="D979">
        <v>2700</v>
      </c>
      <c r="E979">
        <v>909</v>
      </c>
      <c r="F979" t="s">
        <v>8221</v>
      </c>
      <c r="G979" t="s">
        <v>8239</v>
      </c>
      <c r="H979" t="s">
        <v>8249</v>
      </c>
      <c r="I979">
        <v>1456094197</v>
      </c>
      <c r="J979">
        <v>1453502197</v>
      </c>
      <c r="K979" t="b">
        <v>0</v>
      </c>
      <c r="L979">
        <v>12</v>
      </c>
      <c r="M979" t="b">
        <v>0</v>
      </c>
      <c r="N979" s="3" t="s">
        <v>8273</v>
      </c>
      <c r="O979">
        <f t="shared" si="60"/>
        <v>34</v>
      </c>
      <c r="P979" s="3">
        <f t="shared" si="61"/>
        <v>75.75</v>
      </c>
      <c r="Q979" t="s">
        <v>8319</v>
      </c>
      <c r="R979" t="s">
        <v>8321</v>
      </c>
      <c r="S979" s="8">
        <f t="shared" si="62"/>
        <v>42391.733761574076</v>
      </c>
      <c r="T979" s="8">
        <f t="shared" si="63"/>
        <v>42421.733761574076</v>
      </c>
    </row>
    <row r="980" spans="1:20" ht="49"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s="3" t="s">
        <v>8273</v>
      </c>
      <c r="O980">
        <f t="shared" si="60"/>
        <v>56</v>
      </c>
      <c r="P980" s="3">
        <f t="shared" si="61"/>
        <v>790.84</v>
      </c>
      <c r="Q980" t="s">
        <v>8319</v>
      </c>
      <c r="R980" t="s">
        <v>8321</v>
      </c>
      <c r="S980" s="8">
        <f t="shared" si="62"/>
        <v>42395.100706018515</v>
      </c>
      <c r="T980" s="8">
        <f t="shared" si="63"/>
        <v>42425.100706018515</v>
      </c>
    </row>
    <row r="981" spans="1:20" ht="49"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s="3" t="s">
        <v>8273</v>
      </c>
      <c r="O981">
        <f t="shared" si="60"/>
        <v>83</v>
      </c>
      <c r="P981" s="3">
        <f t="shared" si="61"/>
        <v>301.94</v>
      </c>
      <c r="Q981" t="s">
        <v>8319</v>
      </c>
      <c r="R981" t="s">
        <v>8321</v>
      </c>
      <c r="S981" s="8">
        <f t="shared" si="62"/>
        <v>42506.208657407398</v>
      </c>
      <c r="T981" s="8">
        <f t="shared" si="63"/>
        <v>42541.582638888889</v>
      </c>
    </row>
    <row r="982" spans="1:20" ht="49" x14ac:dyDescent="0.25">
      <c r="A982">
        <v>980</v>
      </c>
      <c r="B982" s="3" t="s">
        <v>981</v>
      </c>
      <c r="C982" s="3" t="s">
        <v>5090</v>
      </c>
      <c r="D982">
        <v>10000</v>
      </c>
      <c r="E982">
        <v>1486</v>
      </c>
      <c r="F982" t="s">
        <v>8221</v>
      </c>
      <c r="G982" t="s">
        <v>8224</v>
      </c>
      <c r="H982" t="s">
        <v>8246</v>
      </c>
      <c r="I982">
        <v>1417387322</v>
      </c>
      <c r="J982">
        <v>1413495722</v>
      </c>
      <c r="K982" t="b">
        <v>0</v>
      </c>
      <c r="L982">
        <v>31</v>
      </c>
      <c r="M982" t="b">
        <v>0</v>
      </c>
      <c r="N982" s="3" t="s">
        <v>8273</v>
      </c>
      <c r="O982">
        <f t="shared" si="60"/>
        <v>15</v>
      </c>
      <c r="P982" s="3">
        <f t="shared" si="61"/>
        <v>47.94</v>
      </c>
      <c r="Q982" t="s">
        <v>8319</v>
      </c>
      <c r="R982" t="s">
        <v>8321</v>
      </c>
      <c r="S982" s="8">
        <f t="shared" si="62"/>
        <v>41928.695856481478</v>
      </c>
      <c r="T982" s="8">
        <f t="shared" si="63"/>
        <v>41973.737523148149</v>
      </c>
    </row>
    <row r="983" spans="1:20" ht="49" x14ac:dyDescent="0.25">
      <c r="A983">
        <v>981</v>
      </c>
      <c r="B983" s="3" t="s">
        <v>982</v>
      </c>
      <c r="C983" s="3" t="s">
        <v>5091</v>
      </c>
      <c r="D983">
        <v>88888</v>
      </c>
      <c r="E983">
        <v>11</v>
      </c>
      <c r="F983" t="s">
        <v>8221</v>
      </c>
      <c r="G983" t="s">
        <v>8224</v>
      </c>
      <c r="H983" t="s">
        <v>8246</v>
      </c>
      <c r="I983">
        <v>1407624222</v>
      </c>
      <c r="J983">
        <v>1405032222</v>
      </c>
      <c r="K983" t="b">
        <v>0</v>
      </c>
      <c r="L983">
        <v>4</v>
      </c>
      <c r="M983" t="b">
        <v>0</v>
      </c>
      <c r="N983" s="3" t="s">
        <v>8273</v>
      </c>
      <c r="O983">
        <f t="shared" si="60"/>
        <v>0</v>
      </c>
      <c r="P983" s="3">
        <f t="shared" si="61"/>
        <v>2.75</v>
      </c>
      <c r="Q983" t="s">
        <v>8319</v>
      </c>
      <c r="R983" t="s">
        <v>8321</v>
      </c>
      <c r="S983" s="8">
        <f t="shared" si="62"/>
        <v>41830.738680555551</v>
      </c>
      <c r="T983" s="8">
        <f t="shared" si="63"/>
        <v>41860.738680555551</v>
      </c>
    </row>
    <row r="984" spans="1:20" ht="33" x14ac:dyDescent="0.25">
      <c r="A984">
        <v>982</v>
      </c>
      <c r="B984" s="3" t="s">
        <v>983</v>
      </c>
      <c r="C984" s="3" t="s">
        <v>5092</v>
      </c>
      <c r="D984">
        <v>17500</v>
      </c>
      <c r="E984">
        <v>3</v>
      </c>
      <c r="F984" t="s">
        <v>8221</v>
      </c>
      <c r="G984" t="s">
        <v>8224</v>
      </c>
      <c r="H984" t="s">
        <v>8246</v>
      </c>
      <c r="I984">
        <v>1475431486</v>
      </c>
      <c r="J984">
        <v>1472839486</v>
      </c>
      <c r="K984" t="b">
        <v>0</v>
      </c>
      <c r="L984">
        <v>3</v>
      </c>
      <c r="M984" t="b">
        <v>0</v>
      </c>
      <c r="N984" s="3" t="s">
        <v>8273</v>
      </c>
      <c r="O984">
        <f t="shared" si="60"/>
        <v>0</v>
      </c>
      <c r="P984" s="3">
        <f t="shared" si="61"/>
        <v>1</v>
      </c>
      <c r="Q984" t="s">
        <v>8319</v>
      </c>
      <c r="R984" t="s">
        <v>8321</v>
      </c>
      <c r="S984" s="8">
        <f t="shared" si="62"/>
        <v>42615.544976851852</v>
      </c>
      <c r="T984" s="8">
        <f t="shared" si="63"/>
        <v>42645.544976851852</v>
      </c>
    </row>
    <row r="985" spans="1:20" ht="49"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s="3" t="s">
        <v>8273</v>
      </c>
      <c r="O985">
        <f t="shared" si="60"/>
        <v>30</v>
      </c>
      <c r="P985" s="3">
        <f t="shared" si="61"/>
        <v>171.79</v>
      </c>
      <c r="Q985" t="s">
        <v>8319</v>
      </c>
      <c r="R985" t="s">
        <v>8321</v>
      </c>
      <c r="S985" s="8">
        <f t="shared" si="62"/>
        <v>42574.459317129629</v>
      </c>
      <c r="T985" s="8">
        <f t="shared" si="63"/>
        <v>42605.662499999999</v>
      </c>
    </row>
    <row r="986" spans="1:20" ht="81" x14ac:dyDescent="0.25">
      <c r="A986">
        <v>984</v>
      </c>
      <c r="B986" s="3" t="s">
        <v>985</v>
      </c>
      <c r="C986" s="3" t="s">
        <v>5094</v>
      </c>
      <c r="D986">
        <v>10000</v>
      </c>
      <c r="E986">
        <v>106</v>
      </c>
      <c r="F986" t="s">
        <v>8221</v>
      </c>
      <c r="G986" t="s">
        <v>8224</v>
      </c>
      <c r="H986" t="s">
        <v>8246</v>
      </c>
      <c r="I986">
        <v>1427507208</v>
      </c>
      <c r="J986">
        <v>1424918808</v>
      </c>
      <c r="K986" t="b">
        <v>0</v>
      </c>
      <c r="L986">
        <v>3</v>
      </c>
      <c r="M986" t="b">
        <v>0</v>
      </c>
      <c r="N986" s="3" t="s">
        <v>8273</v>
      </c>
      <c r="O986">
        <f t="shared" si="60"/>
        <v>1</v>
      </c>
      <c r="P986" s="3">
        <f t="shared" si="61"/>
        <v>35.33</v>
      </c>
      <c r="Q986" t="s">
        <v>8319</v>
      </c>
      <c r="R986" t="s">
        <v>8321</v>
      </c>
      <c r="S986" s="8">
        <f t="shared" si="62"/>
        <v>42060.907499999994</v>
      </c>
      <c r="T986" s="8">
        <f t="shared" si="63"/>
        <v>42090.86583333333</v>
      </c>
    </row>
    <row r="987" spans="1:20" ht="49" x14ac:dyDescent="0.25">
      <c r="A987">
        <v>985</v>
      </c>
      <c r="B987" s="3" t="s">
        <v>986</v>
      </c>
      <c r="C987" s="3" t="s">
        <v>5095</v>
      </c>
      <c r="D987">
        <v>30000</v>
      </c>
      <c r="E987">
        <v>1888</v>
      </c>
      <c r="F987" t="s">
        <v>8221</v>
      </c>
      <c r="G987" t="s">
        <v>8236</v>
      </c>
      <c r="H987" t="s">
        <v>8249</v>
      </c>
      <c r="I987">
        <v>1451602800</v>
      </c>
      <c r="J987">
        <v>1449011610</v>
      </c>
      <c r="K987" t="b">
        <v>0</v>
      </c>
      <c r="L987">
        <v>23</v>
      </c>
      <c r="M987" t="b">
        <v>0</v>
      </c>
      <c r="N987" s="3" t="s">
        <v>8273</v>
      </c>
      <c r="O987">
        <f t="shared" si="60"/>
        <v>6</v>
      </c>
      <c r="P987" s="3">
        <f t="shared" si="61"/>
        <v>82.09</v>
      </c>
      <c r="Q987" t="s">
        <v>8319</v>
      </c>
      <c r="R987" t="s">
        <v>8321</v>
      </c>
      <c r="S987" s="8">
        <f t="shared" si="62"/>
        <v>42339.759375000001</v>
      </c>
      <c r="T987" s="8">
        <f t="shared" si="63"/>
        <v>42369.749999999993</v>
      </c>
    </row>
    <row r="988" spans="1:20" ht="49" x14ac:dyDescent="0.25">
      <c r="A988">
        <v>986</v>
      </c>
      <c r="B988" s="3" t="s">
        <v>987</v>
      </c>
      <c r="C988" s="3" t="s">
        <v>5096</v>
      </c>
      <c r="D988">
        <v>20000</v>
      </c>
      <c r="E988">
        <v>2550</v>
      </c>
      <c r="F988" t="s">
        <v>8221</v>
      </c>
      <c r="G988" t="s">
        <v>8225</v>
      </c>
      <c r="H988" t="s">
        <v>8247</v>
      </c>
      <c r="I988">
        <v>1452384000</v>
      </c>
      <c r="J988">
        <v>1447698300</v>
      </c>
      <c r="K988" t="b">
        <v>0</v>
      </c>
      <c r="L988">
        <v>23</v>
      </c>
      <c r="M988" t="b">
        <v>0</v>
      </c>
      <c r="N988" s="3" t="s">
        <v>8273</v>
      </c>
      <c r="O988">
        <f t="shared" si="60"/>
        <v>13</v>
      </c>
      <c r="P988" s="3">
        <f t="shared" si="61"/>
        <v>110.87</v>
      </c>
      <c r="Q988" t="s">
        <v>8319</v>
      </c>
      <c r="R988" t="s">
        <v>8321</v>
      </c>
      <c r="S988" s="8">
        <f t="shared" si="62"/>
        <v>42324.559027777774</v>
      </c>
      <c r="T988" s="8">
        <f t="shared" si="63"/>
        <v>42378.791666666664</v>
      </c>
    </row>
    <row r="989" spans="1:20" ht="49" x14ac:dyDescent="0.25">
      <c r="A989">
        <v>987</v>
      </c>
      <c r="B989" s="3" t="s">
        <v>988</v>
      </c>
      <c r="C989" s="3" t="s">
        <v>5097</v>
      </c>
      <c r="D989">
        <v>50000</v>
      </c>
      <c r="E989">
        <v>6610</v>
      </c>
      <c r="F989" t="s">
        <v>8221</v>
      </c>
      <c r="G989" t="s">
        <v>8233</v>
      </c>
      <c r="H989" t="s">
        <v>8249</v>
      </c>
      <c r="I989">
        <v>1403507050</v>
      </c>
      <c r="J989">
        <v>1400051050</v>
      </c>
      <c r="K989" t="b">
        <v>0</v>
      </c>
      <c r="L989">
        <v>41</v>
      </c>
      <c r="M989" t="b">
        <v>0</v>
      </c>
      <c r="N989" s="3" t="s">
        <v>8273</v>
      </c>
      <c r="O989">
        <f t="shared" si="60"/>
        <v>13</v>
      </c>
      <c r="P989" s="3">
        <f t="shared" si="61"/>
        <v>161.22</v>
      </c>
      <c r="Q989" t="s">
        <v>8319</v>
      </c>
      <c r="R989" t="s">
        <v>8321</v>
      </c>
      <c r="S989" s="8">
        <f t="shared" si="62"/>
        <v>41773.086226851847</v>
      </c>
      <c r="T989" s="8">
        <f t="shared" si="63"/>
        <v>41813.086226851847</v>
      </c>
    </row>
    <row r="990" spans="1:20" ht="49" x14ac:dyDescent="0.25">
      <c r="A990">
        <v>988</v>
      </c>
      <c r="B990" s="3" t="s">
        <v>989</v>
      </c>
      <c r="C990" s="3" t="s">
        <v>5098</v>
      </c>
      <c r="D990">
        <v>5000</v>
      </c>
      <c r="E990">
        <v>0</v>
      </c>
      <c r="F990" t="s">
        <v>8221</v>
      </c>
      <c r="G990" t="s">
        <v>8237</v>
      </c>
      <c r="H990" t="s">
        <v>8249</v>
      </c>
      <c r="I990">
        <v>1475310825</v>
      </c>
      <c r="J990">
        <v>1472718825</v>
      </c>
      <c r="K990" t="b">
        <v>0</v>
      </c>
      <c r="L990">
        <v>0</v>
      </c>
      <c r="M990" t="b">
        <v>0</v>
      </c>
      <c r="N990" s="3" t="s">
        <v>8273</v>
      </c>
      <c r="O990">
        <f t="shared" si="60"/>
        <v>0</v>
      </c>
      <c r="P990" s="3">
        <f t="shared" si="61"/>
        <v>0</v>
      </c>
      <c r="Q990" t="s">
        <v>8319</v>
      </c>
      <c r="R990" t="s">
        <v>8321</v>
      </c>
      <c r="S990" s="8">
        <f t="shared" si="62"/>
        <v>42614.148437499993</v>
      </c>
      <c r="T990" s="8">
        <f t="shared" si="63"/>
        <v>42644.148437499993</v>
      </c>
    </row>
    <row r="991" spans="1:20" ht="18" x14ac:dyDescent="0.25">
      <c r="A991">
        <v>989</v>
      </c>
      <c r="B991" s="3" t="s">
        <v>990</v>
      </c>
      <c r="C991" s="3" t="s">
        <v>5099</v>
      </c>
      <c r="D991">
        <v>10000</v>
      </c>
      <c r="E991">
        <v>1677</v>
      </c>
      <c r="F991" t="s">
        <v>8221</v>
      </c>
      <c r="G991" t="s">
        <v>8224</v>
      </c>
      <c r="H991" t="s">
        <v>8246</v>
      </c>
      <c r="I991">
        <v>1475101495</v>
      </c>
      <c r="J991">
        <v>1472509495</v>
      </c>
      <c r="K991" t="b">
        <v>0</v>
      </c>
      <c r="L991">
        <v>32</v>
      </c>
      <c r="M991" t="b">
        <v>0</v>
      </c>
      <c r="N991" s="3" t="s">
        <v>8273</v>
      </c>
      <c r="O991">
        <f t="shared" si="60"/>
        <v>17</v>
      </c>
      <c r="P991" s="3">
        <f t="shared" si="61"/>
        <v>52.41</v>
      </c>
      <c r="Q991" t="s">
        <v>8319</v>
      </c>
      <c r="R991" t="s">
        <v>8321</v>
      </c>
      <c r="S991" s="8">
        <f t="shared" si="62"/>
        <v>42611.725636574069</v>
      </c>
      <c r="T991" s="8">
        <f t="shared" si="63"/>
        <v>42641.725636574069</v>
      </c>
    </row>
    <row r="992" spans="1:20" ht="49" x14ac:dyDescent="0.25">
      <c r="A992">
        <v>990</v>
      </c>
      <c r="B992" s="3" t="s">
        <v>991</v>
      </c>
      <c r="C992" s="3" t="s">
        <v>5100</v>
      </c>
      <c r="D992">
        <v>25000</v>
      </c>
      <c r="E992">
        <v>26</v>
      </c>
      <c r="F992" t="s">
        <v>8221</v>
      </c>
      <c r="G992" t="s">
        <v>8224</v>
      </c>
      <c r="H992" t="s">
        <v>8246</v>
      </c>
      <c r="I992">
        <v>1409770164</v>
      </c>
      <c r="J992">
        <v>1407178164</v>
      </c>
      <c r="K992" t="b">
        <v>0</v>
      </c>
      <c r="L992">
        <v>2</v>
      </c>
      <c r="M992" t="b">
        <v>0</v>
      </c>
      <c r="N992" s="3" t="s">
        <v>8273</v>
      </c>
      <c r="O992">
        <f t="shared" si="60"/>
        <v>0</v>
      </c>
      <c r="P992" s="3">
        <f t="shared" si="61"/>
        <v>13</v>
      </c>
      <c r="Q992" t="s">
        <v>8319</v>
      </c>
      <c r="R992" t="s">
        <v>8321</v>
      </c>
      <c r="S992" s="8">
        <f t="shared" si="62"/>
        <v>41855.575972222221</v>
      </c>
      <c r="T992" s="8">
        <f t="shared" si="63"/>
        <v>41885.575972222221</v>
      </c>
    </row>
    <row r="993" spans="1:20" ht="81" x14ac:dyDescent="0.25">
      <c r="A993">
        <v>991</v>
      </c>
      <c r="B993" s="3" t="s">
        <v>992</v>
      </c>
      <c r="C993" s="3" t="s">
        <v>5101</v>
      </c>
      <c r="D993">
        <v>5000</v>
      </c>
      <c r="E993">
        <v>212</v>
      </c>
      <c r="F993" t="s">
        <v>8221</v>
      </c>
      <c r="G993" t="s">
        <v>8225</v>
      </c>
      <c r="H993" t="s">
        <v>8247</v>
      </c>
      <c r="I993">
        <v>1468349460</v>
      </c>
      <c r="J993">
        <v>1466186988</v>
      </c>
      <c r="K993" t="b">
        <v>0</v>
      </c>
      <c r="L993">
        <v>7</v>
      </c>
      <c r="M993" t="b">
        <v>0</v>
      </c>
      <c r="N993" s="3" t="s">
        <v>8273</v>
      </c>
      <c r="O993">
        <f t="shared" si="60"/>
        <v>4</v>
      </c>
      <c r="P993" s="3">
        <f t="shared" si="61"/>
        <v>30.29</v>
      </c>
      <c r="Q993" t="s">
        <v>8319</v>
      </c>
      <c r="R993" t="s">
        <v>8321</v>
      </c>
      <c r="S993" s="8">
        <f t="shared" si="62"/>
        <v>42538.548472222225</v>
      </c>
      <c r="T993" s="8">
        <f t="shared" si="63"/>
        <v>42563.57708333333</v>
      </c>
    </row>
    <row r="994" spans="1:20" ht="49" x14ac:dyDescent="0.25">
      <c r="A994">
        <v>992</v>
      </c>
      <c r="B994" s="3" t="s">
        <v>993</v>
      </c>
      <c r="C994" s="3" t="s">
        <v>5102</v>
      </c>
      <c r="D994">
        <v>100000</v>
      </c>
      <c r="E994">
        <v>467</v>
      </c>
      <c r="F994" t="s">
        <v>8221</v>
      </c>
      <c r="G994" t="s">
        <v>8224</v>
      </c>
      <c r="H994" t="s">
        <v>8246</v>
      </c>
      <c r="I994">
        <v>1462655519</v>
      </c>
      <c r="J994">
        <v>1457475119</v>
      </c>
      <c r="K994" t="b">
        <v>0</v>
      </c>
      <c r="L994">
        <v>4</v>
      </c>
      <c r="M994" t="b">
        <v>0</v>
      </c>
      <c r="N994" s="3" t="s">
        <v>8273</v>
      </c>
      <c r="O994">
        <f t="shared" si="60"/>
        <v>0</v>
      </c>
      <c r="P994" s="3">
        <f t="shared" si="61"/>
        <v>116.75</v>
      </c>
      <c r="Q994" t="s">
        <v>8319</v>
      </c>
      <c r="R994" t="s">
        <v>8321</v>
      </c>
      <c r="S994" s="8">
        <f t="shared" si="62"/>
        <v>42437.71665509259</v>
      </c>
      <c r="T994" s="8">
        <f t="shared" si="63"/>
        <v>42497.674988425926</v>
      </c>
    </row>
    <row r="995" spans="1:20" ht="49"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s="3" t="s">
        <v>8273</v>
      </c>
      <c r="O995">
        <f t="shared" si="60"/>
        <v>25</v>
      </c>
      <c r="P995" s="3">
        <f t="shared" si="61"/>
        <v>89.6</v>
      </c>
      <c r="Q995" t="s">
        <v>8319</v>
      </c>
      <c r="R995" t="s">
        <v>8321</v>
      </c>
      <c r="S995" s="8">
        <f t="shared" si="62"/>
        <v>42652.756574074076</v>
      </c>
      <c r="T995" s="8">
        <f t="shared" si="63"/>
        <v>42685.999999999993</v>
      </c>
    </row>
    <row r="996" spans="1:20" ht="65" x14ac:dyDescent="0.25">
      <c r="A996">
        <v>994</v>
      </c>
      <c r="B996" s="3" t="s">
        <v>995</v>
      </c>
      <c r="C996" s="3" t="s">
        <v>5104</v>
      </c>
      <c r="D996">
        <v>200000</v>
      </c>
      <c r="E996">
        <v>4669</v>
      </c>
      <c r="F996" t="s">
        <v>8221</v>
      </c>
      <c r="G996" t="s">
        <v>8224</v>
      </c>
      <c r="H996" t="s">
        <v>8246</v>
      </c>
      <c r="I996">
        <v>1417388340</v>
      </c>
      <c r="J996">
        <v>1412835530</v>
      </c>
      <c r="K996" t="b">
        <v>0</v>
      </c>
      <c r="L996">
        <v>11</v>
      </c>
      <c r="M996" t="b">
        <v>0</v>
      </c>
      <c r="N996" s="3" t="s">
        <v>8273</v>
      </c>
      <c r="O996">
        <f t="shared" si="60"/>
        <v>2</v>
      </c>
      <c r="P996" s="3">
        <f t="shared" si="61"/>
        <v>424.45</v>
      </c>
      <c r="Q996" t="s">
        <v>8319</v>
      </c>
      <c r="R996" t="s">
        <v>8321</v>
      </c>
      <c r="S996" s="8">
        <f t="shared" si="62"/>
        <v>41921.054745370369</v>
      </c>
      <c r="T996" s="8">
        <f t="shared" si="63"/>
        <v>41973.749305555553</v>
      </c>
    </row>
    <row r="997" spans="1:20" ht="49" x14ac:dyDescent="0.25">
      <c r="A997">
        <v>995</v>
      </c>
      <c r="B997" s="3" t="s">
        <v>996</v>
      </c>
      <c r="C997" s="3" t="s">
        <v>5105</v>
      </c>
      <c r="D997">
        <v>10000</v>
      </c>
      <c r="E997">
        <v>726</v>
      </c>
      <c r="F997" t="s">
        <v>8221</v>
      </c>
      <c r="G997" t="s">
        <v>8224</v>
      </c>
      <c r="H997" t="s">
        <v>8246</v>
      </c>
      <c r="I997">
        <v>1417276800</v>
      </c>
      <c r="J997">
        <v>1415140480</v>
      </c>
      <c r="K997" t="b">
        <v>0</v>
      </c>
      <c r="L997">
        <v>9</v>
      </c>
      <c r="M997" t="b">
        <v>0</v>
      </c>
      <c r="N997" s="3" t="s">
        <v>8273</v>
      </c>
      <c r="O997">
        <f t="shared" si="60"/>
        <v>7</v>
      </c>
      <c r="P997" s="3">
        <f t="shared" si="61"/>
        <v>80.67</v>
      </c>
      <c r="Q997" t="s">
        <v>8319</v>
      </c>
      <c r="R997" t="s">
        <v>8321</v>
      </c>
      <c r="S997" s="8">
        <f t="shared" si="62"/>
        <v>41947.732407407406</v>
      </c>
      <c r="T997" s="8">
        <f t="shared" si="63"/>
        <v>41972.458333333336</v>
      </c>
    </row>
    <row r="998" spans="1:20" ht="33" x14ac:dyDescent="0.25">
      <c r="A998">
        <v>996</v>
      </c>
      <c r="B998" s="3" t="s">
        <v>997</v>
      </c>
      <c r="C998" s="3" t="s">
        <v>5106</v>
      </c>
      <c r="D998">
        <v>4000</v>
      </c>
      <c r="E998">
        <v>65</v>
      </c>
      <c r="F998" t="s">
        <v>8221</v>
      </c>
      <c r="G998" t="s">
        <v>8224</v>
      </c>
      <c r="H998" t="s">
        <v>8246</v>
      </c>
      <c r="I998">
        <v>1406474820</v>
      </c>
      <c r="J998">
        <v>1403902060</v>
      </c>
      <c r="K998" t="b">
        <v>0</v>
      </c>
      <c r="L998">
        <v>5</v>
      </c>
      <c r="M998" t="b">
        <v>0</v>
      </c>
      <c r="N998" s="3" t="s">
        <v>8273</v>
      </c>
      <c r="O998">
        <f t="shared" si="60"/>
        <v>2</v>
      </c>
      <c r="P998" s="3">
        <f t="shared" si="61"/>
        <v>13</v>
      </c>
      <c r="Q998" t="s">
        <v>8319</v>
      </c>
      <c r="R998" t="s">
        <v>8321</v>
      </c>
      <c r="S998" s="8">
        <f t="shared" si="62"/>
        <v>41817.658101851848</v>
      </c>
      <c r="T998" s="8">
        <f t="shared" si="63"/>
        <v>41847.435416666667</v>
      </c>
    </row>
    <row r="999" spans="1:20" ht="33" x14ac:dyDescent="0.25">
      <c r="A999">
        <v>997</v>
      </c>
      <c r="B999" s="3" t="s">
        <v>998</v>
      </c>
      <c r="C999" s="3" t="s">
        <v>5107</v>
      </c>
      <c r="D999">
        <v>5000</v>
      </c>
      <c r="E999">
        <v>65</v>
      </c>
      <c r="F999" t="s">
        <v>8221</v>
      </c>
      <c r="G999" t="s">
        <v>8224</v>
      </c>
      <c r="H999" t="s">
        <v>8246</v>
      </c>
      <c r="I999">
        <v>1417145297</v>
      </c>
      <c r="J999">
        <v>1414549697</v>
      </c>
      <c r="K999" t="b">
        <v>0</v>
      </c>
      <c r="L999">
        <v>8</v>
      </c>
      <c r="M999" t="b">
        <v>0</v>
      </c>
      <c r="N999" s="3" t="s">
        <v>8273</v>
      </c>
      <c r="O999">
        <f t="shared" si="60"/>
        <v>1</v>
      </c>
      <c r="P999" s="3">
        <f t="shared" si="61"/>
        <v>8.1300000000000008</v>
      </c>
      <c r="Q999" t="s">
        <v>8319</v>
      </c>
      <c r="R999" t="s">
        <v>8321</v>
      </c>
      <c r="S999" s="8">
        <f t="shared" si="62"/>
        <v>41940.894641203704</v>
      </c>
      <c r="T999" s="8">
        <f t="shared" si="63"/>
        <v>41970.936307870368</v>
      </c>
    </row>
    <row r="1000" spans="1:20" ht="33"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s="3" t="s">
        <v>8273</v>
      </c>
      <c r="O1000">
        <f t="shared" si="60"/>
        <v>59</v>
      </c>
      <c r="P1000" s="3">
        <f t="shared" si="61"/>
        <v>153.43</v>
      </c>
      <c r="Q1000" t="s">
        <v>8319</v>
      </c>
      <c r="R1000" t="s">
        <v>8321</v>
      </c>
      <c r="S1000" s="8">
        <f t="shared" si="62"/>
        <v>42281.960659722223</v>
      </c>
      <c r="T1000" s="8">
        <f t="shared" si="63"/>
        <v>42327.002326388887</v>
      </c>
    </row>
    <row r="1001" spans="1:20" ht="49"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s="3" t="s">
        <v>8273</v>
      </c>
      <c r="O1001">
        <f t="shared" si="60"/>
        <v>8</v>
      </c>
      <c r="P1001" s="3">
        <f t="shared" si="61"/>
        <v>292.08</v>
      </c>
      <c r="Q1001" t="s">
        <v>8319</v>
      </c>
      <c r="R1001" t="s">
        <v>8321</v>
      </c>
      <c r="S1001" s="8">
        <f t="shared" si="62"/>
        <v>41926.091319444444</v>
      </c>
      <c r="T1001" s="8">
        <f t="shared" si="63"/>
        <v>41956.126388888886</v>
      </c>
    </row>
    <row r="1002" spans="1:20" ht="49"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s="3" t="s">
        <v>8273</v>
      </c>
      <c r="O1002">
        <f t="shared" si="60"/>
        <v>2</v>
      </c>
      <c r="P1002" s="3">
        <f t="shared" si="61"/>
        <v>3304</v>
      </c>
      <c r="Q1002" t="s">
        <v>8319</v>
      </c>
      <c r="R1002" t="s">
        <v>8321</v>
      </c>
      <c r="S1002" s="8">
        <f t="shared" si="62"/>
        <v>42748.851388888892</v>
      </c>
      <c r="T1002" s="8">
        <f t="shared" si="63"/>
        <v>42808.80972222222</v>
      </c>
    </row>
    <row r="1003" spans="1:20" ht="49"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s="3" t="s">
        <v>8273</v>
      </c>
      <c r="O1003">
        <f t="shared" si="60"/>
        <v>104</v>
      </c>
      <c r="P1003" s="3">
        <f t="shared" si="61"/>
        <v>1300</v>
      </c>
      <c r="Q1003" t="s">
        <v>8319</v>
      </c>
      <c r="R1003" t="s">
        <v>8321</v>
      </c>
      <c r="S1003" s="8">
        <f t="shared" si="62"/>
        <v>42720.511724537035</v>
      </c>
      <c r="T1003" s="8">
        <f t="shared" si="63"/>
        <v>42765.511724537035</v>
      </c>
    </row>
    <row r="1004" spans="1:20" ht="49"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s="3" t="s">
        <v>8273</v>
      </c>
      <c r="O1004">
        <f t="shared" si="60"/>
        <v>30</v>
      </c>
      <c r="P1004" s="3">
        <f t="shared" si="61"/>
        <v>134.55000000000001</v>
      </c>
      <c r="Q1004" t="s">
        <v>8319</v>
      </c>
      <c r="R1004" t="s">
        <v>8321</v>
      </c>
      <c r="S1004" s="8">
        <f t="shared" si="62"/>
        <v>42325.475856481477</v>
      </c>
      <c r="T1004" s="8">
        <f t="shared" si="63"/>
        <v>42355.040972222218</v>
      </c>
    </row>
    <row r="1005" spans="1:20" ht="49"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s="3" t="s">
        <v>8273</v>
      </c>
      <c r="O1005">
        <f t="shared" si="60"/>
        <v>16</v>
      </c>
      <c r="P1005" s="3">
        <f t="shared" si="61"/>
        <v>214.07</v>
      </c>
      <c r="Q1005" t="s">
        <v>8319</v>
      </c>
      <c r="R1005" t="s">
        <v>8321</v>
      </c>
      <c r="S1005" s="8">
        <f t="shared" si="62"/>
        <v>42780.500706018516</v>
      </c>
      <c r="T1005" s="8">
        <f t="shared" si="63"/>
        <v>42810.459039351852</v>
      </c>
    </row>
    <row r="1006" spans="1:20" ht="33"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s="3" t="s">
        <v>8273</v>
      </c>
      <c r="O1006">
        <f t="shared" si="60"/>
        <v>82</v>
      </c>
      <c r="P1006" s="3">
        <f t="shared" si="61"/>
        <v>216.34</v>
      </c>
      <c r="Q1006" t="s">
        <v>8319</v>
      </c>
      <c r="R1006" t="s">
        <v>8321</v>
      </c>
      <c r="S1006" s="8">
        <f t="shared" si="62"/>
        <v>42388.5003125</v>
      </c>
      <c r="T1006" s="8">
        <f t="shared" si="63"/>
        <v>42418.5003125</v>
      </c>
    </row>
    <row r="1007" spans="1:20" ht="33"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s="3" t="s">
        <v>8273</v>
      </c>
      <c r="O1007">
        <f t="shared" si="60"/>
        <v>75</v>
      </c>
      <c r="P1007" s="3">
        <f t="shared" si="61"/>
        <v>932.31</v>
      </c>
      <c r="Q1007" t="s">
        <v>8319</v>
      </c>
      <c r="R1007" t="s">
        <v>8321</v>
      </c>
      <c r="S1007" s="8">
        <f t="shared" si="62"/>
        <v>42276.416469907403</v>
      </c>
      <c r="T1007" s="8">
        <f t="shared" si="63"/>
        <v>42307.41646990741</v>
      </c>
    </row>
    <row r="1008" spans="1:20" ht="49"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s="3" t="s">
        <v>8273</v>
      </c>
      <c r="O1008">
        <f t="shared" si="60"/>
        <v>6</v>
      </c>
      <c r="P1008" s="3">
        <f t="shared" si="61"/>
        <v>29.25</v>
      </c>
      <c r="Q1008" t="s">
        <v>8319</v>
      </c>
      <c r="R1008" t="s">
        <v>8321</v>
      </c>
      <c r="S1008" s="8">
        <f t="shared" si="62"/>
        <v>41976.83185185185</v>
      </c>
      <c r="T1008" s="8">
        <f t="shared" si="63"/>
        <v>41985.09097222222</v>
      </c>
    </row>
    <row r="1009" spans="1:20" ht="49"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s="3" t="s">
        <v>8273</v>
      </c>
      <c r="O1009">
        <f t="shared" si="60"/>
        <v>44</v>
      </c>
      <c r="P1009" s="3">
        <f t="shared" si="61"/>
        <v>174.95</v>
      </c>
      <c r="Q1009" t="s">
        <v>8319</v>
      </c>
      <c r="R1009" t="s">
        <v>8321</v>
      </c>
      <c r="S1009" s="8">
        <f t="shared" si="62"/>
        <v>42676.3752662037</v>
      </c>
      <c r="T1009" s="8">
        <f t="shared" si="63"/>
        <v>42718.416932870365</v>
      </c>
    </row>
    <row r="1010" spans="1:20" ht="49"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s="3" t="s">
        <v>8273</v>
      </c>
      <c r="O1010">
        <f t="shared" si="60"/>
        <v>0</v>
      </c>
      <c r="P1010" s="3">
        <f t="shared" si="61"/>
        <v>250</v>
      </c>
      <c r="Q1010" t="s">
        <v>8319</v>
      </c>
      <c r="R1010" t="s">
        <v>8321</v>
      </c>
      <c r="S1010" s="8">
        <f t="shared" si="62"/>
        <v>42702.600868055553</v>
      </c>
      <c r="T1010" s="8">
        <f t="shared" si="63"/>
        <v>42732.600868055553</v>
      </c>
    </row>
    <row r="1011" spans="1:20" ht="49"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s="3" t="s">
        <v>8273</v>
      </c>
      <c r="O1011">
        <f t="shared" si="60"/>
        <v>13</v>
      </c>
      <c r="P1011" s="3">
        <f t="shared" si="61"/>
        <v>65</v>
      </c>
      <c r="Q1011" t="s">
        <v>8319</v>
      </c>
      <c r="R1011" t="s">
        <v>8321</v>
      </c>
      <c r="S1011" s="8">
        <f t="shared" si="62"/>
        <v>42510.396365740737</v>
      </c>
      <c r="T1011" s="8">
        <f t="shared" si="63"/>
        <v>42540.396365740737</v>
      </c>
    </row>
    <row r="1012" spans="1:20" ht="49"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s="3" t="s">
        <v>8273</v>
      </c>
      <c r="O1012">
        <f t="shared" si="60"/>
        <v>0</v>
      </c>
      <c r="P1012" s="3">
        <f t="shared" si="61"/>
        <v>55</v>
      </c>
      <c r="Q1012" t="s">
        <v>8319</v>
      </c>
      <c r="R1012" t="s">
        <v>8321</v>
      </c>
      <c r="S1012" s="8">
        <f t="shared" si="62"/>
        <v>42561.621087962958</v>
      </c>
      <c r="T1012" s="8">
        <f t="shared" si="63"/>
        <v>42617.915972222218</v>
      </c>
    </row>
    <row r="1013" spans="1:20" ht="49"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s="3" t="s">
        <v>8273</v>
      </c>
      <c r="O1013">
        <f t="shared" si="60"/>
        <v>0</v>
      </c>
      <c r="P1013" s="3">
        <f t="shared" si="61"/>
        <v>75</v>
      </c>
      <c r="Q1013" t="s">
        <v>8319</v>
      </c>
      <c r="R1013" t="s">
        <v>8321</v>
      </c>
      <c r="S1013" s="8">
        <f t="shared" si="62"/>
        <v>41946.689756944441</v>
      </c>
      <c r="T1013" s="8">
        <f t="shared" si="63"/>
        <v>41991.689756944441</v>
      </c>
    </row>
    <row r="1014" spans="1:20" ht="49"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s="3" t="s">
        <v>8273</v>
      </c>
      <c r="O1014">
        <f t="shared" si="60"/>
        <v>21535</v>
      </c>
      <c r="P1014" s="3">
        <f t="shared" si="61"/>
        <v>1389.36</v>
      </c>
      <c r="Q1014" t="s">
        <v>8319</v>
      </c>
      <c r="R1014" t="s">
        <v>8321</v>
      </c>
      <c r="S1014" s="8">
        <f t="shared" si="62"/>
        <v>42714.232083333329</v>
      </c>
      <c r="T1014" s="8">
        <f t="shared" si="63"/>
        <v>42759.232083333329</v>
      </c>
    </row>
    <row r="1015" spans="1:20" ht="49"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s="3" t="s">
        <v>8273</v>
      </c>
      <c r="O1015">
        <f t="shared" si="60"/>
        <v>35</v>
      </c>
      <c r="P1015" s="3">
        <f t="shared" si="61"/>
        <v>95.91</v>
      </c>
      <c r="Q1015" t="s">
        <v>8319</v>
      </c>
      <c r="R1015" t="s">
        <v>8321</v>
      </c>
      <c r="S1015" s="8">
        <f t="shared" si="62"/>
        <v>42339.625648148147</v>
      </c>
      <c r="T1015" s="8">
        <f t="shared" si="63"/>
        <v>42367.624999999993</v>
      </c>
    </row>
    <row r="1016" spans="1:20" ht="33"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s="3" t="s">
        <v>8273</v>
      </c>
      <c r="O1016">
        <f t="shared" si="60"/>
        <v>31</v>
      </c>
      <c r="P1016" s="3">
        <f t="shared" si="61"/>
        <v>191.25</v>
      </c>
      <c r="Q1016" t="s">
        <v>8319</v>
      </c>
      <c r="R1016" t="s">
        <v>8321</v>
      </c>
      <c r="S1016" s="8">
        <f t="shared" si="62"/>
        <v>41954.79415509259</v>
      </c>
      <c r="T1016" s="8">
        <f t="shared" si="63"/>
        <v>42004.79415509259</v>
      </c>
    </row>
    <row r="1017" spans="1:20" ht="33"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s="3" t="s">
        <v>8273</v>
      </c>
      <c r="O1017">
        <f t="shared" si="60"/>
        <v>3</v>
      </c>
      <c r="P1017" s="3">
        <f t="shared" si="61"/>
        <v>40</v>
      </c>
      <c r="Q1017" t="s">
        <v>8319</v>
      </c>
      <c r="R1017" t="s">
        <v>8321</v>
      </c>
      <c r="S1017" s="8">
        <f t="shared" si="62"/>
        <v>42303.670081018521</v>
      </c>
      <c r="T1017" s="8">
        <f t="shared" si="63"/>
        <v>42333.711747685178</v>
      </c>
    </row>
    <row r="1018" spans="1:20" ht="49"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s="3" t="s">
        <v>8273</v>
      </c>
      <c r="O1018">
        <f t="shared" si="60"/>
        <v>3</v>
      </c>
      <c r="P1018" s="3">
        <f t="shared" si="61"/>
        <v>74.790000000000006</v>
      </c>
      <c r="Q1018" t="s">
        <v>8319</v>
      </c>
      <c r="R1018" t="s">
        <v>8321</v>
      </c>
      <c r="S1018" s="8">
        <f t="shared" si="62"/>
        <v>42421.898796296293</v>
      </c>
      <c r="T1018" s="8">
        <f t="shared" si="63"/>
        <v>42466.857129629629</v>
      </c>
    </row>
    <row r="1019" spans="1:20" ht="49"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s="3" t="s">
        <v>8273</v>
      </c>
      <c r="O1019">
        <f t="shared" si="60"/>
        <v>23</v>
      </c>
      <c r="P1019" s="3">
        <f t="shared" si="61"/>
        <v>161.12</v>
      </c>
      <c r="Q1019" t="s">
        <v>8319</v>
      </c>
      <c r="R1019" t="s">
        <v>8321</v>
      </c>
      <c r="S1019" s="8">
        <f t="shared" si="62"/>
        <v>42289.466840277775</v>
      </c>
      <c r="T1019" s="8">
        <f t="shared" si="63"/>
        <v>42329.508506944439</v>
      </c>
    </row>
    <row r="1020" spans="1:20" ht="49"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s="3" t="s">
        <v>8273</v>
      </c>
      <c r="O1020">
        <f t="shared" si="60"/>
        <v>3</v>
      </c>
      <c r="P1020" s="3">
        <f t="shared" si="61"/>
        <v>88.71</v>
      </c>
      <c r="Q1020" t="s">
        <v>8319</v>
      </c>
      <c r="R1020" t="s">
        <v>8321</v>
      </c>
      <c r="S1020" s="8">
        <f t="shared" si="62"/>
        <v>42535.283946759257</v>
      </c>
      <c r="T1020" s="8">
        <f t="shared" si="63"/>
        <v>42565.283946759257</v>
      </c>
    </row>
    <row r="1021" spans="1:20" ht="33"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s="3" t="s">
        <v>8273</v>
      </c>
      <c r="O1021">
        <f t="shared" si="60"/>
        <v>47</v>
      </c>
      <c r="P1021" s="3">
        <f t="shared" si="61"/>
        <v>53.25</v>
      </c>
      <c r="Q1021" t="s">
        <v>8319</v>
      </c>
      <c r="R1021" t="s">
        <v>8321</v>
      </c>
      <c r="S1021" s="8">
        <f t="shared" si="62"/>
        <v>42009.765613425923</v>
      </c>
      <c r="T1021" s="8">
        <f t="shared" si="63"/>
        <v>42039.765613425923</v>
      </c>
    </row>
    <row r="1022" spans="1:20" ht="49"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s="3" t="s">
        <v>8280</v>
      </c>
      <c r="O1022">
        <f t="shared" si="60"/>
        <v>206</v>
      </c>
      <c r="P1022" s="3">
        <f t="shared" si="61"/>
        <v>106.2</v>
      </c>
      <c r="Q1022" t="s">
        <v>8325</v>
      </c>
      <c r="R1022" t="s">
        <v>8330</v>
      </c>
      <c r="S1022" s="8">
        <f t="shared" si="62"/>
        <v>42126.861215277771</v>
      </c>
      <c r="T1022" s="8">
        <f t="shared" si="63"/>
        <v>42156.824305555558</v>
      </c>
    </row>
    <row r="1023" spans="1:20" ht="49"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s="3" t="s">
        <v>8280</v>
      </c>
      <c r="O1023">
        <f t="shared" si="60"/>
        <v>352</v>
      </c>
      <c r="P1023" s="3">
        <f t="shared" si="61"/>
        <v>22.08</v>
      </c>
      <c r="Q1023" t="s">
        <v>8325</v>
      </c>
      <c r="R1023" t="s">
        <v>8330</v>
      </c>
      <c r="S1023" s="8">
        <f t="shared" si="62"/>
        <v>42271.043645833335</v>
      </c>
      <c r="T1023" s="8">
        <f t="shared" si="63"/>
        <v>42293.958333333336</v>
      </c>
    </row>
    <row r="1024" spans="1:20" ht="33"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s="3" t="s">
        <v>8280</v>
      </c>
      <c r="O1024">
        <f t="shared" si="60"/>
        <v>115</v>
      </c>
      <c r="P1024" s="3">
        <f t="shared" si="61"/>
        <v>31.05</v>
      </c>
      <c r="Q1024" t="s">
        <v>8325</v>
      </c>
      <c r="R1024" t="s">
        <v>8330</v>
      </c>
      <c r="S1024" s="8">
        <f t="shared" si="62"/>
        <v>42111.438391203708</v>
      </c>
      <c r="T1024" s="8">
        <f t="shared" si="63"/>
        <v>42141.438391203701</v>
      </c>
    </row>
    <row r="1025" spans="1:20" ht="49"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s="3" t="s">
        <v>8280</v>
      </c>
      <c r="O1025">
        <f t="shared" si="60"/>
        <v>237</v>
      </c>
      <c r="P1025" s="3">
        <f t="shared" si="61"/>
        <v>36.21</v>
      </c>
      <c r="Q1025" t="s">
        <v>8325</v>
      </c>
      <c r="R1025" t="s">
        <v>8330</v>
      </c>
      <c r="S1025" s="8">
        <f t="shared" si="62"/>
        <v>42145.711354166669</v>
      </c>
      <c r="T1025" s="8">
        <f t="shared" si="63"/>
        <v>42175.711354166669</v>
      </c>
    </row>
    <row r="1026" spans="1:20" ht="49"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s="3" t="s">
        <v>8280</v>
      </c>
      <c r="O1026">
        <f t="shared" ref="O1026:O1089" si="64">ROUND(E1026/D1026*100,0)</f>
        <v>119</v>
      </c>
      <c r="P1026" s="3">
        <f t="shared" ref="P1026:P1089" si="65">IF(E1026=0,0,ROUND(E1026/L1026,2))</f>
        <v>388.98</v>
      </c>
      <c r="Q1026" t="s">
        <v>8325</v>
      </c>
      <c r="R1026" t="s">
        <v>8330</v>
      </c>
      <c r="S1026" s="8">
        <f t="shared" ref="S1026:S1089" si="66">(((J1026/60)/60)/24)+DATE(1970,1,1)+(-5/24)</f>
        <v>42370.372256944444</v>
      </c>
      <c r="T1026" s="8">
        <f t="shared" ref="T1026:T1089" si="67">(I1026/86400)+25569+(-5/24)</f>
        <v>42400.372256944444</v>
      </c>
    </row>
    <row r="1027" spans="1:20" ht="33"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s="3" t="s">
        <v>8280</v>
      </c>
      <c r="O1027">
        <f t="shared" si="64"/>
        <v>110</v>
      </c>
      <c r="P1027" s="3">
        <f t="shared" si="65"/>
        <v>71.849999999999994</v>
      </c>
      <c r="Q1027" t="s">
        <v>8325</v>
      </c>
      <c r="R1027" t="s">
        <v>8330</v>
      </c>
      <c r="S1027" s="8">
        <f t="shared" si="66"/>
        <v>42049.625428240739</v>
      </c>
      <c r="T1027" s="8">
        <f t="shared" si="67"/>
        <v>42079.583761574067</v>
      </c>
    </row>
    <row r="1028" spans="1:20" ht="49"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s="3" t="s">
        <v>8280</v>
      </c>
      <c r="O1028">
        <f t="shared" si="64"/>
        <v>100</v>
      </c>
      <c r="P1028" s="3">
        <f t="shared" si="65"/>
        <v>57.38</v>
      </c>
      <c r="Q1028" t="s">
        <v>8325</v>
      </c>
      <c r="R1028" t="s">
        <v>8330</v>
      </c>
      <c r="S1028" s="8">
        <f t="shared" si="66"/>
        <v>42426.199259259258</v>
      </c>
      <c r="T1028" s="8">
        <f t="shared" si="67"/>
        <v>42460.157592592594</v>
      </c>
    </row>
    <row r="1029" spans="1:20" ht="49"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s="3" t="s">
        <v>8280</v>
      </c>
      <c r="O1029">
        <f t="shared" si="64"/>
        <v>103</v>
      </c>
      <c r="P1029" s="3">
        <f t="shared" si="65"/>
        <v>69.67</v>
      </c>
      <c r="Q1029" t="s">
        <v>8325</v>
      </c>
      <c r="R1029" t="s">
        <v>8330</v>
      </c>
      <c r="S1029" s="8">
        <f t="shared" si="66"/>
        <v>41904.825775462959</v>
      </c>
      <c r="T1029" s="8">
        <f t="shared" si="67"/>
        <v>41934.825775462959</v>
      </c>
    </row>
    <row r="1030" spans="1:20" ht="49"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s="3" t="s">
        <v>8280</v>
      </c>
      <c r="O1030">
        <f t="shared" si="64"/>
        <v>117</v>
      </c>
      <c r="P1030" s="3">
        <f t="shared" si="65"/>
        <v>45.99</v>
      </c>
      <c r="Q1030" t="s">
        <v>8325</v>
      </c>
      <c r="R1030" t="s">
        <v>8330</v>
      </c>
      <c r="S1030" s="8">
        <f t="shared" si="66"/>
        <v>42755.419039351851</v>
      </c>
      <c r="T1030" s="8">
        <f t="shared" si="67"/>
        <v>42800.624999999993</v>
      </c>
    </row>
    <row r="1031" spans="1:20" ht="33"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s="3" t="s">
        <v>8280</v>
      </c>
      <c r="O1031">
        <f t="shared" si="64"/>
        <v>112</v>
      </c>
      <c r="P1031" s="3">
        <f t="shared" si="65"/>
        <v>79.260000000000005</v>
      </c>
      <c r="Q1031" t="s">
        <v>8325</v>
      </c>
      <c r="R1031" t="s">
        <v>8330</v>
      </c>
      <c r="S1031" s="8">
        <f t="shared" si="66"/>
        <v>42044.503553240742</v>
      </c>
      <c r="T1031" s="8">
        <f t="shared" si="67"/>
        <v>42098.707638888889</v>
      </c>
    </row>
    <row r="1032" spans="1:20" ht="33"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s="3" t="s">
        <v>8280</v>
      </c>
      <c r="O1032">
        <f t="shared" si="64"/>
        <v>342</v>
      </c>
      <c r="P1032" s="3">
        <f t="shared" si="65"/>
        <v>43.03</v>
      </c>
      <c r="Q1032" t="s">
        <v>8325</v>
      </c>
      <c r="R1032" t="s">
        <v>8330</v>
      </c>
      <c r="S1032" s="8">
        <f t="shared" si="66"/>
        <v>42611.274872685179</v>
      </c>
      <c r="T1032" s="8">
        <f t="shared" si="67"/>
        <v>42625.274872685179</v>
      </c>
    </row>
    <row r="1033" spans="1:20" ht="49"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s="3" t="s">
        <v>8280</v>
      </c>
      <c r="O1033">
        <f t="shared" si="64"/>
        <v>107</v>
      </c>
      <c r="P1033" s="3">
        <f t="shared" si="65"/>
        <v>108.48</v>
      </c>
      <c r="Q1033" t="s">
        <v>8325</v>
      </c>
      <c r="R1033" t="s">
        <v>8330</v>
      </c>
      <c r="S1033" s="8">
        <f t="shared" si="66"/>
        <v>42324.555671296293</v>
      </c>
      <c r="T1033" s="8">
        <f t="shared" si="67"/>
        <v>42354.555671296293</v>
      </c>
    </row>
    <row r="1034" spans="1:20" ht="18"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s="3" t="s">
        <v>8280</v>
      </c>
      <c r="O1034">
        <f t="shared" si="64"/>
        <v>108</v>
      </c>
      <c r="P1034" s="3">
        <f t="shared" si="65"/>
        <v>61.03</v>
      </c>
      <c r="Q1034" t="s">
        <v>8325</v>
      </c>
      <c r="R1034" t="s">
        <v>8330</v>
      </c>
      <c r="S1034" s="8">
        <f t="shared" si="66"/>
        <v>42514.458622685182</v>
      </c>
      <c r="T1034" s="8">
        <f t="shared" si="67"/>
        <v>42544.458622685182</v>
      </c>
    </row>
    <row r="1035" spans="1:20" ht="49"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s="3" t="s">
        <v>8280</v>
      </c>
      <c r="O1035">
        <f t="shared" si="64"/>
        <v>103</v>
      </c>
      <c r="P1035" s="3">
        <f t="shared" si="65"/>
        <v>50.59</v>
      </c>
      <c r="Q1035" t="s">
        <v>8325</v>
      </c>
      <c r="R1035" t="s">
        <v>8330</v>
      </c>
      <c r="S1035" s="8">
        <f t="shared" si="66"/>
        <v>42688.524074074077</v>
      </c>
      <c r="T1035" s="8">
        <f t="shared" si="67"/>
        <v>42716.52407407407</v>
      </c>
    </row>
    <row r="1036" spans="1:20" ht="49"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s="3" t="s">
        <v>8280</v>
      </c>
      <c r="O1036">
        <f t="shared" si="64"/>
        <v>130</v>
      </c>
      <c r="P1036" s="3">
        <f t="shared" si="65"/>
        <v>39.159999999999997</v>
      </c>
      <c r="Q1036" t="s">
        <v>8325</v>
      </c>
      <c r="R1036" t="s">
        <v>8330</v>
      </c>
      <c r="S1036" s="8">
        <f t="shared" si="66"/>
        <v>42554.958379629628</v>
      </c>
      <c r="T1036" s="8">
        <f t="shared" si="67"/>
        <v>42586.957638888889</v>
      </c>
    </row>
    <row r="1037" spans="1:20" ht="49"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s="3" t="s">
        <v>8280</v>
      </c>
      <c r="O1037">
        <f t="shared" si="64"/>
        <v>108</v>
      </c>
      <c r="P1037" s="3">
        <f t="shared" si="65"/>
        <v>65.16</v>
      </c>
      <c r="Q1037" t="s">
        <v>8325</v>
      </c>
      <c r="R1037" t="s">
        <v>8330</v>
      </c>
      <c r="S1037" s="8">
        <f t="shared" si="66"/>
        <v>42016.43310185185</v>
      </c>
      <c r="T1037" s="8">
        <f t="shared" si="67"/>
        <v>42046.43310185185</v>
      </c>
    </row>
    <row r="1038" spans="1:20" ht="49"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s="3" t="s">
        <v>8280</v>
      </c>
      <c r="O1038">
        <f t="shared" si="64"/>
        <v>112</v>
      </c>
      <c r="P1038" s="3">
        <f t="shared" si="65"/>
        <v>23.96</v>
      </c>
      <c r="Q1038" t="s">
        <v>8325</v>
      </c>
      <c r="R1038" t="s">
        <v>8330</v>
      </c>
      <c r="S1038" s="8">
        <f t="shared" si="66"/>
        <v>41249.240624999999</v>
      </c>
      <c r="T1038" s="8">
        <f t="shared" si="67"/>
        <v>41281.125</v>
      </c>
    </row>
    <row r="1039" spans="1:20" ht="49"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s="3" t="s">
        <v>8280</v>
      </c>
      <c r="O1039">
        <f t="shared" si="64"/>
        <v>102</v>
      </c>
      <c r="P1039" s="3">
        <f t="shared" si="65"/>
        <v>48.62</v>
      </c>
      <c r="Q1039" t="s">
        <v>8325</v>
      </c>
      <c r="R1039" t="s">
        <v>8330</v>
      </c>
      <c r="S1039" s="8">
        <f t="shared" si="66"/>
        <v>42119.61414351852</v>
      </c>
      <c r="T1039" s="8">
        <f t="shared" si="67"/>
        <v>42141.999999999993</v>
      </c>
    </row>
    <row r="1040" spans="1:20" ht="49"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s="3" t="s">
        <v>8280</v>
      </c>
      <c r="O1040">
        <f t="shared" si="64"/>
        <v>145</v>
      </c>
      <c r="P1040" s="3">
        <f t="shared" si="65"/>
        <v>35.74</v>
      </c>
      <c r="Q1040" t="s">
        <v>8325</v>
      </c>
      <c r="R1040" t="s">
        <v>8330</v>
      </c>
      <c r="S1040" s="8">
        <f t="shared" si="66"/>
        <v>42418.023414351854</v>
      </c>
      <c r="T1040" s="8">
        <f t="shared" si="67"/>
        <v>42447.981747685182</v>
      </c>
    </row>
    <row r="1041" spans="1:20" ht="49"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s="3" t="s">
        <v>8280</v>
      </c>
      <c r="O1041">
        <f t="shared" si="64"/>
        <v>128</v>
      </c>
      <c r="P1041" s="3">
        <f t="shared" si="65"/>
        <v>21.37</v>
      </c>
      <c r="Q1041" t="s">
        <v>8325</v>
      </c>
      <c r="R1041" t="s">
        <v>8330</v>
      </c>
      <c r="S1041" s="8">
        <f t="shared" si="66"/>
        <v>42691.900995370372</v>
      </c>
      <c r="T1041" s="8">
        <f t="shared" si="67"/>
        <v>42717.124305555553</v>
      </c>
    </row>
    <row r="1042" spans="1:20" ht="49"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s="3" t="s">
        <v>8281</v>
      </c>
      <c r="O1042">
        <f t="shared" si="64"/>
        <v>0</v>
      </c>
      <c r="P1042" s="3">
        <f t="shared" si="65"/>
        <v>250</v>
      </c>
      <c r="Q1042" t="s">
        <v>8331</v>
      </c>
      <c r="R1042" t="s">
        <v>8332</v>
      </c>
      <c r="S1042" s="8">
        <f t="shared" si="66"/>
        <v>42579.500104166662</v>
      </c>
      <c r="T1042" s="8">
        <f t="shared" si="67"/>
        <v>42609.500104166662</v>
      </c>
    </row>
    <row r="1043" spans="1:20" ht="49"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s="3" t="s">
        <v>8281</v>
      </c>
      <c r="O1043">
        <f t="shared" si="64"/>
        <v>0</v>
      </c>
      <c r="P1043" s="3">
        <f t="shared" si="65"/>
        <v>0</v>
      </c>
      <c r="Q1043" t="s">
        <v>8331</v>
      </c>
      <c r="R1043" t="s">
        <v>8332</v>
      </c>
      <c r="S1043" s="8">
        <f t="shared" si="66"/>
        <v>41830.851759259262</v>
      </c>
      <c r="T1043" s="8">
        <f t="shared" si="67"/>
        <v>41850.851759259254</v>
      </c>
    </row>
    <row r="1044" spans="1:20" ht="49"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s="3" t="s">
        <v>8281</v>
      </c>
      <c r="O1044">
        <f t="shared" si="64"/>
        <v>2</v>
      </c>
      <c r="P1044" s="3">
        <f t="shared" si="65"/>
        <v>10</v>
      </c>
      <c r="Q1044" t="s">
        <v>8331</v>
      </c>
      <c r="R1044" t="s">
        <v>8332</v>
      </c>
      <c r="S1044" s="8">
        <f t="shared" si="66"/>
        <v>41851.487824074073</v>
      </c>
      <c r="T1044" s="8">
        <f t="shared" si="67"/>
        <v>41894.208333333328</v>
      </c>
    </row>
    <row r="1045" spans="1:20" ht="49"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s="3" t="s">
        <v>8281</v>
      </c>
      <c r="O1045">
        <f t="shared" si="64"/>
        <v>9</v>
      </c>
      <c r="P1045" s="3">
        <f t="shared" si="65"/>
        <v>29.24</v>
      </c>
      <c r="Q1045" t="s">
        <v>8331</v>
      </c>
      <c r="R1045" t="s">
        <v>8332</v>
      </c>
      <c r="S1045" s="8">
        <f t="shared" si="66"/>
        <v>42114.044618055552</v>
      </c>
      <c r="T1045" s="8">
        <f t="shared" si="67"/>
        <v>42144.044618055552</v>
      </c>
    </row>
    <row r="1046" spans="1:20" ht="49"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s="3" t="s">
        <v>8281</v>
      </c>
      <c r="O1046">
        <f t="shared" si="64"/>
        <v>0</v>
      </c>
      <c r="P1046" s="3">
        <f t="shared" si="65"/>
        <v>3</v>
      </c>
      <c r="Q1046" t="s">
        <v>8331</v>
      </c>
      <c r="R1046" t="s">
        <v>8332</v>
      </c>
      <c r="S1046" s="8">
        <f t="shared" si="66"/>
        <v>42011.717604166661</v>
      </c>
      <c r="T1046" s="8">
        <f t="shared" si="67"/>
        <v>42068.643749999996</v>
      </c>
    </row>
    <row r="1047" spans="1:20" ht="49"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s="3" t="s">
        <v>8281</v>
      </c>
      <c r="O1047">
        <f t="shared" si="64"/>
        <v>3</v>
      </c>
      <c r="P1047" s="3">
        <f t="shared" si="65"/>
        <v>33.25</v>
      </c>
      <c r="Q1047" t="s">
        <v>8331</v>
      </c>
      <c r="R1047" t="s">
        <v>8332</v>
      </c>
      <c r="S1047" s="8">
        <f t="shared" si="66"/>
        <v>41844.666087962964</v>
      </c>
      <c r="T1047" s="8">
        <f t="shared" si="67"/>
        <v>41874.666087962956</v>
      </c>
    </row>
    <row r="1048" spans="1:20" ht="49"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s="3" t="s">
        <v>8281</v>
      </c>
      <c r="O1048">
        <f t="shared" si="64"/>
        <v>0</v>
      </c>
      <c r="P1048" s="3">
        <f t="shared" si="65"/>
        <v>0</v>
      </c>
      <c r="Q1048" t="s">
        <v>8331</v>
      </c>
      <c r="R1048" t="s">
        <v>8332</v>
      </c>
      <c r="S1048" s="8">
        <f t="shared" si="66"/>
        <v>42319.643055555549</v>
      </c>
      <c r="T1048" s="8">
        <f t="shared" si="67"/>
        <v>42364.643055555549</v>
      </c>
    </row>
    <row r="1049" spans="1:20" ht="49"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s="3" t="s">
        <v>8281</v>
      </c>
      <c r="O1049">
        <f t="shared" si="64"/>
        <v>0</v>
      </c>
      <c r="P1049" s="3">
        <f t="shared" si="65"/>
        <v>1</v>
      </c>
      <c r="Q1049" t="s">
        <v>8331</v>
      </c>
      <c r="R1049" t="s">
        <v>8332</v>
      </c>
      <c r="S1049" s="8">
        <f t="shared" si="66"/>
        <v>41918.610127314809</v>
      </c>
      <c r="T1049" s="8">
        <f t="shared" si="67"/>
        <v>41948.65179398148</v>
      </c>
    </row>
    <row r="1050" spans="1:20" ht="49"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s="3" t="s">
        <v>8281</v>
      </c>
      <c r="O1050">
        <f t="shared" si="64"/>
        <v>1</v>
      </c>
      <c r="P1050" s="3">
        <f t="shared" si="65"/>
        <v>53</v>
      </c>
      <c r="Q1050" t="s">
        <v>8331</v>
      </c>
      <c r="R1050" t="s">
        <v>8332</v>
      </c>
      <c r="S1050" s="8">
        <f t="shared" si="66"/>
        <v>42597.844780092586</v>
      </c>
      <c r="T1050" s="8">
        <f t="shared" si="67"/>
        <v>42637.844780092586</v>
      </c>
    </row>
    <row r="1051" spans="1:20" ht="18"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s="3" t="s">
        <v>8281</v>
      </c>
      <c r="O1051">
        <f t="shared" si="64"/>
        <v>0</v>
      </c>
      <c r="P1051" s="3">
        <f t="shared" si="65"/>
        <v>0</v>
      </c>
      <c r="Q1051" t="s">
        <v>8331</v>
      </c>
      <c r="R1051" t="s">
        <v>8332</v>
      </c>
      <c r="S1051" s="8">
        <f t="shared" si="66"/>
        <v>42382.222743055558</v>
      </c>
      <c r="T1051" s="8">
        <f t="shared" si="67"/>
        <v>42412.222743055558</v>
      </c>
    </row>
    <row r="1052" spans="1:20" ht="18"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s="3" t="s">
        <v>8281</v>
      </c>
      <c r="O1052">
        <f t="shared" si="64"/>
        <v>0</v>
      </c>
      <c r="P1052" s="3">
        <f t="shared" si="65"/>
        <v>0</v>
      </c>
      <c r="Q1052" t="s">
        <v>8331</v>
      </c>
      <c r="R1052" t="s">
        <v>8332</v>
      </c>
      <c r="S1052" s="8">
        <f t="shared" si="66"/>
        <v>42231.588854166665</v>
      </c>
      <c r="T1052" s="8">
        <f t="shared" si="67"/>
        <v>42261.588854166665</v>
      </c>
    </row>
    <row r="1053" spans="1:20" ht="49"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s="3" t="s">
        <v>8281</v>
      </c>
      <c r="O1053">
        <f t="shared" si="64"/>
        <v>0</v>
      </c>
      <c r="P1053" s="3">
        <f t="shared" si="65"/>
        <v>0</v>
      </c>
      <c r="Q1053" t="s">
        <v>8331</v>
      </c>
      <c r="R1053" t="s">
        <v>8332</v>
      </c>
      <c r="S1053" s="8">
        <f t="shared" si="66"/>
        <v>41849.805844907409</v>
      </c>
      <c r="T1053" s="8">
        <f t="shared" si="67"/>
        <v>41877.805844907409</v>
      </c>
    </row>
    <row r="1054" spans="1:20" ht="6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s="3" t="s">
        <v>8281</v>
      </c>
      <c r="O1054">
        <f t="shared" si="64"/>
        <v>0</v>
      </c>
      <c r="P1054" s="3">
        <f t="shared" si="65"/>
        <v>0</v>
      </c>
      <c r="Q1054" t="s">
        <v>8331</v>
      </c>
      <c r="R1054" t="s">
        <v>8332</v>
      </c>
      <c r="S1054" s="8">
        <f t="shared" si="66"/>
        <v>42483.589062499996</v>
      </c>
      <c r="T1054" s="8">
        <f t="shared" si="67"/>
        <v>42527.631249999999</v>
      </c>
    </row>
    <row r="1055" spans="1:20" ht="49"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s="3" t="s">
        <v>8281</v>
      </c>
      <c r="O1055">
        <f t="shared" si="64"/>
        <v>1</v>
      </c>
      <c r="P1055" s="3">
        <f t="shared" si="65"/>
        <v>15</v>
      </c>
      <c r="Q1055" t="s">
        <v>8331</v>
      </c>
      <c r="R1055" t="s">
        <v>8332</v>
      </c>
      <c r="S1055" s="8">
        <f t="shared" si="66"/>
        <v>42774.964490740742</v>
      </c>
      <c r="T1055" s="8">
        <f t="shared" si="67"/>
        <v>42799.964490740742</v>
      </c>
    </row>
    <row r="1056" spans="1:20" ht="49"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s="3" t="s">
        <v>8281</v>
      </c>
      <c r="O1056">
        <f t="shared" si="64"/>
        <v>0</v>
      </c>
      <c r="P1056" s="3">
        <f t="shared" si="65"/>
        <v>0</v>
      </c>
      <c r="Q1056" t="s">
        <v>8331</v>
      </c>
      <c r="R1056" t="s">
        <v>8332</v>
      </c>
      <c r="S1056" s="8">
        <f t="shared" si="66"/>
        <v>41831.643506944441</v>
      </c>
      <c r="T1056" s="8">
        <f t="shared" si="67"/>
        <v>41861.708333333328</v>
      </c>
    </row>
    <row r="1057" spans="1:20" ht="49"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s="3" t="s">
        <v>8281</v>
      </c>
      <c r="O1057">
        <f t="shared" si="64"/>
        <v>0</v>
      </c>
      <c r="P1057" s="3">
        <f t="shared" si="65"/>
        <v>0</v>
      </c>
      <c r="Q1057" t="s">
        <v>8331</v>
      </c>
      <c r="R1057" t="s">
        <v>8332</v>
      </c>
      <c r="S1057" s="8">
        <f t="shared" si="66"/>
        <v>42406.784085648142</v>
      </c>
      <c r="T1057" s="8">
        <f t="shared" si="67"/>
        <v>42436.784085648142</v>
      </c>
    </row>
    <row r="1058" spans="1:20" ht="49"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s="3" t="s">
        <v>8281</v>
      </c>
      <c r="O1058">
        <f t="shared" si="64"/>
        <v>0</v>
      </c>
      <c r="P1058" s="3">
        <f t="shared" si="65"/>
        <v>0</v>
      </c>
      <c r="Q1058" t="s">
        <v>8331</v>
      </c>
      <c r="R1058" t="s">
        <v>8332</v>
      </c>
      <c r="S1058" s="8">
        <f t="shared" si="66"/>
        <v>42058.511307870365</v>
      </c>
      <c r="T1058" s="8">
        <f t="shared" si="67"/>
        <v>42118.469641203701</v>
      </c>
    </row>
    <row r="1059" spans="1:20" ht="33"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s="3" t="s">
        <v>8281</v>
      </c>
      <c r="O1059">
        <f t="shared" si="64"/>
        <v>0</v>
      </c>
      <c r="P1059" s="3">
        <f t="shared" si="65"/>
        <v>0</v>
      </c>
      <c r="Q1059" t="s">
        <v>8331</v>
      </c>
      <c r="R1059" t="s">
        <v>8332</v>
      </c>
      <c r="S1059" s="8">
        <f t="shared" si="66"/>
        <v>42678.662997685176</v>
      </c>
      <c r="T1059" s="8">
        <f t="shared" si="67"/>
        <v>42708.704664351848</v>
      </c>
    </row>
    <row r="1060" spans="1:20" ht="49"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s="3" t="s">
        <v>8281</v>
      </c>
      <c r="O1060">
        <f t="shared" si="64"/>
        <v>0</v>
      </c>
      <c r="P1060" s="3">
        <f t="shared" si="65"/>
        <v>0</v>
      </c>
      <c r="Q1060" t="s">
        <v>8331</v>
      </c>
      <c r="R1060" t="s">
        <v>8332</v>
      </c>
      <c r="S1060" s="8">
        <f t="shared" si="66"/>
        <v>42047.692627314813</v>
      </c>
      <c r="T1060" s="8">
        <f t="shared" si="67"/>
        <v>42088.791666666664</v>
      </c>
    </row>
    <row r="1061" spans="1:20" ht="18"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s="3" t="s">
        <v>8281</v>
      </c>
      <c r="O1061">
        <f t="shared" si="64"/>
        <v>0</v>
      </c>
      <c r="P1061" s="3">
        <f t="shared" si="65"/>
        <v>0</v>
      </c>
      <c r="Q1061" t="s">
        <v>8331</v>
      </c>
      <c r="R1061" t="s">
        <v>8332</v>
      </c>
      <c r="S1061" s="8">
        <f t="shared" si="66"/>
        <v>42046.581666666665</v>
      </c>
      <c r="T1061" s="8">
        <f t="shared" si="67"/>
        <v>42076.54</v>
      </c>
    </row>
    <row r="1062" spans="1:20" ht="49"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s="3" t="s">
        <v>8281</v>
      </c>
      <c r="O1062">
        <f t="shared" si="64"/>
        <v>1</v>
      </c>
      <c r="P1062" s="3">
        <f t="shared" si="65"/>
        <v>50</v>
      </c>
      <c r="Q1062" t="s">
        <v>8331</v>
      </c>
      <c r="R1062" t="s">
        <v>8332</v>
      </c>
      <c r="S1062" s="8">
        <f t="shared" si="66"/>
        <v>42079.704780092587</v>
      </c>
      <c r="T1062" s="8">
        <f t="shared" si="67"/>
        <v>42109.704780092587</v>
      </c>
    </row>
    <row r="1063" spans="1:20" ht="33"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s="3" t="s">
        <v>8281</v>
      </c>
      <c r="O1063">
        <f t="shared" si="64"/>
        <v>0</v>
      </c>
      <c r="P1063" s="3">
        <f t="shared" si="65"/>
        <v>0</v>
      </c>
      <c r="Q1063" t="s">
        <v>8331</v>
      </c>
      <c r="R1063" t="s">
        <v>8332</v>
      </c>
      <c r="S1063" s="8">
        <f t="shared" si="66"/>
        <v>42432.068379629629</v>
      </c>
      <c r="T1063" s="8">
        <f t="shared" si="67"/>
        <v>42491.833333333336</v>
      </c>
    </row>
    <row r="1064" spans="1:20" ht="18"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s="3" t="s">
        <v>8281</v>
      </c>
      <c r="O1064">
        <f t="shared" si="64"/>
        <v>95</v>
      </c>
      <c r="P1064" s="3">
        <f t="shared" si="65"/>
        <v>47.5</v>
      </c>
      <c r="Q1064" t="s">
        <v>8331</v>
      </c>
      <c r="R1064" t="s">
        <v>8332</v>
      </c>
      <c r="S1064" s="8">
        <f t="shared" si="66"/>
        <v>42556.598854166667</v>
      </c>
      <c r="T1064" s="8">
        <f t="shared" si="67"/>
        <v>42563.598854166667</v>
      </c>
    </row>
    <row r="1065" spans="1:20" ht="49"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s="3" t="s">
        <v>8281</v>
      </c>
      <c r="O1065">
        <f t="shared" si="64"/>
        <v>0</v>
      </c>
      <c r="P1065" s="3">
        <f t="shared" si="65"/>
        <v>0</v>
      </c>
      <c r="Q1065" t="s">
        <v>8331</v>
      </c>
      <c r="R1065" t="s">
        <v>8332</v>
      </c>
      <c r="S1065" s="8">
        <f t="shared" si="66"/>
        <v>42582.822476851848</v>
      </c>
      <c r="T1065" s="8">
        <f t="shared" si="67"/>
        <v>42612.822476851848</v>
      </c>
    </row>
    <row r="1066" spans="1:20" ht="49"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s="3" t="s">
        <v>8282</v>
      </c>
      <c r="O1066">
        <f t="shared" si="64"/>
        <v>9</v>
      </c>
      <c r="P1066" s="3">
        <f t="shared" si="65"/>
        <v>65.67</v>
      </c>
      <c r="Q1066" t="s">
        <v>8333</v>
      </c>
      <c r="R1066" t="s">
        <v>8334</v>
      </c>
      <c r="S1066" s="8">
        <f t="shared" si="66"/>
        <v>41417.019710648143</v>
      </c>
      <c r="T1066" s="8">
        <f t="shared" si="67"/>
        <v>41462.019710648143</v>
      </c>
    </row>
    <row r="1067" spans="1:20" ht="49"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s="3" t="s">
        <v>8282</v>
      </c>
      <c r="O1067">
        <f t="shared" si="64"/>
        <v>3</v>
      </c>
      <c r="P1067" s="3">
        <f t="shared" si="65"/>
        <v>16.2</v>
      </c>
      <c r="Q1067" t="s">
        <v>8333</v>
      </c>
      <c r="R1067" t="s">
        <v>8334</v>
      </c>
      <c r="S1067" s="8">
        <f t="shared" si="66"/>
        <v>41661.172708333332</v>
      </c>
      <c r="T1067" s="8">
        <f t="shared" si="67"/>
        <v>41689.172708333332</v>
      </c>
    </row>
    <row r="1068" spans="1:20" ht="49"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s="3" t="s">
        <v>8282</v>
      </c>
      <c r="O1068">
        <f t="shared" si="64"/>
        <v>3</v>
      </c>
      <c r="P1068" s="3">
        <f t="shared" si="65"/>
        <v>34.130000000000003</v>
      </c>
      <c r="Q1068" t="s">
        <v>8333</v>
      </c>
      <c r="R1068" t="s">
        <v>8334</v>
      </c>
      <c r="S1068" s="8">
        <f t="shared" si="66"/>
        <v>41445.754421296297</v>
      </c>
      <c r="T1068" s="8">
        <f t="shared" si="67"/>
        <v>41490.754421296289</v>
      </c>
    </row>
    <row r="1069" spans="1:20" ht="49"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s="3" t="s">
        <v>8282</v>
      </c>
      <c r="O1069">
        <f t="shared" si="64"/>
        <v>26</v>
      </c>
      <c r="P1069" s="3">
        <f t="shared" si="65"/>
        <v>13</v>
      </c>
      <c r="Q1069" t="s">
        <v>8333</v>
      </c>
      <c r="R1069" t="s">
        <v>8334</v>
      </c>
      <c r="S1069" s="8">
        <f t="shared" si="66"/>
        <v>41599.647349537037</v>
      </c>
      <c r="T1069" s="8">
        <f t="shared" si="67"/>
        <v>41629.647349537037</v>
      </c>
    </row>
    <row r="1070" spans="1:20" ht="49"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s="3" t="s">
        <v>8282</v>
      </c>
      <c r="O1070">
        <f t="shared" si="64"/>
        <v>0</v>
      </c>
      <c r="P1070" s="3">
        <f t="shared" si="65"/>
        <v>11.25</v>
      </c>
      <c r="Q1070" t="s">
        <v>8333</v>
      </c>
      <c r="R1070" t="s">
        <v>8334</v>
      </c>
      <c r="S1070" s="8">
        <f t="shared" si="66"/>
        <v>42440.162777777768</v>
      </c>
      <c r="T1070" s="8">
        <f t="shared" si="67"/>
        <v>42470.121111111112</v>
      </c>
    </row>
    <row r="1071" spans="1:20" ht="49"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s="3" t="s">
        <v>8282</v>
      </c>
      <c r="O1071">
        <f t="shared" si="64"/>
        <v>39</v>
      </c>
      <c r="P1071" s="3">
        <f t="shared" si="65"/>
        <v>40.479999999999997</v>
      </c>
      <c r="Q1071" t="s">
        <v>8333</v>
      </c>
      <c r="R1071" t="s">
        <v>8334</v>
      </c>
      <c r="S1071" s="8">
        <f t="shared" si="66"/>
        <v>41572.021516203698</v>
      </c>
      <c r="T1071" s="8">
        <f t="shared" si="67"/>
        <v>41604.06318287037</v>
      </c>
    </row>
    <row r="1072" spans="1:20" ht="49"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s="3" t="s">
        <v>8282</v>
      </c>
      <c r="O1072">
        <f t="shared" si="64"/>
        <v>1</v>
      </c>
      <c r="P1072" s="3">
        <f t="shared" si="65"/>
        <v>35</v>
      </c>
      <c r="Q1072" t="s">
        <v>8333</v>
      </c>
      <c r="R1072" t="s">
        <v>8334</v>
      </c>
      <c r="S1072" s="8">
        <f t="shared" si="66"/>
        <v>41162.803495370368</v>
      </c>
      <c r="T1072" s="8">
        <f t="shared" si="67"/>
        <v>41182.803495370368</v>
      </c>
    </row>
    <row r="1073" spans="1:20" ht="49"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s="3" t="s">
        <v>8282</v>
      </c>
      <c r="O1073">
        <f t="shared" si="64"/>
        <v>0</v>
      </c>
      <c r="P1073" s="3">
        <f t="shared" si="65"/>
        <v>0</v>
      </c>
      <c r="Q1073" t="s">
        <v>8333</v>
      </c>
      <c r="R1073" t="s">
        <v>8334</v>
      </c>
      <c r="S1073" s="8">
        <f t="shared" si="66"/>
        <v>42295.545057870368</v>
      </c>
      <c r="T1073" s="8">
        <f t="shared" si="67"/>
        <v>42325.586724537039</v>
      </c>
    </row>
    <row r="1074" spans="1:20" ht="49"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s="3" t="s">
        <v>8282</v>
      </c>
      <c r="O1074">
        <f t="shared" si="64"/>
        <v>0</v>
      </c>
      <c r="P1074" s="3">
        <f t="shared" si="65"/>
        <v>12.75</v>
      </c>
      <c r="Q1074" t="s">
        <v>8333</v>
      </c>
      <c r="R1074" t="s">
        <v>8334</v>
      </c>
      <c r="S1074" s="8">
        <f t="shared" si="66"/>
        <v>41645.623807870368</v>
      </c>
      <c r="T1074" s="8">
        <f t="shared" si="67"/>
        <v>41675.623807870368</v>
      </c>
    </row>
    <row r="1075" spans="1:20" ht="33"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s="3" t="s">
        <v>8282</v>
      </c>
      <c r="O1075">
        <f t="shared" si="64"/>
        <v>1</v>
      </c>
      <c r="P1075" s="3">
        <f t="shared" si="65"/>
        <v>10</v>
      </c>
      <c r="Q1075" t="s">
        <v>8333</v>
      </c>
      <c r="R1075" t="s">
        <v>8334</v>
      </c>
      <c r="S1075" s="8">
        <f t="shared" si="66"/>
        <v>40802.756261574068</v>
      </c>
      <c r="T1075" s="8">
        <f t="shared" si="67"/>
        <v>40832.756261574068</v>
      </c>
    </row>
    <row r="1076" spans="1:20" ht="49"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s="3" t="s">
        <v>8282</v>
      </c>
      <c r="O1076">
        <f t="shared" si="64"/>
        <v>6</v>
      </c>
      <c r="P1076" s="3">
        <f t="shared" si="65"/>
        <v>113.57</v>
      </c>
      <c r="Q1076" t="s">
        <v>8333</v>
      </c>
      <c r="R1076" t="s">
        <v>8334</v>
      </c>
      <c r="S1076" s="8">
        <f t="shared" si="66"/>
        <v>41612.964641203704</v>
      </c>
      <c r="T1076" s="8">
        <f t="shared" si="67"/>
        <v>41642.964641203704</v>
      </c>
    </row>
    <row r="1077" spans="1:20" ht="33"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s="3" t="s">
        <v>8282</v>
      </c>
      <c r="O1077">
        <f t="shared" si="64"/>
        <v>5</v>
      </c>
      <c r="P1077" s="3">
        <f t="shared" si="65"/>
        <v>15</v>
      </c>
      <c r="Q1077" t="s">
        <v>8333</v>
      </c>
      <c r="R1077" t="s">
        <v>8334</v>
      </c>
      <c r="S1077" s="8">
        <f t="shared" si="66"/>
        <v>41005.695787037032</v>
      </c>
      <c r="T1077" s="8">
        <f t="shared" si="67"/>
        <v>41035.695787037032</v>
      </c>
    </row>
    <row r="1078" spans="1:20" ht="49"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s="3" t="s">
        <v>8282</v>
      </c>
      <c r="O1078">
        <f t="shared" si="64"/>
        <v>63</v>
      </c>
      <c r="P1078" s="3">
        <f t="shared" si="65"/>
        <v>48.28</v>
      </c>
      <c r="Q1078" t="s">
        <v>8333</v>
      </c>
      <c r="R1078" t="s">
        <v>8334</v>
      </c>
      <c r="S1078" s="8">
        <f t="shared" si="66"/>
        <v>41838.169560185182</v>
      </c>
      <c r="T1078" s="8">
        <f t="shared" si="67"/>
        <v>41893.169560185182</v>
      </c>
    </row>
    <row r="1079" spans="1:20" ht="49"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s="3" t="s">
        <v>8282</v>
      </c>
      <c r="O1079">
        <f t="shared" si="64"/>
        <v>29</v>
      </c>
      <c r="P1079" s="3">
        <f t="shared" si="65"/>
        <v>43.98</v>
      </c>
      <c r="Q1079" t="s">
        <v>8333</v>
      </c>
      <c r="R1079" t="s">
        <v>8334</v>
      </c>
      <c r="S1079" s="8">
        <f t="shared" si="66"/>
        <v>42352.958460648144</v>
      </c>
      <c r="T1079" s="8">
        <f t="shared" si="67"/>
        <v>42382.958460648144</v>
      </c>
    </row>
    <row r="1080" spans="1:20" ht="49"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s="3" t="s">
        <v>8282</v>
      </c>
      <c r="O1080">
        <f t="shared" si="64"/>
        <v>8</v>
      </c>
      <c r="P1080" s="3">
        <f t="shared" si="65"/>
        <v>9</v>
      </c>
      <c r="Q1080" t="s">
        <v>8333</v>
      </c>
      <c r="R1080" t="s">
        <v>8334</v>
      </c>
      <c r="S1080" s="8">
        <f t="shared" si="66"/>
        <v>40700.987511574072</v>
      </c>
      <c r="T1080" s="8">
        <f t="shared" si="67"/>
        <v>40745.987511574072</v>
      </c>
    </row>
    <row r="1081" spans="1:20" ht="49"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s="3" t="s">
        <v>8282</v>
      </c>
      <c r="O1081">
        <f t="shared" si="64"/>
        <v>3</v>
      </c>
      <c r="P1081" s="3">
        <f t="shared" si="65"/>
        <v>37.67</v>
      </c>
      <c r="Q1081" t="s">
        <v>8333</v>
      </c>
      <c r="R1081" t="s">
        <v>8334</v>
      </c>
      <c r="S1081" s="8">
        <f t="shared" si="66"/>
        <v>42479.35805555556</v>
      </c>
      <c r="T1081" s="8">
        <f t="shared" si="67"/>
        <v>42504.358055555553</v>
      </c>
    </row>
    <row r="1082" spans="1:20" ht="49"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s="3" t="s">
        <v>8282</v>
      </c>
      <c r="O1082">
        <f t="shared" si="64"/>
        <v>9</v>
      </c>
      <c r="P1082" s="3">
        <f t="shared" si="65"/>
        <v>18.579999999999998</v>
      </c>
      <c r="Q1082" t="s">
        <v>8333</v>
      </c>
      <c r="R1082" t="s">
        <v>8334</v>
      </c>
      <c r="S1082" s="8">
        <f t="shared" si="66"/>
        <v>41739.929780092592</v>
      </c>
      <c r="T1082" s="8">
        <f t="shared" si="67"/>
        <v>41769.929780092592</v>
      </c>
    </row>
    <row r="1083" spans="1:20" ht="49"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s="3" t="s">
        <v>8282</v>
      </c>
      <c r="O1083">
        <f t="shared" si="64"/>
        <v>0</v>
      </c>
      <c r="P1083" s="3">
        <f t="shared" si="65"/>
        <v>3</v>
      </c>
      <c r="Q1083" t="s">
        <v>8333</v>
      </c>
      <c r="R1083" t="s">
        <v>8334</v>
      </c>
      <c r="S1083" s="8">
        <f t="shared" si="66"/>
        <v>42002.718657407408</v>
      </c>
      <c r="T1083" s="8">
        <f t="shared" si="67"/>
        <v>42032.718657407408</v>
      </c>
    </row>
    <row r="1084" spans="1:20" ht="33"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s="3" t="s">
        <v>8282</v>
      </c>
      <c r="O1084">
        <f t="shared" si="64"/>
        <v>1</v>
      </c>
      <c r="P1084" s="3">
        <f t="shared" si="65"/>
        <v>18.670000000000002</v>
      </c>
      <c r="Q1084" t="s">
        <v>8333</v>
      </c>
      <c r="R1084" t="s">
        <v>8334</v>
      </c>
      <c r="S1084" s="8">
        <f t="shared" si="66"/>
        <v>41101.697777777779</v>
      </c>
      <c r="T1084" s="8">
        <f t="shared" si="67"/>
        <v>41131.697777777772</v>
      </c>
    </row>
    <row r="1085" spans="1:20" ht="49"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s="3" t="s">
        <v>8282</v>
      </c>
      <c r="O1085">
        <f t="shared" si="64"/>
        <v>1</v>
      </c>
      <c r="P1085" s="3">
        <f t="shared" si="65"/>
        <v>410</v>
      </c>
      <c r="Q1085" t="s">
        <v>8333</v>
      </c>
      <c r="R1085" t="s">
        <v>8334</v>
      </c>
      <c r="S1085" s="8">
        <f t="shared" si="66"/>
        <v>41793.451192129629</v>
      </c>
      <c r="T1085" s="8">
        <f t="shared" si="67"/>
        <v>41853.451192129629</v>
      </c>
    </row>
    <row r="1086" spans="1:20" ht="18"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s="3" t="s">
        <v>8282</v>
      </c>
      <c r="O1086">
        <f t="shared" si="64"/>
        <v>0</v>
      </c>
      <c r="P1086" s="3">
        <f t="shared" si="65"/>
        <v>0</v>
      </c>
      <c r="Q1086" t="s">
        <v>8333</v>
      </c>
      <c r="R1086" t="s">
        <v>8334</v>
      </c>
      <c r="S1086" s="8">
        <f t="shared" si="66"/>
        <v>41829.703749999993</v>
      </c>
      <c r="T1086" s="8">
        <f t="shared" si="67"/>
        <v>41859.703749999993</v>
      </c>
    </row>
    <row r="1087" spans="1:20" ht="33"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s="3" t="s">
        <v>8282</v>
      </c>
      <c r="O1087">
        <f t="shared" si="64"/>
        <v>3</v>
      </c>
      <c r="P1087" s="3">
        <f t="shared" si="65"/>
        <v>114</v>
      </c>
      <c r="Q1087" t="s">
        <v>8333</v>
      </c>
      <c r="R1087" t="s">
        <v>8334</v>
      </c>
      <c r="S1087" s="8">
        <f t="shared" si="66"/>
        <v>42413.462673611109</v>
      </c>
      <c r="T1087" s="8">
        <f t="shared" si="67"/>
        <v>42443.421006944445</v>
      </c>
    </row>
    <row r="1088" spans="1:20" ht="18"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s="3" t="s">
        <v>8282</v>
      </c>
      <c r="O1088">
        <f t="shared" si="64"/>
        <v>0</v>
      </c>
      <c r="P1088" s="3">
        <f t="shared" si="65"/>
        <v>7.5</v>
      </c>
      <c r="Q1088" t="s">
        <v>8333</v>
      </c>
      <c r="R1088" t="s">
        <v>8334</v>
      </c>
      <c r="S1088" s="8">
        <f t="shared" si="66"/>
        <v>41845.658460648148</v>
      </c>
      <c r="T1088" s="8">
        <f t="shared" si="67"/>
        <v>41875.658460648148</v>
      </c>
    </row>
    <row r="1089" spans="1:20" ht="49"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s="3" t="s">
        <v>8282</v>
      </c>
      <c r="O1089">
        <f t="shared" si="64"/>
        <v>0</v>
      </c>
      <c r="P1089" s="3">
        <f t="shared" si="65"/>
        <v>0</v>
      </c>
      <c r="Q1089" t="s">
        <v>8333</v>
      </c>
      <c r="R1089" t="s">
        <v>8334</v>
      </c>
      <c r="S1089" s="8">
        <f t="shared" si="66"/>
        <v>41775.505636574075</v>
      </c>
      <c r="T1089" s="8">
        <f t="shared" si="67"/>
        <v>41805.505636574067</v>
      </c>
    </row>
    <row r="1090" spans="1:20" ht="33"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s="3" t="s">
        <v>8282</v>
      </c>
      <c r="O1090">
        <f t="shared" ref="O1090:O1153" si="68">ROUND(E1090/D1090*100,0)</f>
        <v>14</v>
      </c>
      <c r="P1090" s="3">
        <f t="shared" ref="P1090:P1153" si="69">IF(E1090=0,0,ROUND(E1090/L1090,2))</f>
        <v>43.42</v>
      </c>
      <c r="Q1090" t="s">
        <v>8333</v>
      </c>
      <c r="R1090" t="s">
        <v>8334</v>
      </c>
      <c r="S1090" s="8">
        <f t="shared" ref="S1090:S1153" si="70">(((J1090/60)/60)/24)+DATE(1970,1,1)+(-5/24)</f>
        <v>41723.591053240736</v>
      </c>
      <c r="T1090" s="8">
        <f t="shared" ref="T1090:T1153" si="71">(I1090/86400)+25569+(-5/24)</f>
        <v>41753.591053240736</v>
      </c>
    </row>
    <row r="1091" spans="1:20" ht="33"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s="3" t="s">
        <v>8282</v>
      </c>
      <c r="O1091">
        <f t="shared" si="68"/>
        <v>8</v>
      </c>
      <c r="P1091" s="3">
        <f t="shared" si="69"/>
        <v>23.96</v>
      </c>
      <c r="Q1091" t="s">
        <v>8333</v>
      </c>
      <c r="R1091" t="s">
        <v>8334</v>
      </c>
      <c r="S1091" s="8">
        <f t="shared" si="70"/>
        <v>42150.981192129628</v>
      </c>
      <c r="T1091" s="8">
        <f t="shared" si="71"/>
        <v>42180.981192129628</v>
      </c>
    </row>
    <row r="1092" spans="1:20" ht="49"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s="3" t="s">
        <v>8282</v>
      </c>
      <c r="O1092">
        <f t="shared" si="68"/>
        <v>0</v>
      </c>
      <c r="P1092" s="3">
        <f t="shared" si="69"/>
        <v>5</v>
      </c>
      <c r="Q1092" t="s">
        <v>8333</v>
      </c>
      <c r="R1092" t="s">
        <v>8334</v>
      </c>
      <c r="S1092" s="8">
        <f t="shared" si="70"/>
        <v>42122.977465277778</v>
      </c>
      <c r="T1092" s="8">
        <f t="shared" si="71"/>
        <v>42152.977465277778</v>
      </c>
    </row>
    <row r="1093" spans="1:20" ht="49"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s="3" t="s">
        <v>8282</v>
      </c>
      <c r="O1093">
        <f t="shared" si="68"/>
        <v>13</v>
      </c>
      <c r="P1093" s="3">
        <f t="shared" si="69"/>
        <v>12.5</v>
      </c>
      <c r="Q1093" t="s">
        <v>8333</v>
      </c>
      <c r="R1093" t="s">
        <v>8334</v>
      </c>
      <c r="S1093" s="8">
        <f t="shared" si="70"/>
        <v>42440.611944444441</v>
      </c>
      <c r="T1093" s="8">
        <f t="shared" si="71"/>
        <v>42470.570277777777</v>
      </c>
    </row>
    <row r="1094" spans="1:20" ht="49"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s="3" t="s">
        <v>8282</v>
      </c>
      <c r="O1094">
        <f t="shared" si="68"/>
        <v>1</v>
      </c>
      <c r="P1094" s="3">
        <f t="shared" si="69"/>
        <v>3</v>
      </c>
      <c r="Q1094" t="s">
        <v>8333</v>
      </c>
      <c r="R1094" t="s">
        <v>8334</v>
      </c>
      <c r="S1094" s="8">
        <f t="shared" si="70"/>
        <v>41249.817569444444</v>
      </c>
      <c r="T1094" s="8">
        <f t="shared" si="71"/>
        <v>41279.817569444444</v>
      </c>
    </row>
    <row r="1095" spans="1:20" ht="49"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s="3" t="s">
        <v>8282</v>
      </c>
      <c r="O1095">
        <f t="shared" si="68"/>
        <v>14</v>
      </c>
      <c r="P1095" s="3">
        <f t="shared" si="69"/>
        <v>10.56</v>
      </c>
      <c r="Q1095" t="s">
        <v>8333</v>
      </c>
      <c r="R1095" t="s">
        <v>8334</v>
      </c>
      <c r="S1095" s="8">
        <f t="shared" si="70"/>
        <v>42396.765474537031</v>
      </c>
      <c r="T1095" s="8">
        <f t="shared" si="71"/>
        <v>42411.765474537031</v>
      </c>
    </row>
    <row r="1096" spans="1:20" ht="49"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s="3" t="s">
        <v>8282</v>
      </c>
      <c r="O1096">
        <f t="shared" si="68"/>
        <v>18</v>
      </c>
      <c r="P1096" s="3">
        <f t="shared" si="69"/>
        <v>122</v>
      </c>
      <c r="Q1096" t="s">
        <v>8333</v>
      </c>
      <c r="R1096" t="s">
        <v>8334</v>
      </c>
      <c r="S1096" s="8">
        <f t="shared" si="70"/>
        <v>40795.505011574067</v>
      </c>
      <c r="T1096" s="8">
        <f t="shared" si="71"/>
        <v>40825.505011574074</v>
      </c>
    </row>
    <row r="1097" spans="1:20" ht="49"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s="3" t="s">
        <v>8282</v>
      </c>
      <c r="O1097">
        <f t="shared" si="68"/>
        <v>5</v>
      </c>
      <c r="P1097" s="3">
        <f t="shared" si="69"/>
        <v>267.81</v>
      </c>
      <c r="Q1097" t="s">
        <v>8333</v>
      </c>
      <c r="R1097" t="s">
        <v>8334</v>
      </c>
      <c r="S1097" s="8">
        <f t="shared" si="70"/>
        <v>41486.328935185185</v>
      </c>
      <c r="T1097" s="8">
        <f t="shared" si="71"/>
        <v>41516.328935185185</v>
      </c>
    </row>
    <row r="1098" spans="1:20" ht="49"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s="3" t="s">
        <v>8282</v>
      </c>
      <c r="O1098">
        <f t="shared" si="68"/>
        <v>18</v>
      </c>
      <c r="P1098" s="3">
        <f t="shared" si="69"/>
        <v>74.209999999999994</v>
      </c>
      <c r="Q1098" t="s">
        <v>8333</v>
      </c>
      <c r="R1098" t="s">
        <v>8334</v>
      </c>
      <c r="S1098" s="8">
        <f t="shared" si="70"/>
        <v>41885.309652777774</v>
      </c>
      <c r="T1098" s="8">
        <f t="shared" si="71"/>
        <v>41915.9375</v>
      </c>
    </row>
    <row r="1099" spans="1:20" ht="49"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s="3" t="s">
        <v>8282</v>
      </c>
      <c r="O1099">
        <f t="shared" si="68"/>
        <v>0</v>
      </c>
      <c r="P1099" s="3">
        <f t="shared" si="69"/>
        <v>6.71</v>
      </c>
      <c r="Q1099" t="s">
        <v>8333</v>
      </c>
      <c r="R1099" t="s">
        <v>8334</v>
      </c>
      <c r="S1099" s="8">
        <f t="shared" si="70"/>
        <v>41660.584224537037</v>
      </c>
      <c r="T1099" s="8">
        <f t="shared" si="71"/>
        <v>41700.584224537037</v>
      </c>
    </row>
    <row r="1100" spans="1:20" ht="33"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s="3" t="s">
        <v>8282</v>
      </c>
      <c r="O1100">
        <f t="shared" si="68"/>
        <v>7</v>
      </c>
      <c r="P1100" s="3">
        <f t="shared" si="69"/>
        <v>81.95</v>
      </c>
      <c r="Q1100" t="s">
        <v>8333</v>
      </c>
      <c r="R1100" t="s">
        <v>8334</v>
      </c>
      <c r="S1100" s="8">
        <f t="shared" si="70"/>
        <v>41712.554340277777</v>
      </c>
      <c r="T1100" s="8">
        <f t="shared" si="71"/>
        <v>41742.554340277777</v>
      </c>
    </row>
    <row r="1101" spans="1:20" ht="49"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s="3" t="s">
        <v>8282</v>
      </c>
      <c r="O1101">
        <f t="shared" si="68"/>
        <v>1</v>
      </c>
      <c r="P1101" s="3">
        <f t="shared" si="69"/>
        <v>25</v>
      </c>
      <c r="Q1101" t="s">
        <v>8333</v>
      </c>
      <c r="R1101" t="s">
        <v>8334</v>
      </c>
      <c r="S1101" s="8">
        <f t="shared" si="70"/>
        <v>42107.628101851849</v>
      </c>
      <c r="T1101" s="8">
        <f t="shared" si="71"/>
        <v>42137.628101851849</v>
      </c>
    </row>
    <row r="1102" spans="1:20" ht="49"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s="3" t="s">
        <v>8282</v>
      </c>
      <c r="O1102">
        <f t="shared" si="68"/>
        <v>3</v>
      </c>
      <c r="P1102" s="3">
        <f t="shared" si="69"/>
        <v>10</v>
      </c>
      <c r="Q1102" t="s">
        <v>8333</v>
      </c>
      <c r="R1102" t="s">
        <v>8334</v>
      </c>
      <c r="S1102" s="8">
        <f t="shared" si="70"/>
        <v>42383.902442129627</v>
      </c>
      <c r="T1102" s="8">
        <f t="shared" si="71"/>
        <v>42413.902442129627</v>
      </c>
    </row>
    <row r="1103" spans="1:20" ht="33"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s="3" t="s">
        <v>8282</v>
      </c>
      <c r="O1103">
        <f t="shared" si="68"/>
        <v>0</v>
      </c>
      <c r="P1103" s="3">
        <f t="shared" si="69"/>
        <v>6.83</v>
      </c>
      <c r="Q1103" t="s">
        <v>8333</v>
      </c>
      <c r="R1103" t="s">
        <v>8334</v>
      </c>
      <c r="S1103" s="8">
        <f t="shared" si="70"/>
        <v>42538.564097222225</v>
      </c>
      <c r="T1103" s="8">
        <f t="shared" si="71"/>
        <v>42565.549999999996</v>
      </c>
    </row>
    <row r="1104" spans="1:20" ht="49"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s="3" t="s">
        <v>8282</v>
      </c>
      <c r="O1104">
        <f t="shared" si="68"/>
        <v>5</v>
      </c>
      <c r="P1104" s="3">
        <f t="shared" si="69"/>
        <v>17.71</v>
      </c>
      <c r="Q1104" t="s">
        <v>8333</v>
      </c>
      <c r="R1104" t="s">
        <v>8334</v>
      </c>
      <c r="S1104" s="8">
        <f t="shared" si="70"/>
        <v>41576.837094907409</v>
      </c>
      <c r="T1104" s="8">
        <f t="shared" si="71"/>
        <v>41617.040972222218</v>
      </c>
    </row>
    <row r="1105" spans="1:20" ht="49"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s="3" t="s">
        <v>8282</v>
      </c>
      <c r="O1105">
        <f t="shared" si="68"/>
        <v>2</v>
      </c>
      <c r="P1105" s="3">
        <f t="shared" si="69"/>
        <v>16.2</v>
      </c>
      <c r="Q1105" t="s">
        <v>8333</v>
      </c>
      <c r="R1105" t="s">
        <v>8334</v>
      </c>
      <c r="S1105" s="8">
        <f t="shared" si="70"/>
        <v>42479.013773148145</v>
      </c>
      <c r="T1105" s="8">
        <f t="shared" si="71"/>
        <v>42539.013773148145</v>
      </c>
    </row>
    <row r="1106" spans="1:20" ht="49"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s="3" t="s">
        <v>8282</v>
      </c>
      <c r="O1106">
        <f t="shared" si="68"/>
        <v>5</v>
      </c>
      <c r="P1106" s="3">
        <f t="shared" si="69"/>
        <v>80.3</v>
      </c>
      <c r="Q1106" t="s">
        <v>8333</v>
      </c>
      <c r="R1106" t="s">
        <v>8334</v>
      </c>
      <c r="S1106" s="8">
        <f t="shared" si="70"/>
        <v>41771.201631944445</v>
      </c>
      <c r="T1106" s="8">
        <f t="shared" si="71"/>
        <v>41801.201631944445</v>
      </c>
    </row>
    <row r="1107" spans="1:20" ht="49"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s="3" t="s">
        <v>8282</v>
      </c>
      <c r="O1107">
        <f t="shared" si="68"/>
        <v>0</v>
      </c>
      <c r="P1107" s="3">
        <f t="shared" si="69"/>
        <v>71.55</v>
      </c>
      <c r="Q1107" t="s">
        <v>8333</v>
      </c>
      <c r="R1107" t="s">
        <v>8334</v>
      </c>
      <c r="S1107" s="8">
        <f t="shared" si="70"/>
        <v>41691.927395833329</v>
      </c>
      <c r="T1107" s="8">
        <f t="shared" si="71"/>
        <v>41721.885729166665</v>
      </c>
    </row>
    <row r="1108" spans="1:20" ht="49"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s="3" t="s">
        <v>8282</v>
      </c>
      <c r="O1108">
        <f t="shared" si="68"/>
        <v>41</v>
      </c>
      <c r="P1108" s="3">
        <f t="shared" si="69"/>
        <v>23.57</v>
      </c>
      <c r="Q1108" t="s">
        <v>8333</v>
      </c>
      <c r="R1108" t="s">
        <v>8334</v>
      </c>
      <c r="S1108" s="8">
        <f t="shared" si="70"/>
        <v>40973.532118055555</v>
      </c>
      <c r="T1108" s="8">
        <f t="shared" si="71"/>
        <v>41003.490451388883</v>
      </c>
    </row>
    <row r="1109" spans="1:20" ht="65"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s="3" t="s">
        <v>8282</v>
      </c>
      <c r="O1109">
        <f t="shared" si="68"/>
        <v>0</v>
      </c>
      <c r="P1109" s="3">
        <f t="shared" si="69"/>
        <v>0</v>
      </c>
      <c r="Q1109" t="s">
        <v>8333</v>
      </c>
      <c r="R1109" t="s">
        <v>8334</v>
      </c>
      <c r="S1109" s="8">
        <f t="shared" si="70"/>
        <v>41813.653055555551</v>
      </c>
      <c r="T1109" s="8">
        <f t="shared" si="71"/>
        <v>41843.653055555551</v>
      </c>
    </row>
    <row r="1110" spans="1:20" ht="49"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s="3" t="s">
        <v>8282</v>
      </c>
      <c r="O1110">
        <f t="shared" si="68"/>
        <v>3</v>
      </c>
      <c r="P1110" s="3">
        <f t="shared" si="69"/>
        <v>34.880000000000003</v>
      </c>
      <c r="Q1110" t="s">
        <v>8333</v>
      </c>
      <c r="R1110" t="s">
        <v>8334</v>
      </c>
      <c r="S1110" s="8">
        <f t="shared" si="70"/>
        <v>40952.42864583333</v>
      </c>
      <c r="T1110" s="8">
        <f t="shared" si="71"/>
        <v>41012.386979166666</v>
      </c>
    </row>
    <row r="1111" spans="1:20" ht="49"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s="3" t="s">
        <v>8282</v>
      </c>
      <c r="O1111">
        <f t="shared" si="68"/>
        <v>0</v>
      </c>
      <c r="P1111" s="3">
        <f t="shared" si="69"/>
        <v>15</v>
      </c>
      <c r="Q1111" t="s">
        <v>8333</v>
      </c>
      <c r="R1111" t="s">
        <v>8334</v>
      </c>
      <c r="S1111" s="8">
        <f t="shared" si="70"/>
        <v>42662.543865740743</v>
      </c>
      <c r="T1111" s="8">
        <f t="shared" si="71"/>
        <v>42692.5855324074</v>
      </c>
    </row>
    <row r="1112" spans="1:20" ht="49"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s="3" t="s">
        <v>8282</v>
      </c>
      <c r="O1112">
        <f t="shared" si="68"/>
        <v>1</v>
      </c>
      <c r="P1112" s="3">
        <f t="shared" si="69"/>
        <v>23.18</v>
      </c>
      <c r="Q1112" t="s">
        <v>8333</v>
      </c>
      <c r="R1112" t="s">
        <v>8334</v>
      </c>
      <c r="S1112" s="8">
        <f t="shared" si="70"/>
        <v>41220.72479166666</v>
      </c>
      <c r="T1112" s="8">
        <f t="shared" si="71"/>
        <v>41250.72479166666</v>
      </c>
    </row>
    <row r="1113" spans="1:20" ht="49"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s="3" t="s">
        <v>8282</v>
      </c>
      <c r="O1113">
        <f t="shared" si="68"/>
        <v>0</v>
      </c>
      <c r="P1113" s="3">
        <f t="shared" si="69"/>
        <v>1</v>
      </c>
      <c r="Q1113" t="s">
        <v>8333</v>
      </c>
      <c r="R1113" t="s">
        <v>8334</v>
      </c>
      <c r="S1113" s="8">
        <f t="shared" si="70"/>
        <v>42346.995254629634</v>
      </c>
      <c r="T1113" s="8">
        <f t="shared" si="71"/>
        <v>42376.995254629626</v>
      </c>
    </row>
    <row r="1114" spans="1:20" ht="49"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s="3" t="s">
        <v>8282</v>
      </c>
      <c r="O1114">
        <f t="shared" si="68"/>
        <v>36</v>
      </c>
      <c r="P1114" s="3">
        <f t="shared" si="69"/>
        <v>100.23</v>
      </c>
      <c r="Q1114" t="s">
        <v>8333</v>
      </c>
      <c r="R1114" t="s">
        <v>8334</v>
      </c>
      <c r="S1114" s="8">
        <f t="shared" si="70"/>
        <v>41963.551053240742</v>
      </c>
      <c r="T1114" s="8">
        <f t="shared" si="71"/>
        <v>42023.145833333336</v>
      </c>
    </row>
    <row r="1115" spans="1:20" ht="49"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s="3" t="s">
        <v>8282</v>
      </c>
      <c r="O1115">
        <f t="shared" si="68"/>
        <v>1</v>
      </c>
      <c r="P1115" s="3">
        <f t="shared" si="69"/>
        <v>5</v>
      </c>
      <c r="Q1115" t="s">
        <v>8333</v>
      </c>
      <c r="R1115" t="s">
        <v>8334</v>
      </c>
      <c r="S1115" s="8">
        <f t="shared" si="70"/>
        <v>41835.768749999996</v>
      </c>
      <c r="T1115" s="8">
        <f t="shared" si="71"/>
        <v>41865.768749999996</v>
      </c>
    </row>
    <row r="1116" spans="1:20" ht="49"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s="3" t="s">
        <v>8282</v>
      </c>
      <c r="O1116">
        <f t="shared" si="68"/>
        <v>0</v>
      </c>
      <c r="P1116" s="3">
        <f t="shared" si="69"/>
        <v>3.33</v>
      </c>
      <c r="Q1116" t="s">
        <v>8333</v>
      </c>
      <c r="R1116" t="s">
        <v>8334</v>
      </c>
      <c r="S1116" s="8">
        <f t="shared" si="70"/>
        <v>41526.13758101852</v>
      </c>
      <c r="T1116" s="8">
        <f t="shared" si="71"/>
        <v>41556.13758101852</v>
      </c>
    </row>
    <row r="1117" spans="1:20" ht="49"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s="3" t="s">
        <v>8282</v>
      </c>
      <c r="O1117">
        <f t="shared" si="68"/>
        <v>0</v>
      </c>
      <c r="P1117" s="3">
        <f t="shared" si="69"/>
        <v>13.25</v>
      </c>
      <c r="Q1117" t="s">
        <v>8333</v>
      </c>
      <c r="R1117" t="s">
        <v>8334</v>
      </c>
      <c r="S1117" s="8">
        <f t="shared" si="70"/>
        <v>42429.487210648142</v>
      </c>
      <c r="T1117" s="8">
        <f t="shared" si="71"/>
        <v>42459.445543981477</v>
      </c>
    </row>
    <row r="1118" spans="1:20" ht="33"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s="3" t="s">
        <v>8282</v>
      </c>
      <c r="O1118">
        <f t="shared" si="68"/>
        <v>0</v>
      </c>
      <c r="P1118" s="3">
        <f t="shared" si="69"/>
        <v>17.850000000000001</v>
      </c>
      <c r="Q1118" t="s">
        <v>8333</v>
      </c>
      <c r="R1118" t="s">
        <v>8334</v>
      </c>
      <c r="S1118" s="8">
        <f t="shared" si="70"/>
        <v>41009.638981481476</v>
      </c>
      <c r="T1118" s="8">
        <f t="shared" si="71"/>
        <v>41069.638981481483</v>
      </c>
    </row>
    <row r="1119" spans="1:20" ht="49"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s="3" t="s">
        <v>8282</v>
      </c>
      <c r="O1119">
        <f t="shared" si="68"/>
        <v>8</v>
      </c>
      <c r="P1119" s="3">
        <f t="shared" si="69"/>
        <v>10.38</v>
      </c>
      <c r="Q1119" t="s">
        <v>8333</v>
      </c>
      <c r="R1119" t="s">
        <v>8334</v>
      </c>
      <c r="S1119" s="8">
        <f t="shared" si="70"/>
        <v>42333.390196759261</v>
      </c>
      <c r="T1119" s="8">
        <f t="shared" si="71"/>
        <v>42363.390196759261</v>
      </c>
    </row>
    <row r="1120" spans="1:20" ht="49"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s="3" t="s">
        <v>8282</v>
      </c>
      <c r="O1120">
        <f t="shared" si="68"/>
        <v>2</v>
      </c>
      <c r="P1120" s="3">
        <f t="shared" si="69"/>
        <v>36.33</v>
      </c>
      <c r="Q1120" t="s">
        <v>8333</v>
      </c>
      <c r="R1120" t="s">
        <v>8334</v>
      </c>
      <c r="S1120" s="8">
        <f t="shared" si="70"/>
        <v>41703.958090277774</v>
      </c>
      <c r="T1120" s="8">
        <f t="shared" si="71"/>
        <v>41733.91642361111</v>
      </c>
    </row>
    <row r="1121" spans="1:20" ht="49"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s="3" t="s">
        <v>8282</v>
      </c>
      <c r="O1121">
        <f t="shared" si="68"/>
        <v>0</v>
      </c>
      <c r="P1121" s="3">
        <f t="shared" si="69"/>
        <v>5</v>
      </c>
      <c r="Q1121" t="s">
        <v>8333</v>
      </c>
      <c r="R1121" t="s">
        <v>8334</v>
      </c>
      <c r="S1121" s="8">
        <f t="shared" si="70"/>
        <v>41722.584074074075</v>
      </c>
      <c r="T1121" s="8">
        <f t="shared" si="71"/>
        <v>41735.584074074075</v>
      </c>
    </row>
    <row r="1122" spans="1:20" ht="33"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s="3" t="s">
        <v>8282</v>
      </c>
      <c r="O1122">
        <f t="shared" si="68"/>
        <v>0</v>
      </c>
      <c r="P1122" s="3">
        <f t="shared" si="69"/>
        <v>0</v>
      </c>
      <c r="Q1122" t="s">
        <v>8333</v>
      </c>
      <c r="R1122" t="s">
        <v>8334</v>
      </c>
      <c r="S1122" s="8">
        <f t="shared" si="70"/>
        <v>40799.664351851847</v>
      </c>
      <c r="T1122" s="8">
        <f t="shared" si="71"/>
        <v>40844.664351851847</v>
      </c>
    </row>
    <row r="1123" spans="1:20" ht="49"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s="3" t="s">
        <v>8282</v>
      </c>
      <c r="O1123">
        <f t="shared" si="68"/>
        <v>0</v>
      </c>
      <c r="P1123" s="3">
        <f t="shared" si="69"/>
        <v>5.8</v>
      </c>
      <c r="Q1123" t="s">
        <v>8333</v>
      </c>
      <c r="R1123" t="s">
        <v>8334</v>
      </c>
      <c r="S1123" s="8">
        <f t="shared" si="70"/>
        <v>42412.72587962963</v>
      </c>
      <c r="T1123" s="8">
        <f t="shared" si="71"/>
        <v>42442.684212962959</v>
      </c>
    </row>
    <row r="1124" spans="1:20" ht="49"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s="3" t="s">
        <v>8282</v>
      </c>
      <c r="O1124">
        <f t="shared" si="68"/>
        <v>0</v>
      </c>
      <c r="P1124" s="3">
        <f t="shared" si="69"/>
        <v>0</v>
      </c>
      <c r="Q1124" t="s">
        <v>8333</v>
      </c>
      <c r="R1124" t="s">
        <v>8334</v>
      </c>
      <c r="S1124" s="8">
        <f t="shared" si="70"/>
        <v>41410.495659722219</v>
      </c>
      <c r="T1124" s="8">
        <f t="shared" si="71"/>
        <v>41424.495659722219</v>
      </c>
    </row>
    <row r="1125" spans="1:20" ht="49"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s="3" t="s">
        <v>8282</v>
      </c>
      <c r="O1125">
        <f t="shared" si="68"/>
        <v>0</v>
      </c>
      <c r="P1125" s="3">
        <f t="shared" si="69"/>
        <v>3.67</v>
      </c>
      <c r="Q1125" t="s">
        <v>8333</v>
      </c>
      <c r="R1125" t="s">
        <v>8334</v>
      </c>
      <c r="S1125" s="8">
        <f t="shared" si="70"/>
        <v>41718.315370370365</v>
      </c>
      <c r="T1125" s="8">
        <f t="shared" si="71"/>
        <v>41748.315370370365</v>
      </c>
    </row>
    <row r="1126" spans="1:20" ht="49"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s="3" t="s">
        <v>8283</v>
      </c>
      <c r="O1126">
        <f t="shared" si="68"/>
        <v>0</v>
      </c>
      <c r="P1126" s="3">
        <f t="shared" si="69"/>
        <v>60.71</v>
      </c>
      <c r="Q1126" t="s">
        <v>8333</v>
      </c>
      <c r="R1126" t="s">
        <v>8335</v>
      </c>
      <c r="S1126" s="8">
        <f t="shared" si="70"/>
        <v>42094.458923611113</v>
      </c>
      <c r="T1126" s="8">
        <f t="shared" si="71"/>
        <v>42124.458923611113</v>
      </c>
    </row>
    <row r="1127" spans="1:20" ht="49"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s="3" t="s">
        <v>8283</v>
      </c>
      <c r="O1127">
        <f t="shared" si="68"/>
        <v>0</v>
      </c>
      <c r="P1127" s="3">
        <f t="shared" si="69"/>
        <v>0</v>
      </c>
      <c r="Q1127" t="s">
        <v>8333</v>
      </c>
      <c r="R1127" t="s">
        <v>8335</v>
      </c>
      <c r="S1127" s="8">
        <f t="shared" si="70"/>
        <v>42212.415856481479</v>
      </c>
      <c r="T1127" s="8">
        <f t="shared" si="71"/>
        <v>42272.415856481479</v>
      </c>
    </row>
    <row r="1128" spans="1:20" ht="33"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s="3" t="s">
        <v>8283</v>
      </c>
      <c r="O1128">
        <f t="shared" si="68"/>
        <v>1</v>
      </c>
      <c r="P1128" s="3">
        <f t="shared" si="69"/>
        <v>5</v>
      </c>
      <c r="Q1128" t="s">
        <v>8333</v>
      </c>
      <c r="R1128" t="s">
        <v>8335</v>
      </c>
      <c r="S1128" s="8">
        <f t="shared" si="70"/>
        <v>42535.11914351851</v>
      </c>
      <c r="T1128" s="8">
        <f t="shared" si="71"/>
        <v>42565.119143518517</v>
      </c>
    </row>
    <row r="1129" spans="1:20" ht="65"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s="3" t="s">
        <v>8283</v>
      </c>
      <c r="O1129">
        <f t="shared" si="68"/>
        <v>2</v>
      </c>
      <c r="P1129" s="3">
        <f t="shared" si="69"/>
        <v>25.43</v>
      </c>
      <c r="Q1129" t="s">
        <v>8333</v>
      </c>
      <c r="R1129" t="s">
        <v>8335</v>
      </c>
      <c r="S1129" s="8">
        <f t="shared" si="70"/>
        <v>41926.645833333328</v>
      </c>
      <c r="T1129" s="8">
        <f t="shared" si="71"/>
        <v>41957.687499999993</v>
      </c>
    </row>
    <row r="1130" spans="1:20" ht="18"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s="3" t="s">
        <v>8283</v>
      </c>
      <c r="O1130">
        <f t="shared" si="68"/>
        <v>0</v>
      </c>
      <c r="P1130" s="3">
        <f t="shared" si="69"/>
        <v>1</v>
      </c>
      <c r="Q1130" t="s">
        <v>8333</v>
      </c>
      <c r="R1130" t="s">
        <v>8335</v>
      </c>
      <c r="S1130" s="8">
        <f t="shared" si="70"/>
        <v>41828.441168981481</v>
      </c>
      <c r="T1130" s="8">
        <f t="shared" si="71"/>
        <v>41858.441168981481</v>
      </c>
    </row>
    <row r="1131" spans="1:20" ht="49"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s="3" t="s">
        <v>8283</v>
      </c>
      <c r="O1131">
        <f t="shared" si="68"/>
        <v>0</v>
      </c>
      <c r="P1131" s="3">
        <f t="shared" si="69"/>
        <v>10.5</v>
      </c>
      <c r="Q1131" t="s">
        <v>8333</v>
      </c>
      <c r="R1131" t="s">
        <v>8335</v>
      </c>
      <c r="S1131" s="8">
        <f t="shared" si="70"/>
        <v>42496.056631944441</v>
      </c>
      <c r="T1131" s="8">
        <f t="shared" si="71"/>
        <v>42526.056631944441</v>
      </c>
    </row>
    <row r="1132" spans="1:20" ht="49"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s="3" t="s">
        <v>8283</v>
      </c>
      <c r="O1132">
        <f t="shared" si="68"/>
        <v>0</v>
      </c>
      <c r="P1132" s="3">
        <f t="shared" si="69"/>
        <v>3.67</v>
      </c>
      <c r="Q1132" t="s">
        <v>8333</v>
      </c>
      <c r="R1132" t="s">
        <v>8335</v>
      </c>
      <c r="S1132" s="8">
        <f t="shared" si="70"/>
        <v>41908.788194444445</v>
      </c>
      <c r="T1132" s="8">
        <f t="shared" si="71"/>
        <v>41968.829861111109</v>
      </c>
    </row>
    <row r="1133" spans="1:20" ht="49"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s="3" t="s">
        <v>8283</v>
      </c>
      <c r="O1133">
        <f t="shared" si="68"/>
        <v>0</v>
      </c>
      <c r="P1133" s="3">
        <f t="shared" si="69"/>
        <v>0</v>
      </c>
      <c r="Q1133" t="s">
        <v>8333</v>
      </c>
      <c r="R1133" t="s">
        <v>8335</v>
      </c>
      <c r="S1133" s="8">
        <f t="shared" si="70"/>
        <v>42332.699861111112</v>
      </c>
      <c r="T1133" s="8">
        <f t="shared" si="71"/>
        <v>42362.699861111112</v>
      </c>
    </row>
    <row r="1134" spans="1:20" ht="49"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s="3" t="s">
        <v>8283</v>
      </c>
      <c r="O1134">
        <f t="shared" si="68"/>
        <v>14</v>
      </c>
      <c r="P1134" s="3">
        <f t="shared" si="69"/>
        <v>110.62</v>
      </c>
      <c r="Q1134" t="s">
        <v>8333</v>
      </c>
      <c r="R1134" t="s">
        <v>8335</v>
      </c>
      <c r="S1134" s="8">
        <f t="shared" si="70"/>
        <v>42705.907071759262</v>
      </c>
      <c r="T1134" s="8">
        <f t="shared" si="71"/>
        <v>42735.907071759262</v>
      </c>
    </row>
    <row r="1135" spans="1:20" ht="49"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s="3" t="s">
        <v>8283</v>
      </c>
      <c r="O1135">
        <f t="shared" si="68"/>
        <v>1</v>
      </c>
      <c r="P1135" s="3">
        <f t="shared" si="69"/>
        <v>20</v>
      </c>
      <c r="Q1135" t="s">
        <v>8333</v>
      </c>
      <c r="R1135" t="s">
        <v>8335</v>
      </c>
      <c r="S1135" s="8">
        <f t="shared" si="70"/>
        <v>41821.198854166665</v>
      </c>
      <c r="T1135" s="8">
        <f t="shared" si="71"/>
        <v>41851.198854166665</v>
      </c>
    </row>
    <row r="1136" spans="1:20" ht="49"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s="3" t="s">
        <v>8283</v>
      </c>
      <c r="O1136">
        <f t="shared" si="68"/>
        <v>0</v>
      </c>
      <c r="P1136" s="3">
        <f t="shared" si="69"/>
        <v>1</v>
      </c>
      <c r="Q1136" t="s">
        <v>8333</v>
      </c>
      <c r="R1136" t="s">
        <v>8335</v>
      </c>
      <c r="S1136" s="8">
        <f t="shared" si="70"/>
        <v>41958.07671296296</v>
      </c>
      <c r="T1136" s="8">
        <f t="shared" si="71"/>
        <v>41971.981249999997</v>
      </c>
    </row>
    <row r="1137" spans="1:20" ht="65"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s="3" t="s">
        <v>8283</v>
      </c>
      <c r="O1137">
        <f t="shared" si="68"/>
        <v>5</v>
      </c>
      <c r="P1137" s="3">
        <f t="shared" si="69"/>
        <v>50</v>
      </c>
      <c r="Q1137" t="s">
        <v>8333</v>
      </c>
      <c r="R1137" t="s">
        <v>8335</v>
      </c>
      <c r="S1137" s="8">
        <f t="shared" si="70"/>
        <v>42558.781180555547</v>
      </c>
      <c r="T1137" s="8">
        <f t="shared" si="71"/>
        <v>42588.781180555554</v>
      </c>
    </row>
    <row r="1138" spans="1:20" ht="49"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s="3" t="s">
        <v>8283</v>
      </c>
      <c r="O1138">
        <f t="shared" si="68"/>
        <v>6</v>
      </c>
      <c r="P1138" s="3">
        <f t="shared" si="69"/>
        <v>45</v>
      </c>
      <c r="Q1138" t="s">
        <v>8333</v>
      </c>
      <c r="R1138" t="s">
        <v>8335</v>
      </c>
      <c r="S1138" s="8">
        <f t="shared" si="70"/>
        <v>42327.463298611103</v>
      </c>
      <c r="T1138" s="8">
        <f t="shared" si="71"/>
        <v>42357.46329861111</v>
      </c>
    </row>
    <row r="1139" spans="1:20" ht="49"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s="3" t="s">
        <v>8283</v>
      </c>
      <c r="O1139">
        <f t="shared" si="68"/>
        <v>40</v>
      </c>
      <c r="P1139" s="3">
        <f t="shared" si="69"/>
        <v>253.21</v>
      </c>
      <c r="Q1139" t="s">
        <v>8333</v>
      </c>
      <c r="R1139" t="s">
        <v>8335</v>
      </c>
      <c r="S1139" s="8">
        <f t="shared" si="70"/>
        <v>42453.611354166664</v>
      </c>
      <c r="T1139" s="8">
        <f t="shared" si="71"/>
        <v>42483.611354166664</v>
      </c>
    </row>
    <row r="1140" spans="1:20" ht="49"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s="3" t="s">
        <v>8283</v>
      </c>
      <c r="O1140">
        <f t="shared" si="68"/>
        <v>0</v>
      </c>
      <c r="P1140" s="3">
        <f t="shared" si="69"/>
        <v>31.25</v>
      </c>
      <c r="Q1140" t="s">
        <v>8333</v>
      </c>
      <c r="R1140" t="s">
        <v>8335</v>
      </c>
      <c r="S1140" s="8">
        <f t="shared" si="70"/>
        <v>42736.698275462964</v>
      </c>
      <c r="T1140" s="8">
        <f t="shared" si="71"/>
        <v>42756.698275462964</v>
      </c>
    </row>
    <row r="1141" spans="1:20" ht="49"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s="3" t="s">
        <v>8283</v>
      </c>
      <c r="O1141">
        <f t="shared" si="68"/>
        <v>0</v>
      </c>
      <c r="P1141" s="3">
        <f t="shared" si="69"/>
        <v>5</v>
      </c>
      <c r="Q1141" t="s">
        <v>8333</v>
      </c>
      <c r="R1141" t="s">
        <v>8335</v>
      </c>
      <c r="S1141" s="8">
        <f t="shared" si="70"/>
        <v>41975.139189814807</v>
      </c>
      <c r="T1141" s="8">
        <f t="shared" si="71"/>
        <v>42005.139189814814</v>
      </c>
    </row>
    <row r="1142" spans="1:20" ht="49"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s="3" t="s">
        <v>8283</v>
      </c>
      <c r="O1142">
        <f t="shared" si="68"/>
        <v>0</v>
      </c>
      <c r="P1142" s="3">
        <f t="shared" si="69"/>
        <v>0</v>
      </c>
      <c r="Q1142" t="s">
        <v>8333</v>
      </c>
      <c r="R1142" t="s">
        <v>8335</v>
      </c>
      <c r="S1142" s="8">
        <f t="shared" si="70"/>
        <v>42192.253715277773</v>
      </c>
      <c r="T1142" s="8">
        <f t="shared" si="71"/>
        <v>42222.253715277773</v>
      </c>
    </row>
    <row r="1143" spans="1:20" ht="18"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s="3" t="s">
        <v>8283</v>
      </c>
      <c r="O1143">
        <f t="shared" si="68"/>
        <v>0</v>
      </c>
      <c r="P1143" s="3">
        <f t="shared" si="69"/>
        <v>0</v>
      </c>
      <c r="Q1143" t="s">
        <v>8333</v>
      </c>
      <c r="R1143" t="s">
        <v>8335</v>
      </c>
      <c r="S1143" s="8">
        <f t="shared" si="70"/>
        <v>42164.491319444445</v>
      </c>
      <c r="T1143" s="8">
        <f t="shared" si="71"/>
        <v>42194.491319444445</v>
      </c>
    </row>
    <row r="1144" spans="1:20" ht="49"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s="3" t="s">
        <v>8283</v>
      </c>
      <c r="O1144">
        <f t="shared" si="68"/>
        <v>0</v>
      </c>
      <c r="P1144" s="3">
        <f t="shared" si="69"/>
        <v>0</v>
      </c>
      <c r="Q1144" t="s">
        <v>8333</v>
      </c>
      <c r="R1144" t="s">
        <v>8335</v>
      </c>
      <c r="S1144" s="8">
        <f t="shared" si="70"/>
        <v>42021.797766203708</v>
      </c>
      <c r="T1144" s="8">
        <f t="shared" si="71"/>
        <v>42051.797766203701</v>
      </c>
    </row>
    <row r="1145" spans="1:20" ht="49"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s="3" t="s">
        <v>8283</v>
      </c>
      <c r="O1145">
        <f t="shared" si="68"/>
        <v>0</v>
      </c>
      <c r="P1145" s="3">
        <f t="shared" si="69"/>
        <v>23.25</v>
      </c>
      <c r="Q1145" t="s">
        <v>8333</v>
      </c>
      <c r="R1145" t="s">
        <v>8335</v>
      </c>
      <c r="S1145" s="8">
        <f t="shared" si="70"/>
        <v>42324.985254629624</v>
      </c>
      <c r="T1145" s="8">
        <f t="shared" si="71"/>
        <v>42354.985254629624</v>
      </c>
    </row>
    <row r="1146" spans="1:20" ht="49"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s="3" t="s">
        <v>8284</v>
      </c>
      <c r="O1146">
        <f t="shared" si="68"/>
        <v>0</v>
      </c>
      <c r="P1146" s="3">
        <f t="shared" si="69"/>
        <v>0</v>
      </c>
      <c r="Q1146" t="s">
        <v>8336</v>
      </c>
      <c r="R1146" t="s">
        <v>8337</v>
      </c>
      <c r="S1146" s="8">
        <f t="shared" si="70"/>
        <v>42092.973611111105</v>
      </c>
      <c r="T1146" s="8">
        <f t="shared" si="71"/>
        <v>42122.973611111105</v>
      </c>
    </row>
    <row r="1147" spans="1:20" ht="49"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s="3" t="s">
        <v>8284</v>
      </c>
      <c r="O1147">
        <f t="shared" si="68"/>
        <v>0</v>
      </c>
      <c r="P1147" s="3">
        <f t="shared" si="69"/>
        <v>100</v>
      </c>
      <c r="Q1147" t="s">
        <v>8336</v>
      </c>
      <c r="R1147" t="s">
        <v>8337</v>
      </c>
      <c r="S1147" s="8">
        <f t="shared" si="70"/>
        <v>41854.539259259262</v>
      </c>
      <c r="T1147" s="8">
        <f t="shared" si="71"/>
        <v>41914.539259259254</v>
      </c>
    </row>
    <row r="1148" spans="1:20" ht="33"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s="3" t="s">
        <v>8284</v>
      </c>
      <c r="O1148">
        <f t="shared" si="68"/>
        <v>9</v>
      </c>
      <c r="P1148" s="3">
        <f t="shared" si="69"/>
        <v>44.17</v>
      </c>
      <c r="Q1148" t="s">
        <v>8336</v>
      </c>
      <c r="R1148" t="s">
        <v>8337</v>
      </c>
      <c r="S1148" s="8">
        <f t="shared" si="70"/>
        <v>41723.745057870365</v>
      </c>
      <c r="T1148" s="8">
        <f t="shared" si="71"/>
        <v>41761.745057870365</v>
      </c>
    </row>
    <row r="1149" spans="1:20" ht="49"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s="3" t="s">
        <v>8284</v>
      </c>
      <c r="O1149">
        <f t="shared" si="68"/>
        <v>0</v>
      </c>
      <c r="P1149" s="3">
        <f t="shared" si="69"/>
        <v>0</v>
      </c>
      <c r="Q1149" t="s">
        <v>8336</v>
      </c>
      <c r="R1149" t="s">
        <v>8337</v>
      </c>
      <c r="S1149" s="8">
        <f t="shared" si="70"/>
        <v>41871.763692129629</v>
      </c>
      <c r="T1149" s="8">
        <f t="shared" si="71"/>
        <v>41931.763692129629</v>
      </c>
    </row>
    <row r="1150" spans="1:20" ht="33"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s="3" t="s">
        <v>8284</v>
      </c>
      <c r="O1150">
        <f t="shared" si="68"/>
        <v>0</v>
      </c>
      <c r="P1150" s="3">
        <f t="shared" si="69"/>
        <v>24.33</v>
      </c>
      <c r="Q1150" t="s">
        <v>8336</v>
      </c>
      <c r="R1150" t="s">
        <v>8337</v>
      </c>
      <c r="S1150" s="8">
        <f t="shared" si="70"/>
        <v>42674.962743055548</v>
      </c>
      <c r="T1150" s="8">
        <f t="shared" si="71"/>
        <v>42705.00440972222</v>
      </c>
    </row>
    <row r="1151" spans="1:20" ht="33"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s="3" t="s">
        <v>8284</v>
      </c>
      <c r="O1151">
        <f t="shared" si="68"/>
        <v>0</v>
      </c>
      <c r="P1151" s="3">
        <f t="shared" si="69"/>
        <v>37.5</v>
      </c>
      <c r="Q1151" t="s">
        <v>8336</v>
      </c>
      <c r="R1151" t="s">
        <v>8337</v>
      </c>
      <c r="S1151" s="8">
        <f t="shared" si="70"/>
        <v>42507.501921296294</v>
      </c>
      <c r="T1151" s="8">
        <f t="shared" si="71"/>
        <v>42537.501921296294</v>
      </c>
    </row>
    <row r="1152" spans="1:20" ht="33"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s="3" t="s">
        <v>8284</v>
      </c>
      <c r="O1152">
        <f t="shared" si="68"/>
        <v>10</v>
      </c>
      <c r="P1152" s="3">
        <f t="shared" si="69"/>
        <v>42</v>
      </c>
      <c r="Q1152" t="s">
        <v>8336</v>
      </c>
      <c r="R1152" t="s">
        <v>8337</v>
      </c>
      <c r="S1152" s="8">
        <f t="shared" si="70"/>
        <v>42317.74623842592</v>
      </c>
      <c r="T1152" s="8">
        <f t="shared" si="71"/>
        <v>42377.74623842592</v>
      </c>
    </row>
    <row r="1153" spans="1:20" ht="49"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s="3" t="s">
        <v>8284</v>
      </c>
      <c r="O1153">
        <f t="shared" si="68"/>
        <v>0</v>
      </c>
      <c r="P1153" s="3">
        <f t="shared" si="69"/>
        <v>0</v>
      </c>
      <c r="Q1153" t="s">
        <v>8336</v>
      </c>
      <c r="R1153" t="s">
        <v>8337</v>
      </c>
      <c r="S1153" s="8">
        <f t="shared" si="70"/>
        <v>42223.894247685181</v>
      </c>
      <c r="T1153" s="8">
        <f t="shared" si="71"/>
        <v>42253.894247685188</v>
      </c>
    </row>
    <row r="1154" spans="1:20" ht="18"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s="3" t="s">
        <v>8284</v>
      </c>
      <c r="O1154">
        <f t="shared" ref="O1154:O1217" si="72">ROUND(E1154/D1154*100,0)</f>
        <v>6</v>
      </c>
      <c r="P1154" s="3">
        <f t="shared" ref="P1154:P1217" si="73">IF(E1154=0,0,ROUND(E1154/L1154,2))</f>
        <v>60.73</v>
      </c>
      <c r="Q1154" t="s">
        <v>8336</v>
      </c>
      <c r="R1154" t="s">
        <v>8337</v>
      </c>
      <c r="S1154" s="8">
        <f t="shared" ref="S1154:S1217" si="74">(((J1154/60)/60)/24)+DATE(1970,1,1)+(-5/24)</f>
        <v>42109.501296296294</v>
      </c>
      <c r="T1154" s="8">
        <f t="shared" ref="T1154:T1217" si="75">(I1154/86400)+25569+(-5/24)</f>
        <v>42139.501296296294</v>
      </c>
    </row>
    <row r="1155" spans="1:20" ht="33"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s="3" t="s">
        <v>8284</v>
      </c>
      <c r="O1155">
        <f t="shared" si="72"/>
        <v>1</v>
      </c>
      <c r="P1155" s="3">
        <f t="shared" si="73"/>
        <v>50</v>
      </c>
      <c r="Q1155" t="s">
        <v>8336</v>
      </c>
      <c r="R1155" t="s">
        <v>8337</v>
      </c>
      <c r="S1155" s="8">
        <f t="shared" si="74"/>
        <v>42143.505844907406</v>
      </c>
      <c r="T1155" s="8">
        <f t="shared" si="75"/>
        <v>42173.505844907406</v>
      </c>
    </row>
    <row r="1156" spans="1:20" ht="49"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s="3" t="s">
        <v>8284</v>
      </c>
      <c r="O1156">
        <f t="shared" si="72"/>
        <v>7</v>
      </c>
      <c r="P1156" s="3">
        <f t="shared" si="73"/>
        <v>108.33</v>
      </c>
      <c r="Q1156" t="s">
        <v>8336</v>
      </c>
      <c r="R1156" t="s">
        <v>8337</v>
      </c>
      <c r="S1156" s="8">
        <f t="shared" si="74"/>
        <v>42222.900532407402</v>
      </c>
      <c r="T1156" s="8">
        <f t="shared" si="75"/>
        <v>42252.900532407402</v>
      </c>
    </row>
    <row r="1157" spans="1:20" ht="49"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s="3" t="s">
        <v>8284</v>
      </c>
      <c r="O1157">
        <f t="shared" si="72"/>
        <v>1</v>
      </c>
      <c r="P1157" s="3">
        <f t="shared" si="73"/>
        <v>23.5</v>
      </c>
      <c r="Q1157" t="s">
        <v>8336</v>
      </c>
      <c r="R1157" t="s">
        <v>8337</v>
      </c>
      <c r="S1157" s="8">
        <f t="shared" si="74"/>
        <v>41835.555648148147</v>
      </c>
      <c r="T1157" s="8">
        <f t="shared" si="75"/>
        <v>41865.555648148147</v>
      </c>
    </row>
    <row r="1158" spans="1:20" ht="49"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s="3" t="s">
        <v>8284</v>
      </c>
      <c r="O1158">
        <f t="shared" si="72"/>
        <v>0</v>
      </c>
      <c r="P1158" s="3">
        <f t="shared" si="73"/>
        <v>0</v>
      </c>
      <c r="Q1158" t="s">
        <v>8336</v>
      </c>
      <c r="R1158" t="s">
        <v>8337</v>
      </c>
      <c r="S1158" s="8">
        <f t="shared" si="74"/>
        <v>42028.862986111104</v>
      </c>
      <c r="T1158" s="8">
        <f t="shared" si="75"/>
        <v>42058.862986111104</v>
      </c>
    </row>
    <row r="1159" spans="1:20" ht="49"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s="3" t="s">
        <v>8284</v>
      </c>
      <c r="O1159">
        <f t="shared" si="72"/>
        <v>2</v>
      </c>
      <c r="P1159" s="3">
        <f t="shared" si="73"/>
        <v>50.33</v>
      </c>
      <c r="Q1159" t="s">
        <v>8336</v>
      </c>
      <c r="R1159" t="s">
        <v>8337</v>
      </c>
      <c r="S1159" s="8">
        <f t="shared" si="74"/>
        <v>41918.419907407406</v>
      </c>
      <c r="T1159" s="8">
        <f t="shared" si="75"/>
        <v>41978.46157407407</v>
      </c>
    </row>
    <row r="1160" spans="1:20" ht="49"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s="3" t="s">
        <v>8284</v>
      </c>
      <c r="O1160">
        <f t="shared" si="72"/>
        <v>0</v>
      </c>
      <c r="P1160" s="3">
        <f t="shared" si="73"/>
        <v>11.67</v>
      </c>
      <c r="Q1160" t="s">
        <v>8336</v>
      </c>
      <c r="R1160" t="s">
        <v>8337</v>
      </c>
      <c r="S1160" s="8">
        <f t="shared" si="74"/>
        <v>41951.883425925924</v>
      </c>
      <c r="T1160" s="8">
        <f t="shared" si="75"/>
        <v>41981.883425925924</v>
      </c>
    </row>
    <row r="1161" spans="1:20" ht="49"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s="3" t="s">
        <v>8284</v>
      </c>
      <c r="O1161">
        <f t="shared" si="72"/>
        <v>0</v>
      </c>
      <c r="P1161" s="3">
        <f t="shared" si="73"/>
        <v>0</v>
      </c>
      <c r="Q1161" t="s">
        <v>8336</v>
      </c>
      <c r="R1161" t="s">
        <v>8337</v>
      </c>
      <c r="S1161" s="8">
        <f t="shared" si="74"/>
        <v>42154.518113425926</v>
      </c>
      <c r="T1161" s="8">
        <f t="shared" si="75"/>
        <v>42185.447916666664</v>
      </c>
    </row>
    <row r="1162" spans="1:20" ht="49"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s="3" t="s">
        <v>8284</v>
      </c>
      <c r="O1162">
        <f t="shared" si="72"/>
        <v>4</v>
      </c>
      <c r="P1162" s="3">
        <f t="shared" si="73"/>
        <v>60.79</v>
      </c>
      <c r="Q1162" t="s">
        <v>8336</v>
      </c>
      <c r="R1162" t="s">
        <v>8337</v>
      </c>
      <c r="S1162" s="8">
        <f t="shared" si="74"/>
        <v>42060.946597222217</v>
      </c>
      <c r="T1162" s="8">
        <f t="shared" si="75"/>
        <v>42090.904930555553</v>
      </c>
    </row>
    <row r="1163" spans="1:20" ht="49"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s="3" t="s">
        <v>8284</v>
      </c>
      <c r="O1163">
        <f t="shared" si="72"/>
        <v>0</v>
      </c>
      <c r="P1163" s="3">
        <f t="shared" si="73"/>
        <v>0</v>
      </c>
      <c r="Q1163" t="s">
        <v>8336</v>
      </c>
      <c r="R1163" t="s">
        <v>8337</v>
      </c>
      <c r="S1163" s="8">
        <f t="shared" si="74"/>
        <v>42122.421168981477</v>
      </c>
      <c r="T1163" s="8">
        <f t="shared" si="75"/>
        <v>42143.421168981477</v>
      </c>
    </row>
    <row r="1164" spans="1:20" ht="49"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s="3" t="s">
        <v>8284</v>
      </c>
      <c r="O1164">
        <f t="shared" si="72"/>
        <v>0</v>
      </c>
      <c r="P1164" s="3">
        <f t="shared" si="73"/>
        <v>17.5</v>
      </c>
      <c r="Q1164" t="s">
        <v>8336</v>
      </c>
      <c r="R1164" t="s">
        <v>8337</v>
      </c>
      <c r="S1164" s="8">
        <f t="shared" si="74"/>
        <v>41876.475277777776</v>
      </c>
      <c r="T1164" s="8">
        <f t="shared" si="75"/>
        <v>41907.475277777776</v>
      </c>
    </row>
    <row r="1165" spans="1:20" ht="49"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s="3" t="s">
        <v>8284</v>
      </c>
      <c r="O1165">
        <f t="shared" si="72"/>
        <v>0</v>
      </c>
      <c r="P1165" s="3">
        <f t="shared" si="73"/>
        <v>0</v>
      </c>
      <c r="Q1165" t="s">
        <v>8336</v>
      </c>
      <c r="R1165" t="s">
        <v>8337</v>
      </c>
      <c r="S1165" s="8">
        <f t="shared" si="74"/>
        <v>41830.515277777777</v>
      </c>
      <c r="T1165" s="8">
        <f t="shared" si="75"/>
        <v>41860.515277777777</v>
      </c>
    </row>
    <row r="1166" spans="1:20" ht="65"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s="3" t="s">
        <v>8284</v>
      </c>
      <c r="O1166">
        <f t="shared" si="72"/>
        <v>0</v>
      </c>
      <c r="P1166" s="3">
        <f t="shared" si="73"/>
        <v>0</v>
      </c>
      <c r="Q1166" t="s">
        <v>8336</v>
      </c>
      <c r="R1166" t="s">
        <v>8337</v>
      </c>
      <c r="S1166" s="8">
        <f t="shared" si="74"/>
        <v>42509.51599537037</v>
      </c>
      <c r="T1166" s="8">
        <f t="shared" si="75"/>
        <v>42539.51599537037</v>
      </c>
    </row>
    <row r="1167" spans="1:20" ht="49"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s="3" t="s">
        <v>8284</v>
      </c>
      <c r="O1167">
        <f t="shared" si="72"/>
        <v>21</v>
      </c>
      <c r="P1167" s="3">
        <f t="shared" si="73"/>
        <v>82.82</v>
      </c>
      <c r="Q1167" t="s">
        <v>8336</v>
      </c>
      <c r="R1167" t="s">
        <v>8337</v>
      </c>
      <c r="S1167" s="8">
        <f t="shared" si="74"/>
        <v>41792.006134259253</v>
      </c>
      <c r="T1167" s="8">
        <f t="shared" si="75"/>
        <v>41826.00613425926</v>
      </c>
    </row>
    <row r="1168" spans="1:20" ht="49"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s="3" t="s">
        <v>8284</v>
      </c>
      <c r="O1168">
        <f t="shared" si="72"/>
        <v>19</v>
      </c>
      <c r="P1168" s="3">
        <f t="shared" si="73"/>
        <v>358.88</v>
      </c>
      <c r="Q1168" t="s">
        <v>8336</v>
      </c>
      <c r="R1168" t="s">
        <v>8337</v>
      </c>
      <c r="S1168" s="8">
        <f t="shared" si="74"/>
        <v>42150.277106481481</v>
      </c>
      <c r="T1168" s="8">
        <f t="shared" si="75"/>
        <v>42180.958333333336</v>
      </c>
    </row>
    <row r="1169" spans="1:20" ht="49"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s="3" t="s">
        <v>8284</v>
      </c>
      <c r="O1169">
        <f t="shared" si="72"/>
        <v>2</v>
      </c>
      <c r="P1169" s="3">
        <f t="shared" si="73"/>
        <v>61.19</v>
      </c>
      <c r="Q1169" t="s">
        <v>8336</v>
      </c>
      <c r="R1169" t="s">
        <v>8337</v>
      </c>
      <c r="S1169" s="8">
        <f t="shared" si="74"/>
        <v>41863.526562499996</v>
      </c>
      <c r="T1169" s="8">
        <f t="shared" si="75"/>
        <v>41894.526562499996</v>
      </c>
    </row>
    <row r="1170" spans="1:20" ht="49"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s="3" t="s">
        <v>8284</v>
      </c>
      <c r="O1170">
        <f t="shared" si="72"/>
        <v>6</v>
      </c>
      <c r="P1170" s="3">
        <f t="shared" si="73"/>
        <v>340</v>
      </c>
      <c r="Q1170" t="s">
        <v>8336</v>
      </c>
      <c r="R1170" t="s">
        <v>8337</v>
      </c>
      <c r="S1170" s="8">
        <f t="shared" si="74"/>
        <v>42604.845659722218</v>
      </c>
      <c r="T1170" s="8">
        <f t="shared" si="75"/>
        <v>42634.845659722218</v>
      </c>
    </row>
    <row r="1171" spans="1:20" ht="49"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s="3" t="s">
        <v>8284</v>
      </c>
      <c r="O1171">
        <f t="shared" si="72"/>
        <v>0</v>
      </c>
      <c r="P1171" s="3">
        <f t="shared" si="73"/>
        <v>5.67</v>
      </c>
      <c r="Q1171" t="s">
        <v>8336</v>
      </c>
      <c r="R1171" t="s">
        <v>8337</v>
      </c>
      <c r="S1171" s="8">
        <f t="shared" si="74"/>
        <v>42027.145405092589</v>
      </c>
      <c r="T1171" s="8">
        <f t="shared" si="75"/>
        <v>42057.145405092589</v>
      </c>
    </row>
    <row r="1172" spans="1:20" ht="49"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s="3" t="s">
        <v>8284</v>
      </c>
      <c r="O1172">
        <f t="shared" si="72"/>
        <v>0</v>
      </c>
      <c r="P1172" s="3">
        <f t="shared" si="73"/>
        <v>50</v>
      </c>
      <c r="Q1172" t="s">
        <v>8336</v>
      </c>
      <c r="R1172" t="s">
        <v>8337</v>
      </c>
      <c r="S1172" s="8">
        <f t="shared" si="74"/>
        <v>42124.684849537036</v>
      </c>
      <c r="T1172" s="8">
        <f t="shared" si="75"/>
        <v>42154.684849537036</v>
      </c>
    </row>
    <row r="1173" spans="1:20" ht="33"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s="3" t="s">
        <v>8284</v>
      </c>
      <c r="O1173">
        <f t="shared" si="72"/>
        <v>0</v>
      </c>
      <c r="P1173" s="3">
        <f t="shared" si="73"/>
        <v>25</v>
      </c>
      <c r="Q1173" t="s">
        <v>8336</v>
      </c>
      <c r="R1173" t="s">
        <v>8337</v>
      </c>
      <c r="S1173" s="8">
        <f t="shared" si="74"/>
        <v>41938.596377314811</v>
      </c>
      <c r="T1173" s="8">
        <f t="shared" si="75"/>
        <v>41956.638043981475</v>
      </c>
    </row>
    <row r="1174" spans="1:20" ht="18"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s="3" t="s">
        <v>8284</v>
      </c>
      <c r="O1174">
        <f t="shared" si="72"/>
        <v>0</v>
      </c>
      <c r="P1174" s="3">
        <f t="shared" si="73"/>
        <v>0</v>
      </c>
      <c r="Q1174" t="s">
        <v>8336</v>
      </c>
      <c r="R1174" t="s">
        <v>8337</v>
      </c>
      <c r="S1174" s="8">
        <f t="shared" si="74"/>
        <v>41841.473981481482</v>
      </c>
      <c r="T1174" s="8">
        <f t="shared" si="75"/>
        <v>41871.473981481475</v>
      </c>
    </row>
    <row r="1175" spans="1:20" ht="49"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s="3" t="s">
        <v>8284</v>
      </c>
      <c r="O1175">
        <f t="shared" si="72"/>
        <v>0</v>
      </c>
      <c r="P1175" s="3">
        <f t="shared" si="73"/>
        <v>30</v>
      </c>
      <c r="Q1175" t="s">
        <v>8336</v>
      </c>
      <c r="R1175" t="s">
        <v>8337</v>
      </c>
      <c r="S1175" s="8">
        <f t="shared" si="74"/>
        <v>42183.97751157407</v>
      </c>
      <c r="T1175" s="8">
        <f t="shared" si="75"/>
        <v>42218.97751157407</v>
      </c>
    </row>
    <row r="1176" spans="1:20" ht="49"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s="3" t="s">
        <v>8284</v>
      </c>
      <c r="O1176">
        <f t="shared" si="72"/>
        <v>6</v>
      </c>
      <c r="P1176" s="3">
        <f t="shared" si="73"/>
        <v>46.63</v>
      </c>
      <c r="Q1176" t="s">
        <v>8336</v>
      </c>
      <c r="R1176" t="s">
        <v>8337</v>
      </c>
      <c r="S1176" s="8">
        <f t="shared" si="74"/>
        <v>42468.633414351854</v>
      </c>
      <c r="T1176" s="8">
        <f t="shared" si="75"/>
        <v>42498.633414351854</v>
      </c>
    </row>
    <row r="1177" spans="1:20" ht="49"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s="3" t="s">
        <v>8284</v>
      </c>
      <c r="O1177">
        <f t="shared" si="72"/>
        <v>3</v>
      </c>
      <c r="P1177" s="3">
        <f t="shared" si="73"/>
        <v>65</v>
      </c>
      <c r="Q1177" t="s">
        <v>8336</v>
      </c>
      <c r="R1177" t="s">
        <v>8337</v>
      </c>
      <c r="S1177" s="8">
        <f t="shared" si="74"/>
        <v>42170.520127314812</v>
      </c>
      <c r="T1177" s="8">
        <f t="shared" si="75"/>
        <v>42200.520127314812</v>
      </c>
    </row>
    <row r="1178" spans="1:20" ht="65"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s="3" t="s">
        <v>8284</v>
      </c>
      <c r="O1178">
        <f t="shared" si="72"/>
        <v>0</v>
      </c>
      <c r="P1178" s="3">
        <f t="shared" si="73"/>
        <v>10</v>
      </c>
      <c r="Q1178" t="s">
        <v>8336</v>
      </c>
      <c r="R1178" t="s">
        <v>8337</v>
      </c>
      <c r="S1178" s="8">
        <f t="shared" si="74"/>
        <v>42745.811319444438</v>
      </c>
      <c r="T1178" s="8">
        <f t="shared" si="75"/>
        <v>42800.333333333336</v>
      </c>
    </row>
    <row r="1179" spans="1:20" ht="49"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s="3" t="s">
        <v>8284</v>
      </c>
      <c r="O1179">
        <f t="shared" si="72"/>
        <v>0</v>
      </c>
      <c r="P1179" s="3">
        <f t="shared" si="73"/>
        <v>0</v>
      </c>
      <c r="Q1179" t="s">
        <v>8336</v>
      </c>
      <c r="R1179" t="s">
        <v>8337</v>
      </c>
      <c r="S1179" s="8">
        <f t="shared" si="74"/>
        <v>41897.452499999999</v>
      </c>
      <c r="T1179" s="8">
        <f t="shared" si="75"/>
        <v>41927.452499999999</v>
      </c>
    </row>
    <row r="1180" spans="1:20" ht="49"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s="3" t="s">
        <v>8284</v>
      </c>
      <c r="O1180">
        <f t="shared" si="72"/>
        <v>0</v>
      </c>
      <c r="P1180" s="3">
        <f t="shared" si="73"/>
        <v>5</v>
      </c>
      <c r="Q1180" t="s">
        <v>8336</v>
      </c>
      <c r="R1180" t="s">
        <v>8337</v>
      </c>
      <c r="S1180" s="8">
        <f t="shared" si="74"/>
        <v>41837.69736111111</v>
      </c>
      <c r="T1180" s="8">
        <f t="shared" si="75"/>
        <v>41867.69736111111</v>
      </c>
    </row>
    <row r="1181" spans="1:20" ht="49"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s="3" t="s">
        <v>8284</v>
      </c>
      <c r="O1181">
        <f t="shared" si="72"/>
        <v>5</v>
      </c>
      <c r="P1181" s="3">
        <f t="shared" si="73"/>
        <v>640</v>
      </c>
      <c r="Q1181" t="s">
        <v>8336</v>
      </c>
      <c r="R1181" t="s">
        <v>8337</v>
      </c>
      <c r="S1181" s="8">
        <f t="shared" si="74"/>
        <v>42275.511886574073</v>
      </c>
      <c r="T1181" s="8">
        <f t="shared" si="75"/>
        <v>42305.511886574073</v>
      </c>
    </row>
    <row r="1182" spans="1:20" ht="33"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s="3" t="s">
        <v>8284</v>
      </c>
      <c r="O1182">
        <f t="shared" si="72"/>
        <v>12</v>
      </c>
      <c r="P1182" s="3">
        <f t="shared" si="73"/>
        <v>69.12</v>
      </c>
      <c r="Q1182" t="s">
        <v>8336</v>
      </c>
      <c r="R1182" t="s">
        <v>8337</v>
      </c>
      <c r="S1182" s="8">
        <f t="shared" si="74"/>
        <v>41781.598541666666</v>
      </c>
      <c r="T1182" s="8">
        <f t="shared" si="75"/>
        <v>41818.598541666666</v>
      </c>
    </row>
    <row r="1183" spans="1:20" ht="18"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s="3" t="s">
        <v>8284</v>
      </c>
      <c r="O1183">
        <f t="shared" si="72"/>
        <v>0</v>
      </c>
      <c r="P1183" s="3">
        <f t="shared" si="73"/>
        <v>1.33</v>
      </c>
      <c r="Q1183" t="s">
        <v>8336</v>
      </c>
      <c r="R1183" t="s">
        <v>8337</v>
      </c>
      <c r="S1183" s="8">
        <f t="shared" si="74"/>
        <v>42034.131030092591</v>
      </c>
      <c r="T1183" s="8">
        <f t="shared" si="75"/>
        <v>42064.131030092591</v>
      </c>
    </row>
    <row r="1184" spans="1:20" ht="49"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s="3" t="s">
        <v>8284</v>
      </c>
      <c r="O1184">
        <f t="shared" si="72"/>
        <v>4</v>
      </c>
      <c r="P1184" s="3">
        <f t="shared" si="73"/>
        <v>10.5</v>
      </c>
      <c r="Q1184" t="s">
        <v>8336</v>
      </c>
      <c r="R1184" t="s">
        <v>8337</v>
      </c>
      <c r="S1184" s="8">
        <f t="shared" si="74"/>
        <v>42728.619074074071</v>
      </c>
      <c r="T1184" s="8">
        <f t="shared" si="75"/>
        <v>42747.487499999996</v>
      </c>
    </row>
    <row r="1185" spans="1:20" ht="49"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s="3" t="s">
        <v>8284</v>
      </c>
      <c r="O1185">
        <f t="shared" si="72"/>
        <v>4</v>
      </c>
      <c r="P1185" s="3">
        <f t="shared" si="73"/>
        <v>33.33</v>
      </c>
      <c r="Q1185" t="s">
        <v>8336</v>
      </c>
      <c r="R1185" t="s">
        <v>8337</v>
      </c>
      <c r="S1185" s="8">
        <f t="shared" si="74"/>
        <v>42656.653043981474</v>
      </c>
      <c r="T1185" s="8">
        <f t="shared" si="75"/>
        <v>42675.957638888889</v>
      </c>
    </row>
    <row r="1186" spans="1:20" ht="49"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s="3" t="s">
        <v>8285</v>
      </c>
      <c r="O1186">
        <f t="shared" si="72"/>
        <v>105</v>
      </c>
      <c r="P1186" s="3">
        <f t="shared" si="73"/>
        <v>61.56</v>
      </c>
      <c r="Q1186" t="s">
        <v>8338</v>
      </c>
      <c r="R1186" t="s">
        <v>8339</v>
      </c>
      <c r="S1186" s="8">
        <f t="shared" si="74"/>
        <v>42741.391331018516</v>
      </c>
      <c r="T1186" s="8">
        <f t="shared" si="75"/>
        <v>42772.391331018516</v>
      </c>
    </row>
    <row r="1187" spans="1:20" ht="49"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s="3" t="s">
        <v>8285</v>
      </c>
      <c r="O1187">
        <f t="shared" si="72"/>
        <v>105</v>
      </c>
      <c r="P1187" s="3">
        <f t="shared" si="73"/>
        <v>118.74</v>
      </c>
      <c r="Q1187" t="s">
        <v>8338</v>
      </c>
      <c r="R1187" t="s">
        <v>8339</v>
      </c>
      <c r="S1187" s="8">
        <f t="shared" si="74"/>
        <v>42130.656817129631</v>
      </c>
      <c r="T1187" s="8">
        <f t="shared" si="75"/>
        <v>42162.958333333336</v>
      </c>
    </row>
    <row r="1188" spans="1:20" ht="49"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s="3" t="s">
        <v>8285</v>
      </c>
      <c r="O1188">
        <f t="shared" si="72"/>
        <v>107</v>
      </c>
      <c r="P1188" s="3">
        <f t="shared" si="73"/>
        <v>65.08</v>
      </c>
      <c r="Q1188" t="s">
        <v>8338</v>
      </c>
      <c r="R1188" t="s">
        <v>8339</v>
      </c>
      <c r="S1188" s="8">
        <f t="shared" si="74"/>
        <v>42123.655034722215</v>
      </c>
      <c r="T1188" s="8">
        <f t="shared" si="75"/>
        <v>42156.737499999996</v>
      </c>
    </row>
    <row r="1189" spans="1:20" ht="49"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s="3" t="s">
        <v>8285</v>
      </c>
      <c r="O1189">
        <f t="shared" si="72"/>
        <v>104</v>
      </c>
      <c r="P1189" s="3">
        <f t="shared" si="73"/>
        <v>130.16</v>
      </c>
      <c r="Q1189" t="s">
        <v>8338</v>
      </c>
      <c r="R1189" t="s">
        <v>8339</v>
      </c>
      <c r="S1189" s="8">
        <f t="shared" si="74"/>
        <v>42109.686608796292</v>
      </c>
      <c r="T1189" s="8">
        <f t="shared" si="75"/>
        <v>42141.541666666664</v>
      </c>
    </row>
    <row r="1190" spans="1:20" ht="49"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s="3" t="s">
        <v>8285</v>
      </c>
      <c r="O1190">
        <f t="shared" si="72"/>
        <v>161</v>
      </c>
      <c r="P1190" s="3">
        <f t="shared" si="73"/>
        <v>37.78</v>
      </c>
      <c r="Q1190" t="s">
        <v>8338</v>
      </c>
      <c r="R1190" t="s">
        <v>8339</v>
      </c>
      <c r="S1190" s="8">
        <f t="shared" si="74"/>
        <v>42711.492361111108</v>
      </c>
      <c r="T1190" s="8">
        <f t="shared" si="75"/>
        <v>42732.492361111108</v>
      </c>
    </row>
    <row r="1191" spans="1:20" ht="49"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s="3" t="s">
        <v>8285</v>
      </c>
      <c r="O1191">
        <f t="shared" si="72"/>
        <v>108</v>
      </c>
      <c r="P1191" s="3">
        <f t="shared" si="73"/>
        <v>112.79</v>
      </c>
      <c r="Q1191" t="s">
        <v>8338</v>
      </c>
      <c r="R1191" t="s">
        <v>8339</v>
      </c>
      <c r="S1191" s="8">
        <f t="shared" si="74"/>
        <v>42529.770775462959</v>
      </c>
      <c r="T1191" s="8">
        <f t="shared" si="75"/>
        <v>42550.770775462959</v>
      </c>
    </row>
    <row r="1192" spans="1:20" ht="33"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s="3" t="s">
        <v>8285</v>
      </c>
      <c r="O1192">
        <f t="shared" si="72"/>
        <v>135</v>
      </c>
      <c r="P1192" s="3">
        <f t="shared" si="73"/>
        <v>51.92</v>
      </c>
      <c r="Q1192" t="s">
        <v>8338</v>
      </c>
      <c r="R1192" t="s">
        <v>8339</v>
      </c>
      <c r="S1192" s="8">
        <f t="shared" si="74"/>
        <v>41852.457465277774</v>
      </c>
      <c r="T1192" s="8">
        <f t="shared" si="75"/>
        <v>41882.457465277774</v>
      </c>
    </row>
    <row r="1193" spans="1:20" ht="49"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s="3" t="s">
        <v>8285</v>
      </c>
      <c r="O1193">
        <f t="shared" si="72"/>
        <v>109</v>
      </c>
      <c r="P1193" s="3">
        <f t="shared" si="73"/>
        <v>89.24</v>
      </c>
      <c r="Q1193" t="s">
        <v>8338</v>
      </c>
      <c r="R1193" t="s">
        <v>8339</v>
      </c>
      <c r="S1193" s="8">
        <f t="shared" si="74"/>
        <v>42419.395370370366</v>
      </c>
      <c r="T1193" s="8">
        <f t="shared" si="75"/>
        <v>42449.353703703702</v>
      </c>
    </row>
    <row r="1194" spans="1:20" ht="33"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s="3" t="s">
        <v>8285</v>
      </c>
      <c r="O1194">
        <f t="shared" si="72"/>
        <v>290</v>
      </c>
      <c r="P1194" s="3">
        <f t="shared" si="73"/>
        <v>19.329999999999998</v>
      </c>
      <c r="Q1194" t="s">
        <v>8338</v>
      </c>
      <c r="R1194" t="s">
        <v>8339</v>
      </c>
      <c r="S1194" s="8">
        <f t="shared" si="74"/>
        <v>42747.298356481479</v>
      </c>
      <c r="T1194" s="8">
        <f t="shared" si="75"/>
        <v>42777.298356481479</v>
      </c>
    </row>
    <row r="1195" spans="1:20" ht="49"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s="3" t="s">
        <v>8285</v>
      </c>
      <c r="O1195">
        <f t="shared" si="72"/>
        <v>104</v>
      </c>
      <c r="P1195" s="3">
        <f t="shared" si="73"/>
        <v>79.97</v>
      </c>
      <c r="Q1195" t="s">
        <v>8338</v>
      </c>
      <c r="R1195" t="s">
        <v>8339</v>
      </c>
      <c r="S1195" s="8">
        <f t="shared" si="74"/>
        <v>42409.567743055559</v>
      </c>
      <c r="T1195" s="8">
        <f t="shared" si="75"/>
        <v>42469.526076388887</v>
      </c>
    </row>
    <row r="1196" spans="1:20" ht="49"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s="3" t="s">
        <v>8285</v>
      </c>
      <c r="O1196">
        <f t="shared" si="72"/>
        <v>322</v>
      </c>
      <c r="P1196" s="3">
        <f t="shared" si="73"/>
        <v>56.41</v>
      </c>
      <c r="Q1196" t="s">
        <v>8338</v>
      </c>
      <c r="R1196" t="s">
        <v>8339</v>
      </c>
      <c r="S1196" s="8">
        <f t="shared" si="74"/>
        <v>42072.27984953703</v>
      </c>
      <c r="T1196" s="8">
        <f t="shared" si="75"/>
        <v>42102.27984953703</v>
      </c>
    </row>
    <row r="1197" spans="1:20" ht="65"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s="3" t="s">
        <v>8285</v>
      </c>
      <c r="O1197">
        <f t="shared" si="72"/>
        <v>135</v>
      </c>
      <c r="P1197" s="3">
        <f t="shared" si="73"/>
        <v>79.41</v>
      </c>
      <c r="Q1197" t="s">
        <v>8338</v>
      </c>
      <c r="R1197" t="s">
        <v>8339</v>
      </c>
      <c r="S1197" s="8">
        <f t="shared" si="74"/>
        <v>42298.139502314814</v>
      </c>
      <c r="T1197" s="8">
        <f t="shared" si="75"/>
        <v>42358.166666666664</v>
      </c>
    </row>
    <row r="1198" spans="1:20" ht="33"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s="3" t="s">
        <v>8285</v>
      </c>
      <c r="O1198">
        <f t="shared" si="72"/>
        <v>270</v>
      </c>
      <c r="P1198" s="3">
        <f t="shared" si="73"/>
        <v>76.44</v>
      </c>
      <c r="Q1198" t="s">
        <v>8338</v>
      </c>
      <c r="R1198" t="s">
        <v>8339</v>
      </c>
      <c r="S1198" s="8">
        <f t="shared" si="74"/>
        <v>42326.610405092586</v>
      </c>
      <c r="T1198" s="8">
        <f t="shared" si="75"/>
        <v>42356.610405092586</v>
      </c>
    </row>
    <row r="1199" spans="1:20" ht="49"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s="3" t="s">
        <v>8285</v>
      </c>
      <c r="O1199">
        <f t="shared" si="72"/>
        <v>253</v>
      </c>
      <c r="P1199" s="3">
        <f t="shared" si="73"/>
        <v>121</v>
      </c>
      <c r="Q1199" t="s">
        <v>8338</v>
      </c>
      <c r="R1199" t="s">
        <v>8339</v>
      </c>
      <c r="S1199" s="8">
        <f t="shared" si="74"/>
        <v>42503.456412037034</v>
      </c>
      <c r="T1199" s="8">
        <f t="shared" si="75"/>
        <v>42534.040972222218</v>
      </c>
    </row>
    <row r="1200" spans="1:20" ht="49"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s="3" t="s">
        <v>8285</v>
      </c>
      <c r="O1200">
        <f t="shared" si="72"/>
        <v>261</v>
      </c>
      <c r="P1200" s="3">
        <f t="shared" si="73"/>
        <v>54.62</v>
      </c>
      <c r="Q1200" t="s">
        <v>8338</v>
      </c>
      <c r="R1200" t="s">
        <v>8339</v>
      </c>
      <c r="S1200" s="8">
        <f t="shared" si="74"/>
        <v>42333.410717592589</v>
      </c>
      <c r="T1200" s="8">
        <f t="shared" si="75"/>
        <v>42368.916666666664</v>
      </c>
    </row>
    <row r="1201" spans="1:20" ht="49"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s="3" t="s">
        <v>8285</v>
      </c>
      <c r="O1201">
        <f t="shared" si="72"/>
        <v>101</v>
      </c>
      <c r="P1201" s="3">
        <f t="shared" si="73"/>
        <v>299.22000000000003</v>
      </c>
      <c r="Q1201" t="s">
        <v>8338</v>
      </c>
      <c r="R1201" t="s">
        <v>8339</v>
      </c>
      <c r="S1201" s="8">
        <f t="shared" si="74"/>
        <v>42161.562499999993</v>
      </c>
      <c r="T1201" s="8">
        <f t="shared" si="75"/>
        <v>42193.562499999993</v>
      </c>
    </row>
    <row r="1202" spans="1:20" ht="49"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s="3" t="s">
        <v>8285</v>
      </c>
      <c r="O1202">
        <f t="shared" si="72"/>
        <v>126</v>
      </c>
      <c r="P1202" s="3">
        <f t="shared" si="73"/>
        <v>58.53</v>
      </c>
      <c r="Q1202" t="s">
        <v>8338</v>
      </c>
      <c r="R1202" t="s">
        <v>8339</v>
      </c>
      <c r="S1202" s="8">
        <f t="shared" si="74"/>
        <v>42089.269166666665</v>
      </c>
      <c r="T1202" s="8">
        <f t="shared" si="75"/>
        <v>42110.269166666665</v>
      </c>
    </row>
    <row r="1203" spans="1:20" ht="49"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s="3" t="s">
        <v>8285</v>
      </c>
      <c r="O1203">
        <f t="shared" si="72"/>
        <v>102</v>
      </c>
      <c r="P1203" s="3">
        <f t="shared" si="73"/>
        <v>55.37</v>
      </c>
      <c r="Q1203" t="s">
        <v>8338</v>
      </c>
      <c r="R1203" t="s">
        <v>8339</v>
      </c>
      <c r="S1203" s="8">
        <f t="shared" si="74"/>
        <v>42536.398680555554</v>
      </c>
      <c r="T1203" s="8">
        <f t="shared" si="75"/>
        <v>42566.398680555554</v>
      </c>
    </row>
    <row r="1204" spans="1:20" ht="49"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s="3" t="s">
        <v>8285</v>
      </c>
      <c r="O1204">
        <f t="shared" si="72"/>
        <v>199</v>
      </c>
      <c r="P1204" s="3">
        <f t="shared" si="73"/>
        <v>183.8</v>
      </c>
      <c r="Q1204" t="s">
        <v>8338</v>
      </c>
      <c r="R1204" t="s">
        <v>8339</v>
      </c>
      <c r="S1204" s="8">
        <f t="shared" si="74"/>
        <v>42152.080486111103</v>
      </c>
      <c r="T1204" s="8">
        <f t="shared" si="75"/>
        <v>42182.08048611111</v>
      </c>
    </row>
    <row r="1205" spans="1:20" ht="49"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s="3" t="s">
        <v>8285</v>
      </c>
      <c r="O1205">
        <f t="shared" si="72"/>
        <v>102</v>
      </c>
      <c r="P1205" s="3">
        <f t="shared" si="73"/>
        <v>165.35</v>
      </c>
      <c r="Q1205" t="s">
        <v>8338</v>
      </c>
      <c r="R1205" t="s">
        <v>8339</v>
      </c>
      <c r="S1205" s="8">
        <f t="shared" si="74"/>
        <v>42125.4065625</v>
      </c>
      <c r="T1205" s="8">
        <f t="shared" si="75"/>
        <v>42155.4065625</v>
      </c>
    </row>
    <row r="1206" spans="1:20" ht="49"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s="3" t="s">
        <v>8285</v>
      </c>
      <c r="O1206">
        <f t="shared" si="72"/>
        <v>103</v>
      </c>
      <c r="P1206" s="3">
        <f t="shared" si="73"/>
        <v>234.79</v>
      </c>
      <c r="Q1206" t="s">
        <v>8338</v>
      </c>
      <c r="R1206" t="s">
        <v>8339</v>
      </c>
      <c r="S1206" s="8">
        <f t="shared" si="74"/>
        <v>42297.539733796293</v>
      </c>
      <c r="T1206" s="8">
        <f t="shared" si="75"/>
        <v>42341.999999999993</v>
      </c>
    </row>
    <row r="1207" spans="1:20" ht="49"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s="3" t="s">
        <v>8285</v>
      </c>
      <c r="O1207">
        <f t="shared" si="72"/>
        <v>101</v>
      </c>
      <c r="P1207" s="3">
        <f t="shared" si="73"/>
        <v>211.48</v>
      </c>
      <c r="Q1207" t="s">
        <v>8338</v>
      </c>
      <c r="R1207" t="s">
        <v>8339</v>
      </c>
      <c r="S1207" s="8">
        <f t="shared" si="74"/>
        <v>42138.298043981478</v>
      </c>
      <c r="T1207" s="8">
        <f t="shared" si="75"/>
        <v>42168.298043981478</v>
      </c>
    </row>
    <row r="1208" spans="1:20" ht="49"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s="3" t="s">
        <v>8285</v>
      </c>
      <c r="O1208">
        <f t="shared" si="72"/>
        <v>115</v>
      </c>
      <c r="P1208" s="3">
        <f t="shared" si="73"/>
        <v>32.340000000000003</v>
      </c>
      <c r="Q1208" t="s">
        <v>8338</v>
      </c>
      <c r="R1208" t="s">
        <v>8339</v>
      </c>
      <c r="S1208" s="8">
        <f t="shared" si="74"/>
        <v>42772.567743055559</v>
      </c>
      <c r="T1208" s="8">
        <f t="shared" si="75"/>
        <v>42805.353472222218</v>
      </c>
    </row>
    <row r="1209" spans="1:20" ht="33"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s="3" t="s">
        <v>8285</v>
      </c>
      <c r="O1209">
        <f t="shared" si="72"/>
        <v>104</v>
      </c>
      <c r="P1209" s="3">
        <f t="shared" si="73"/>
        <v>123.38</v>
      </c>
      <c r="Q1209" t="s">
        <v>8338</v>
      </c>
      <c r="R1209" t="s">
        <v>8339</v>
      </c>
      <c r="S1209" s="8">
        <f t="shared" si="74"/>
        <v>42430.221909722219</v>
      </c>
      <c r="T1209" s="8">
        <f t="shared" si="75"/>
        <v>42460.208333333336</v>
      </c>
    </row>
    <row r="1210" spans="1:20" ht="49"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s="3" t="s">
        <v>8285</v>
      </c>
      <c r="O1210">
        <f t="shared" si="72"/>
        <v>155</v>
      </c>
      <c r="P1210" s="3">
        <f t="shared" si="73"/>
        <v>207.07</v>
      </c>
      <c r="Q1210" t="s">
        <v>8338</v>
      </c>
      <c r="R1210" t="s">
        <v>8339</v>
      </c>
      <c r="S1210" s="8">
        <f t="shared" si="74"/>
        <v>42423.500740740739</v>
      </c>
      <c r="T1210" s="8">
        <f t="shared" si="75"/>
        <v>42453.459074074075</v>
      </c>
    </row>
    <row r="1211" spans="1:20" ht="49"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s="3" t="s">
        <v>8285</v>
      </c>
      <c r="O1211">
        <f t="shared" si="72"/>
        <v>106</v>
      </c>
      <c r="P1211" s="3">
        <f t="shared" si="73"/>
        <v>138.26</v>
      </c>
      <c r="Q1211" t="s">
        <v>8338</v>
      </c>
      <c r="R1211" t="s">
        <v>8339</v>
      </c>
      <c r="S1211" s="8">
        <f t="shared" si="74"/>
        <v>42761.637789351851</v>
      </c>
      <c r="T1211" s="8">
        <f t="shared" si="75"/>
        <v>42791.637789351851</v>
      </c>
    </row>
    <row r="1212" spans="1:20" ht="33"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s="3" t="s">
        <v>8285</v>
      </c>
      <c r="O1212">
        <f t="shared" si="72"/>
        <v>254</v>
      </c>
      <c r="P1212" s="3">
        <f t="shared" si="73"/>
        <v>493.82</v>
      </c>
      <c r="Q1212" t="s">
        <v>8338</v>
      </c>
      <c r="R1212" t="s">
        <v>8339</v>
      </c>
      <c r="S1212" s="8">
        <f t="shared" si="74"/>
        <v>42132.733472222222</v>
      </c>
      <c r="T1212" s="8">
        <f t="shared" si="75"/>
        <v>42155.666666666664</v>
      </c>
    </row>
    <row r="1213" spans="1:20" ht="49"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s="3" t="s">
        <v>8285</v>
      </c>
      <c r="O1213">
        <f t="shared" si="72"/>
        <v>101</v>
      </c>
      <c r="P1213" s="3">
        <f t="shared" si="73"/>
        <v>168.5</v>
      </c>
      <c r="Q1213" t="s">
        <v>8338</v>
      </c>
      <c r="R1213" t="s">
        <v>8339</v>
      </c>
      <c r="S1213" s="8">
        <f t="shared" si="74"/>
        <v>42515.658113425925</v>
      </c>
      <c r="T1213" s="8">
        <f t="shared" si="75"/>
        <v>42530.658113425925</v>
      </c>
    </row>
    <row r="1214" spans="1:20" ht="49"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s="3" t="s">
        <v>8285</v>
      </c>
      <c r="O1214">
        <f t="shared" si="72"/>
        <v>129</v>
      </c>
      <c r="P1214" s="3">
        <f t="shared" si="73"/>
        <v>38.869999999999997</v>
      </c>
      <c r="Q1214" t="s">
        <v>8338</v>
      </c>
      <c r="R1214" t="s">
        <v>8339</v>
      </c>
      <c r="S1214" s="8">
        <f t="shared" si="74"/>
        <v>42318.741840277777</v>
      </c>
      <c r="T1214" s="8">
        <f t="shared" si="75"/>
        <v>42334.833333333336</v>
      </c>
    </row>
    <row r="1215" spans="1:20" ht="49"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s="3" t="s">
        <v>8285</v>
      </c>
      <c r="O1215">
        <f t="shared" si="72"/>
        <v>102</v>
      </c>
      <c r="P1215" s="3">
        <f t="shared" si="73"/>
        <v>61.53</v>
      </c>
      <c r="Q1215" t="s">
        <v>8338</v>
      </c>
      <c r="R1215" t="s">
        <v>8339</v>
      </c>
      <c r="S1215" s="8">
        <f t="shared" si="74"/>
        <v>42731.547453703701</v>
      </c>
      <c r="T1215" s="8">
        <f t="shared" si="75"/>
        <v>42766.547453703701</v>
      </c>
    </row>
    <row r="1216" spans="1:20" ht="49"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s="3" t="s">
        <v>8285</v>
      </c>
      <c r="O1216">
        <f t="shared" si="72"/>
        <v>132</v>
      </c>
      <c r="P1216" s="3">
        <f t="shared" si="73"/>
        <v>105.44</v>
      </c>
      <c r="Q1216" t="s">
        <v>8338</v>
      </c>
      <c r="R1216" t="s">
        <v>8339</v>
      </c>
      <c r="S1216" s="8">
        <f t="shared" si="74"/>
        <v>42104.632002314807</v>
      </c>
      <c r="T1216" s="8">
        <f t="shared" si="75"/>
        <v>42164.632002314807</v>
      </c>
    </row>
    <row r="1217" spans="1:20" ht="49"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s="3" t="s">
        <v>8285</v>
      </c>
      <c r="O1217">
        <f t="shared" si="72"/>
        <v>786</v>
      </c>
      <c r="P1217" s="3">
        <f t="shared" si="73"/>
        <v>71.59</v>
      </c>
      <c r="Q1217" t="s">
        <v>8338</v>
      </c>
      <c r="R1217" t="s">
        <v>8339</v>
      </c>
      <c r="S1217" s="8">
        <f t="shared" si="74"/>
        <v>41759.714768518512</v>
      </c>
      <c r="T1217" s="8">
        <f t="shared" si="75"/>
        <v>41789.714768518512</v>
      </c>
    </row>
    <row r="1218" spans="1:20" ht="33"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s="3" t="s">
        <v>8285</v>
      </c>
      <c r="O1218">
        <f t="shared" ref="O1218:O1281" si="76">ROUND(E1218/D1218*100,0)</f>
        <v>146</v>
      </c>
      <c r="P1218" s="3">
        <f t="shared" ref="P1218:P1281" si="77">IF(E1218=0,0,ROUND(E1218/L1218,2))</f>
        <v>91.88</v>
      </c>
      <c r="Q1218" t="s">
        <v>8338</v>
      </c>
      <c r="R1218" t="s">
        <v>8339</v>
      </c>
      <c r="S1218" s="8">
        <f t="shared" ref="S1218:S1281" si="78">(((J1218/60)/60)/24)+DATE(1970,1,1)+(-5/24)</f>
        <v>42247.408067129632</v>
      </c>
      <c r="T1218" s="8">
        <f t="shared" ref="T1218:T1281" si="79">(I1218/86400)+25569+(-5/24)</f>
        <v>42279.752083333333</v>
      </c>
    </row>
    <row r="1219" spans="1:20" ht="49"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s="3" t="s">
        <v>8285</v>
      </c>
      <c r="O1219">
        <f t="shared" si="76"/>
        <v>103</v>
      </c>
      <c r="P1219" s="3">
        <f t="shared" si="77"/>
        <v>148.57</v>
      </c>
      <c r="Q1219" t="s">
        <v>8338</v>
      </c>
      <c r="R1219" t="s">
        <v>8339</v>
      </c>
      <c r="S1219" s="8">
        <f t="shared" si="78"/>
        <v>42535.6011574074</v>
      </c>
      <c r="T1219" s="8">
        <f t="shared" si="79"/>
        <v>42565.6011574074</v>
      </c>
    </row>
    <row r="1220" spans="1:20" ht="49"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s="3" t="s">
        <v>8285</v>
      </c>
      <c r="O1220">
        <f t="shared" si="76"/>
        <v>172</v>
      </c>
      <c r="P1220" s="3">
        <f t="shared" si="77"/>
        <v>174.21</v>
      </c>
      <c r="Q1220" t="s">
        <v>8338</v>
      </c>
      <c r="R1220" t="s">
        <v>8339</v>
      </c>
      <c r="S1220" s="8">
        <f t="shared" si="78"/>
        <v>42278.453703703701</v>
      </c>
      <c r="T1220" s="8">
        <f t="shared" si="79"/>
        <v>42308.916666666664</v>
      </c>
    </row>
    <row r="1221" spans="1:20" ht="33"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s="3" t="s">
        <v>8285</v>
      </c>
      <c r="O1221">
        <f t="shared" si="76"/>
        <v>159</v>
      </c>
      <c r="P1221" s="3">
        <f t="shared" si="77"/>
        <v>102.86</v>
      </c>
      <c r="Q1221" t="s">
        <v>8338</v>
      </c>
      <c r="R1221" t="s">
        <v>8339</v>
      </c>
      <c r="S1221" s="8">
        <f t="shared" si="78"/>
        <v>42633.253622685181</v>
      </c>
      <c r="T1221" s="8">
        <f t="shared" si="79"/>
        <v>42663.253622685188</v>
      </c>
    </row>
    <row r="1222" spans="1:20" ht="49"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s="3" t="s">
        <v>8285</v>
      </c>
      <c r="O1222">
        <f t="shared" si="76"/>
        <v>104</v>
      </c>
      <c r="P1222" s="3">
        <f t="shared" si="77"/>
        <v>111.18</v>
      </c>
      <c r="Q1222" t="s">
        <v>8338</v>
      </c>
      <c r="R1222" t="s">
        <v>8339</v>
      </c>
      <c r="S1222" s="8">
        <f t="shared" si="78"/>
        <v>42211.420277777775</v>
      </c>
      <c r="T1222" s="8">
        <f t="shared" si="79"/>
        <v>42241.420277777775</v>
      </c>
    </row>
    <row r="1223" spans="1:20" ht="49"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s="3" t="s">
        <v>8285</v>
      </c>
      <c r="O1223">
        <f t="shared" si="76"/>
        <v>111</v>
      </c>
      <c r="P1223" s="3">
        <f t="shared" si="77"/>
        <v>23.8</v>
      </c>
      <c r="Q1223" t="s">
        <v>8338</v>
      </c>
      <c r="R1223" t="s">
        <v>8339</v>
      </c>
      <c r="S1223" s="8">
        <f t="shared" si="78"/>
        <v>42680.267222222225</v>
      </c>
      <c r="T1223" s="8">
        <f t="shared" si="79"/>
        <v>42707.791666666664</v>
      </c>
    </row>
    <row r="1224" spans="1:20" ht="33"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s="3" t="s">
        <v>8285</v>
      </c>
      <c r="O1224">
        <f t="shared" si="76"/>
        <v>280</v>
      </c>
      <c r="P1224" s="3">
        <f t="shared" si="77"/>
        <v>81.27</v>
      </c>
      <c r="Q1224" t="s">
        <v>8338</v>
      </c>
      <c r="R1224" t="s">
        <v>8339</v>
      </c>
      <c r="S1224" s="8">
        <f t="shared" si="78"/>
        <v>42430.512118055551</v>
      </c>
      <c r="T1224" s="8">
        <f t="shared" si="79"/>
        <v>42460.958333333336</v>
      </c>
    </row>
    <row r="1225" spans="1:20" ht="33"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s="3" t="s">
        <v>8285</v>
      </c>
      <c r="O1225">
        <f t="shared" si="76"/>
        <v>112</v>
      </c>
      <c r="P1225" s="3">
        <f t="shared" si="77"/>
        <v>116.21</v>
      </c>
      <c r="Q1225" t="s">
        <v>8338</v>
      </c>
      <c r="R1225" t="s">
        <v>8339</v>
      </c>
      <c r="S1225" s="8">
        <f t="shared" si="78"/>
        <v>42653.968854166662</v>
      </c>
      <c r="T1225" s="8">
        <f t="shared" si="79"/>
        <v>42684.010520833333</v>
      </c>
    </row>
    <row r="1226" spans="1:20" ht="33"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s="3" t="s">
        <v>8286</v>
      </c>
      <c r="O1226">
        <f t="shared" si="76"/>
        <v>7</v>
      </c>
      <c r="P1226" s="3">
        <f t="shared" si="77"/>
        <v>58.89</v>
      </c>
      <c r="Q1226" t="s">
        <v>8325</v>
      </c>
      <c r="R1226" t="s">
        <v>8340</v>
      </c>
      <c r="S1226" s="8">
        <f t="shared" si="78"/>
        <v>41736.341458333329</v>
      </c>
      <c r="T1226" s="8">
        <f t="shared" si="79"/>
        <v>41796.341458333329</v>
      </c>
    </row>
    <row r="1227" spans="1:20" ht="49"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s="3" t="s">
        <v>8286</v>
      </c>
      <c r="O1227">
        <f t="shared" si="76"/>
        <v>4</v>
      </c>
      <c r="P1227" s="3">
        <f t="shared" si="77"/>
        <v>44</v>
      </c>
      <c r="Q1227" t="s">
        <v>8325</v>
      </c>
      <c r="R1227" t="s">
        <v>8340</v>
      </c>
      <c r="S1227" s="8">
        <f t="shared" si="78"/>
        <v>41509.697662037033</v>
      </c>
      <c r="T1227" s="8">
        <f t="shared" si="79"/>
        <v>41569.697662037033</v>
      </c>
    </row>
    <row r="1228" spans="1:20" ht="49"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s="3" t="s">
        <v>8286</v>
      </c>
      <c r="O1228">
        <f t="shared" si="76"/>
        <v>4</v>
      </c>
      <c r="P1228" s="3">
        <f t="shared" si="77"/>
        <v>48.43</v>
      </c>
      <c r="Q1228" t="s">
        <v>8325</v>
      </c>
      <c r="R1228" t="s">
        <v>8340</v>
      </c>
      <c r="S1228" s="8">
        <f t="shared" si="78"/>
        <v>41715.666446759256</v>
      </c>
      <c r="T1228" s="8">
        <f t="shared" si="79"/>
        <v>41749.833333333328</v>
      </c>
    </row>
    <row r="1229" spans="1:20" ht="49"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s="3" t="s">
        <v>8286</v>
      </c>
      <c r="O1229">
        <f t="shared" si="76"/>
        <v>0</v>
      </c>
      <c r="P1229" s="3">
        <f t="shared" si="77"/>
        <v>0</v>
      </c>
      <c r="Q1229" t="s">
        <v>8325</v>
      </c>
      <c r="R1229" t="s">
        <v>8340</v>
      </c>
      <c r="S1229" s="8">
        <f t="shared" si="78"/>
        <v>41827.710833333331</v>
      </c>
      <c r="T1229" s="8">
        <f t="shared" si="79"/>
        <v>41858.083333333328</v>
      </c>
    </row>
    <row r="1230" spans="1:20" ht="33"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s="3" t="s">
        <v>8286</v>
      </c>
      <c r="O1230">
        <f t="shared" si="76"/>
        <v>29</v>
      </c>
      <c r="P1230" s="3">
        <f t="shared" si="77"/>
        <v>61.04</v>
      </c>
      <c r="Q1230" t="s">
        <v>8325</v>
      </c>
      <c r="R1230" t="s">
        <v>8340</v>
      </c>
      <c r="S1230" s="8">
        <f t="shared" si="78"/>
        <v>40754.520925925921</v>
      </c>
      <c r="T1230" s="8">
        <f t="shared" si="79"/>
        <v>40814.520925925921</v>
      </c>
    </row>
    <row r="1231" spans="1:20" ht="49"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s="3" t="s">
        <v>8286</v>
      </c>
      <c r="O1231">
        <f t="shared" si="76"/>
        <v>1</v>
      </c>
      <c r="P1231" s="3">
        <f t="shared" si="77"/>
        <v>25</v>
      </c>
      <c r="Q1231" t="s">
        <v>8325</v>
      </c>
      <c r="R1231" t="s">
        <v>8340</v>
      </c>
      <c r="S1231" s="8">
        <f t="shared" si="78"/>
        <v>40985.251469907402</v>
      </c>
      <c r="T1231" s="8">
        <f t="shared" si="79"/>
        <v>41015.458333333328</v>
      </c>
    </row>
    <row r="1232" spans="1:20" ht="49"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s="3" t="s">
        <v>8286</v>
      </c>
      <c r="O1232">
        <f t="shared" si="76"/>
        <v>0</v>
      </c>
      <c r="P1232" s="3">
        <f t="shared" si="77"/>
        <v>0</v>
      </c>
      <c r="Q1232" t="s">
        <v>8325</v>
      </c>
      <c r="R1232" t="s">
        <v>8340</v>
      </c>
      <c r="S1232" s="8">
        <f t="shared" si="78"/>
        <v>40568.764236111107</v>
      </c>
      <c r="T1232" s="8">
        <f t="shared" si="79"/>
        <v>40598.764236111107</v>
      </c>
    </row>
    <row r="1233" spans="1:20" ht="49"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s="3" t="s">
        <v>8286</v>
      </c>
      <c r="O1233">
        <f t="shared" si="76"/>
        <v>0</v>
      </c>
      <c r="P1233" s="3">
        <f t="shared" si="77"/>
        <v>0</v>
      </c>
      <c r="Q1233" t="s">
        <v>8325</v>
      </c>
      <c r="R1233" t="s">
        <v>8340</v>
      </c>
      <c r="S1233" s="8">
        <f t="shared" si="78"/>
        <v>42193.733425925922</v>
      </c>
      <c r="T1233" s="8">
        <f t="shared" si="79"/>
        <v>42243.833333333336</v>
      </c>
    </row>
    <row r="1234" spans="1:20" ht="49"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s="3" t="s">
        <v>8286</v>
      </c>
      <c r="O1234">
        <f t="shared" si="76"/>
        <v>1</v>
      </c>
      <c r="P1234" s="3">
        <f t="shared" si="77"/>
        <v>40</v>
      </c>
      <c r="Q1234" t="s">
        <v>8325</v>
      </c>
      <c r="R1234" t="s">
        <v>8340</v>
      </c>
      <c r="S1234" s="8">
        <f t="shared" si="78"/>
        <v>41506.639699074076</v>
      </c>
      <c r="T1234" s="8">
        <f t="shared" si="79"/>
        <v>41553.639699074069</v>
      </c>
    </row>
    <row r="1235" spans="1:20" ht="49"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s="3" t="s">
        <v>8286</v>
      </c>
      <c r="O1235">
        <f t="shared" si="76"/>
        <v>12</v>
      </c>
      <c r="P1235" s="3">
        <f t="shared" si="77"/>
        <v>19.329999999999998</v>
      </c>
      <c r="Q1235" t="s">
        <v>8325</v>
      </c>
      <c r="R1235" t="s">
        <v>8340</v>
      </c>
      <c r="S1235" s="8">
        <f t="shared" si="78"/>
        <v>40939.740439814814</v>
      </c>
      <c r="T1235" s="8">
        <f t="shared" si="79"/>
        <v>40960.740439814814</v>
      </c>
    </row>
    <row r="1236" spans="1:20" ht="49"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s="3" t="s">
        <v>8286</v>
      </c>
      <c r="O1236">
        <f t="shared" si="76"/>
        <v>0</v>
      </c>
      <c r="P1236" s="3">
        <f t="shared" si="77"/>
        <v>0</v>
      </c>
      <c r="Q1236" t="s">
        <v>8325</v>
      </c>
      <c r="R1236" t="s">
        <v>8340</v>
      </c>
      <c r="S1236" s="8">
        <f t="shared" si="78"/>
        <v>42007.580347222225</v>
      </c>
      <c r="T1236" s="8">
        <f t="shared" si="79"/>
        <v>42037.580347222225</v>
      </c>
    </row>
    <row r="1237" spans="1:20" ht="49"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s="3" t="s">
        <v>8286</v>
      </c>
      <c r="O1237">
        <f t="shared" si="76"/>
        <v>3</v>
      </c>
      <c r="P1237" s="3">
        <f t="shared" si="77"/>
        <v>35</v>
      </c>
      <c r="Q1237" t="s">
        <v>8325</v>
      </c>
      <c r="R1237" t="s">
        <v>8340</v>
      </c>
      <c r="S1237" s="8">
        <f t="shared" si="78"/>
        <v>41582.927071759259</v>
      </c>
      <c r="T1237" s="8">
        <f t="shared" si="79"/>
        <v>41622.927071759259</v>
      </c>
    </row>
    <row r="1238" spans="1:20" ht="18"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s="3" t="s">
        <v>8286</v>
      </c>
      <c r="O1238">
        <f t="shared" si="76"/>
        <v>0</v>
      </c>
      <c r="P1238" s="3">
        <f t="shared" si="77"/>
        <v>0</v>
      </c>
      <c r="Q1238" t="s">
        <v>8325</v>
      </c>
      <c r="R1238" t="s">
        <v>8340</v>
      </c>
      <c r="S1238" s="8">
        <f t="shared" si="78"/>
        <v>41110.47180555555</v>
      </c>
      <c r="T1238" s="8">
        <f t="shared" si="79"/>
        <v>41118.458333333328</v>
      </c>
    </row>
    <row r="1239" spans="1:20" ht="49"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s="3" t="s">
        <v>8286</v>
      </c>
      <c r="O1239">
        <f t="shared" si="76"/>
        <v>0</v>
      </c>
      <c r="P1239" s="3">
        <f t="shared" si="77"/>
        <v>0</v>
      </c>
      <c r="Q1239" t="s">
        <v>8325</v>
      </c>
      <c r="R1239" t="s">
        <v>8340</v>
      </c>
      <c r="S1239" s="8">
        <f t="shared" si="78"/>
        <v>41125.074826388889</v>
      </c>
      <c r="T1239" s="8">
        <f t="shared" si="79"/>
        <v>41145.074826388889</v>
      </c>
    </row>
    <row r="1240" spans="1:20" ht="49"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s="3" t="s">
        <v>8286</v>
      </c>
      <c r="O1240">
        <f t="shared" si="76"/>
        <v>18</v>
      </c>
      <c r="P1240" s="3">
        <f t="shared" si="77"/>
        <v>59.33</v>
      </c>
      <c r="Q1240" t="s">
        <v>8325</v>
      </c>
      <c r="R1240" t="s">
        <v>8340</v>
      </c>
      <c r="S1240" s="8">
        <f t="shared" si="78"/>
        <v>40731.402037037034</v>
      </c>
      <c r="T1240" s="8">
        <f t="shared" si="79"/>
        <v>40761.402037037034</v>
      </c>
    </row>
    <row r="1241" spans="1:20" ht="33"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s="3" t="s">
        <v>8286</v>
      </c>
      <c r="O1241">
        <f t="shared" si="76"/>
        <v>0</v>
      </c>
      <c r="P1241" s="3">
        <f t="shared" si="77"/>
        <v>0</v>
      </c>
      <c r="Q1241" t="s">
        <v>8325</v>
      </c>
      <c r="R1241" t="s">
        <v>8340</v>
      </c>
      <c r="S1241" s="8">
        <f t="shared" si="78"/>
        <v>40883.754247685181</v>
      </c>
      <c r="T1241" s="8">
        <f t="shared" si="79"/>
        <v>40913.754247685181</v>
      </c>
    </row>
    <row r="1242" spans="1:20" ht="33"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s="3" t="s">
        <v>8286</v>
      </c>
      <c r="O1242">
        <f t="shared" si="76"/>
        <v>3</v>
      </c>
      <c r="P1242" s="3">
        <f t="shared" si="77"/>
        <v>30.13</v>
      </c>
      <c r="Q1242" t="s">
        <v>8325</v>
      </c>
      <c r="R1242" t="s">
        <v>8340</v>
      </c>
      <c r="S1242" s="8">
        <f t="shared" si="78"/>
        <v>41408.831678240742</v>
      </c>
      <c r="T1242" s="8">
        <f t="shared" si="79"/>
        <v>41467.70208333333</v>
      </c>
    </row>
    <row r="1243" spans="1:20" ht="49"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s="3" t="s">
        <v>8286</v>
      </c>
      <c r="O1243">
        <f t="shared" si="76"/>
        <v>51</v>
      </c>
      <c r="P1243" s="3">
        <f t="shared" si="77"/>
        <v>74.62</v>
      </c>
      <c r="Q1243" t="s">
        <v>8325</v>
      </c>
      <c r="R1243" t="s">
        <v>8340</v>
      </c>
      <c r="S1243" s="8">
        <f t="shared" si="78"/>
        <v>41923.629398148143</v>
      </c>
      <c r="T1243" s="8">
        <f t="shared" si="79"/>
        <v>41946.040972222218</v>
      </c>
    </row>
    <row r="1244" spans="1:20" ht="49"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s="3" t="s">
        <v>8286</v>
      </c>
      <c r="O1244">
        <f t="shared" si="76"/>
        <v>1</v>
      </c>
      <c r="P1244" s="3">
        <f t="shared" si="77"/>
        <v>5</v>
      </c>
      <c r="Q1244" t="s">
        <v>8325</v>
      </c>
      <c r="R1244" t="s">
        <v>8340</v>
      </c>
      <c r="S1244" s="8">
        <f t="shared" si="78"/>
        <v>40781.957199074073</v>
      </c>
      <c r="T1244" s="8">
        <f t="shared" si="79"/>
        <v>40797.345833333333</v>
      </c>
    </row>
    <row r="1245" spans="1:20" ht="49"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s="3" t="s">
        <v>8286</v>
      </c>
      <c r="O1245">
        <f t="shared" si="76"/>
        <v>14</v>
      </c>
      <c r="P1245" s="3">
        <f t="shared" si="77"/>
        <v>44.5</v>
      </c>
      <c r="Q1245" t="s">
        <v>8325</v>
      </c>
      <c r="R1245" t="s">
        <v>8340</v>
      </c>
      <c r="S1245" s="8">
        <f t="shared" si="78"/>
        <v>40671.670960648145</v>
      </c>
      <c r="T1245" s="8">
        <f t="shared" si="79"/>
        <v>40732.666666666664</v>
      </c>
    </row>
    <row r="1246" spans="1:20" ht="49"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s="3" t="s">
        <v>8276</v>
      </c>
      <c r="O1246">
        <f t="shared" si="76"/>
        <v>104</v>
      </c>
      <c r="P1246" s="3">
        <f t="shared" si="77"/>
        <v>46.13</v>
      </c>
      <c r="Q1246" t="s">
        <v>8325</v>
      </c>
      <c r="R1246" t="s">
        <v>8326</v>
      </c>
      <c r="S1246" s="8">
        <f t="shared" si="78"/>
        <v>41355.617164351846</v>
      </c>
      <c r="T1246" s="8">
        <f t="shared" si="79"/>
        <v>41386.666666666664</v>
      </c>
    </row>
    <row r="1247" spans="1:20" ht="49"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s="3" t="s">
        <v>8276</v>
      </c>
      <c r="O1247">
        <f t="shared" si="76"/>
        <v>120</v>
      </c>
      <c r="P1247" s="3">
        <f t="shared" si="77"/>
        <v>141.47</v>
      </c>
      <c r="Q1247" t="s">
        <v>8325</v>
      </c>
      <c r="R1247" t="s">
        <v>8326</v>
      </c>
      <c r="S1247" s="8">
        <f t="shared" si="78"/>
        <v>41774.391597222217</v>
      </c>
      <c r="T1247" s="8">
        <f t="shared" si="79"/>
        <v>41804.391597222224</v>
      </c>
    </row>
    <row r="1248" spans="1:20" ht="49"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s="3" t="s">
        <v>8276</v>
      </c>
      <c r="O1248">
        <f t="shared" si="76"/>
        <v>117</v>
      </c>
      <c r="P1248" s="3">
        <f t="shared" si="77"/>
        <v>75.48</v>
      </c>
      <c r="Q1248" t="s">
        <v>8325</v>
      </c>
      <c r="R1248" t="s">
        <v>8326</v>
      </c>
      <c r="S1248" s="8">
        <f t="shared" si="78"/>
        <v>40837.835057870368</v>
      </c>
      <c r="T1248" s="8">
        <f t="shared" si="79"/>
        <v>40882.876724537033</v>
      </c>
    </row>
    <row r="1249" spans="1:20" ht="33"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s="3" t="s">
        <v>8276</v>
      </c>
      <c r="O1249">
        <f t="shared" si="76"/>
        <v>122</v>
      </c>
      <c r="P1249" s="3">
        <f t="shared" si="77"/>
        <v>85.5</v>
      </c>
      <c r="Q1249" t="s">
        <v>8325</v>
      </c>
      <c r="R1249" t="s">
        <v>8326</v>
      </c>
      <c r="S1249" s="8">
        <f t="shared" si="78"/>
        <v>41370.083969907406</v>
      </c>
      <c r="T1249" s="8">
        <f t="shared" si="79"/>
        <v>41400.083969907406</v>
      </c>
    </row>
    <row r="1250" spans="1:20" ht="33"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s="3" t="s">
        <v>8276</v>
      </c>
      <c r="O1250">
        <f t="shared" si="76"/>
        <v>152</v>
      </c>
      <c r="P1250" s="3">
        <f t="shared" si="77"/>
        <v>64.25</v>
      </c>
      <c r="Q1250" t="s">
        <v>8325</v>
      </c>
      <c r="R1250" t="s">
        <v>8326</v>
      </c>
      <c r="S1250" s="8">
        <f t="shared" si="78"/>
        <v>41767.448530092588</v>
      </c>
      <c r="T1250" s="8">
        <f t="shared" si="79"/>
        <v>41803.082638888889</v>
      </c>
    </row>
    <row r="1251" spans="1:20" ht="49"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s="3" t="s">
        <v>8276</v>
      </c>
      <c r="O1251">
        <f t="shared" si="76"/>
        <v>104</v>
      </c>
      <c r="P1251" s="3">
        <f t="shared" si="77"/>
        <v>64.47</v>
      </c>
      <c r="Q1251" t="s">
        <v>8325</v>
      </c>
      <c r="R1251" t="s">
        <v>8326</v>
      </c>
      <c r="S1251" s="8">
        <f t="shared" si="78"/>
        <v>41067.532534722224</v>
      </c>
      <c r="T1251" s="8">
        <f t="shared" si="79"/>
        <v>41097.532534722217</v>
      </c>
    </row>
    <row r="1252" spans="1:20" ht="49"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s="3" t="s">
        <v>8276</v>
      </c>
      <c r="O1252">
        <f t="shared" si="76"/>
        <v>200</v>
      </c>
      <c r="P1252" s="3">
        <f t="shared" si="77"/>
        <v>118.2</v>
      </c>
      <c r="Q1252" t="s">
        <v>8325</v>
      </c>
      <c r="R1252" t="s">
        <v>8326</v>
      </c>
      <c r="S1252" s="8">
        <f t="shared" si="78"/>
        <v>41843.434386574074</v>
      </c>
      <c r="T1252" s="8">
        <f t="shared" si="79"/>
        <v>41888.434386574074</v>
      </c>
    </row>
    <row r="1253" spans="1:20" ht="33"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s="3" t="s">
        <v>8276</v>
      </c>
      <c r="O1253">
        <f t="shared" si="76"/>
        <v>102</v>
      </c>
      <c r="P1253" s="3">
        <f t="shared" si="77"/>
        <v>82.54</v>
      </c>
      <c r="Q1253" t="s">
        <v>8325</v>
      </c>
      <c r="R1253" t="s">
        <v>8326</v>
      </c>
      <c r="S1253" s="8">
        <f t="shared" si="78"/>
        <v>40751.606099537035</v>
      </c>
      <c r="T1253" s="8">
        <f t="shared" si="79"/>
        <v>40811.606099537035</v>
      </c>
    </row>
    <row r="1254" spans="1:20" ht="49"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s="3" t="s">
        <v>8276</v>
      </c>
      <c r="O1254">
        <f t="shared" si="76"/>
        <v>138</v>
      </c>
      <c r="P1254" s="3">
        <f t="shared" si="77"/>
        <v>34.17</v>
      </c>
      <c r="Q1254" t="s">
        <v>8325</v>
      </c>
      <c r="R1254" t="s">
        <v>8326</v>
      </c>
      <c r="S1254" s="8">
        <f t="shared" si="78"/>
        <v>41543.779733796291</v>
      </c>
      <c r="T1254" s="8">
        <f t="shared" si="79"/>
        <v>41571.779733796291</v>
      </c>
    </row>
    <row r="1255" spans="1:20" ht="49"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s="3" t="s">
        <v>8276</v>
      </c>
      <c r="O1255">
        <f t="shared" si="76"/>
        <v>303833</v>
      </c>
      <c r="P1255" s="3">
        <f t="shared" si="77"/>
        <v>42.73</v>
      </c>
      <c r="Q1255" t="s">
        <v>8325</v>
      </c>
      <c r="R1255" t="s">
        <v>8326</v>
      </c>
      <c r="S1255" s="8">
        <f t="shared" si="78"/>
        <v>41855.575312499997</v>
      </c>
      <c r="T1255" s="8">
        <f t="shared" si="79"/>
        <v>41885.575312499997</v>
      </c>
    </row>
    <row r="1256" spans="1:20" ht="49"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s="3" t="s">
        <v>8276</v>
      </c>
      <c r="O1256">
        <f t="shared" si="76"/>
        <v>199</v>
      </c>
      <c r="P1256" s="3">
        <f t="shared" si="77"/>
        <v>94.49</v>
      </c>
      <c r="Q1256" t="s">
        <v>8325</v>
      </c>
      <c r="R1256" t="s">
        <v>8326</v>
      </c>
      <c r="S1256" s="8">
        <f t="shared" si="78"/>
        <v>40487.413032407407</v>
      </c>
      <c r="T1256" s="8">
        <f t="shared" si="79"/>
        <v>40543.999305555553</v>
      </c>
    </row>
    <row r="1257" spans="1:20" ht="49"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s="3" t="s">
        <v>8276</v>
      </c>
      <c r="O1257">
        <f t="shared" si="76"/>
        <v>202</v>
      </c>
      <c r="P1257" s="3">
        <f t="shared" si="77"/>
        <v>55.7</v>
      </c>
      <c r="Q1257" t="s">
        <v>8325</v>
      </c>
      <c r="R1257" t="s">
        <v>8326</v>
      </c>
      <c r="S1257" s="8">
        <f t="shared" si="78"/>
        <v>41579.637175925927</v>
      </c>
      <c r="T1257" s="8">
        <f t="shared" si="79"/>
        <v>41609.678842592592</v>
      </c>
    </row>
    <row r="1258" spans="1:20" ht="49"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s="3" t="s">
        <v>8276</v>
      </c>
      <c r="O1258">
        <f t="shared" si="76"/>
        <v>118</v>
      </c>
      <c r="P1258" s="3">
        <f t="shared" si="77"/>
        <v>98.03</v>
      </c>
      <c r="Q1258" t="s">
        <v>8325</v>
      </c>
      <c r="R1258" t="s">
        <v>8326</v>
      </c>
      <c r="S1258" s="8">
        <f t="shared" si="78"/>
        <v>40921.711006944446</v>
      </c>
      <c r="T1258" s="8">
        <f t="shared" si="79"/>
        <v>40951.711006944439</v>
      </c>
    </row>
    <row r="1259" spans="1:20" ht="49"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s="3" t="s">
        <v>8276</v>
      </c>
      <c r="O1259">
        <f t="shared" si="76"/>
        <v>295</v>
      </c>
      <c r="P1259" s="3">
        <f t="shared" si="77"/>
        <v>92.1</v>
      </c>
      <c r="Q1259" t="s">
        <v>8325</v>
      </c>
      <c r="R1259" t="s">
        <v>8326</v>
      </c>
      <c r="S1259" s="8">
        <f t="shared" si="78"/>
        <v>40586.877199074072</v>
      </c>
      <c r="T1259" s="8">
        <f t="shared" si="79"/>
        <v>40635.835532407407</v>
      </c>
    </row>
    <row r="1260" spans="1:20" ht="49"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s="3" t="s">
        <v>8276</v>
      </c>
      <c r="O1260">
        <f t="shared" si="76"/>
        <v>213</v>
      </c>
      <c r="P1260" s="3">
        <f t="shared" si="77"/>
        <v>38.18</v>
      </c>
      <c r="Q1260" t="s">
        <v>8325</v>
      </c>
      <c r="R1260" t="s">
        <v>8326</v>
      </c>
      <c r="S1260" s="8">
        <f t="shared" si="78"/>
        <v>41487.402916666666</v>
      </c>
      <c r="T1260" s="8">
        <f t="shared" si="79"/>
        <v>41517.402916666666</v>
      </c>
    </row>
    <row r="1261" spans="1:20" ht="33"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s="3" t="s">
        <v>8276</v>
      </c>
      <c r="O1261">
        <f t="shared" si="76"/>
        <v>104</v>
      </c>
      <c r="P1261" s="3">
        <f t="shared" si="77"/>
        <v>27.15</v>
      </c>
      <c r="Q1261" t="s">
        <v>8325</v>
      </c>
      <c r="R1261" t="s">
        <v>8326</v>
      </c>
      <c r="S1261" s="8">
        <f t="shared" si="78"/>
        <v>41766.762314814812</v>
      </c>
      <c r="T1261" s="8">
        <f t="shared" si="79"/>
        <v>41798.957638888889</v>
      </c>
    </row>
    <row r="1262" spans="1:20" ht="49"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s="3" t="s">
        <v>8276</v>
      </c>
      <c r="O1262">
        <f t="shared" si="76"/>
        <v>114</v>
      </c>
      <c r="P1262" s="3">
        <f t="shared" si="77"/>
        <v>50.69</v>
      </c>
      <c r="Q1262" t="s">
        <v>8325</v>
      </c>
      <c r="R1262" t="s">
        <v>8326</v>
      </c>
      <c r="S1262" s="8">
        <f t="shared" si="78"/>
        <v>41666.63449074074</v>
      </c>
      <c r="T1262" s="8">
        <f t="shared" si="79"/>
        <v>41696.63449074074</v>
      </c>
    </row>
    <row r="1263" spans="1:20" ht="33"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s="3" t="s">
        <v>8276</v>
      </c>
      <c r="O1263">
        <f t="shared" si="76"/>
        <v>101</v>
      </c>
      <c r="P1263" s="3">
        <f t="shared" si="77"/>
        <v>38.94</v>
      </c>
      <c r="Q1263" t="s">
        <v>8325</v>
      </c>
      <c r="R1263" t="s">
        <v>8326</v>
      </c>
      <c r="S1263" s="8">
        <f t="shared" si="78"/>
        <v>41638.134571759256</v>
      </c>
      <c r="T1263" s="8">
        <f t="shared" si="79"/>
        <v>41668.134571759256</v>
      </c>
    </row>
    <row r="1264" spans="1:20" ht="49"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s="3" t="s">
        <v>8276</v>
      </c>
      <c r="O1264">
        <f t="shared" si="76"/>
        <v>125</v>
      </c>
      <c r="P1264" s="3">
        <f t="shared" si="77"/>
        <v>77.64</v>
      </c>
      <c r="Q1264" t="s">
        <v>8325</v>
      </c>
      <c r="R1264" t="s">
        <v>8326</v>
      </c>
      <c r="S1264" s="8">
        <f t="shared" si="78"/>
        <v>41656.554305555554</v>
      </c>
      <c r="T1264" s="8">
        <f t="shared" si="79"/>
        <v>41686.554305555554</v>
      </c>
    </row>
    <row r="1265" spans="1:20" ht="33"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s="3" t="s">
        <v>8276</v>
      </c>
      <c r="O1265">
        <f t="shared" si="76"/>
        <v>119</v>
      </c>
      <c r="P1265" s="3">
        <f t="shared" si="77"/>
        <v>43.54</v>
      </c>
      <c r="Q1265" t="s">
        <v>8325</v>
      </c>
      <c r="R1265" t="s">
        <v>8326</v>
      </c>
      <c r="S1265" s="8">
        <f t="shared" si="78"/>
        <v>41691.875810185185</v>
      </c>
      <c r="T1265" s="8">
        <f t="shared" si="79"/>
        <v>41726.833333333328</v>
      </c>
    </row>
    <row r="1266" spans="1:20" ht="49"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s="3" t="s">
        <v>8276</v>
      </c>
      <c r="O1266">
        <f t="shared" si="76"/>
        <v>166</v>
      </c>
      <c r="P1266" s="3">
        <f t="shared" si="77"/>
        <v>31.82</v>
      </c>
      <c r="Q1266" t="s">
        <v>8325</v>
      </c>
      <c r="R1266" t="s">
        <v>8326</v>
      </c>
      <c r="S1266" s="8">
        <f t="shared" si="78"/>
        <v>41547.454664351848</v>
      </c>
      <c r="T1266" s="8">
        <f t="shared" si="79"/>
        <v>41576.454664351848</v>
      </c>
    </row>
    <row r="1267" spans="1:20" ht="65"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s="3" t="s">
        <v>8276</v>
      </c>
      <c r="O1267">
        <f t="shared" si="76"/>
        <v>119</v>
      </c>
      <c r="P1267" s="3">
        <f t="shared" si="77"/>
        <v>63.18</v>
      </c>
      <c r="Q1267" t="s">
        <v>8325</v>
      </c>
      <c r="R1267" t="s">
        <v>8326</v>
      </c>
      <c r="S1267" s="8">
        <f t="shared" si="78"/>
        <v>40465.446932870364</v>
      </c>
      <c r="T1267" s="8">
        <f t="shared" si="79"/>
        <v>40512.446932870364</v>
      </c>
    </row>
    <row r="1268" spans="1:20" ht="33"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s="3" t="s">
        <v>8276</v>
      </c>
      <c r="O1268">
        <f t="shared" si="76"/>
        <v>100</v>
      </c>
      <c r="P1268" s="3">
        <f t="shared" si="77"/>
        <v>190.9</v>
      </c>
      <c r="Q1268" t="s">
        <v>8325</v>
      </c>
      <c r="R1268" t="s">
        <v>8326</v>
      </c>
      <c r="S1268" s="8">
        <f t="shared" si="78"/>
        <v>41620.668344907404</v>
      </c>
      <c r="T1268" s="8">
        <f t="shared" si="79"/>
        <v>41650.668344907404</v>
      </c>
    </row>
    <row r="1269" spans="1:20" ht="49"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s="3" t="s">
        <v>8276</v>
      </c>
      <c r="O1269">
        <f t="shared" si="76"/>
        <v>102</v>
      </c>
      <c r="P1269" s="3">
        <f t="shared" si="77"/>
        <v>140.86000000000001</v>
      </c>
      <c r="Q1269" t="s">
        <v>8325</v>
      </c>
      <c r="R1269" t="s">
        <v>8326</v>
      </c>
      <c r="S1269" s="8">
        <f t="shared" si="78"/>
        <v>41449.376828703702</v>
      </c>
      <c r="T1269" s="8">
        <f t="shared" si="79"/>
        <v>41479.376828703702</v>
      </c>
    </row>
    <row r="1270" spans="1:20" ht="33"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s="3" t="s">
        <v>8276</v>
      </c>
      <c r="O1270">
        <f t="shared" si="76"/>
        <v>117</v>
      </c>
      <c r="P1270" s="3">
        <f t="shared" si="77"/>
        <v>76.92</v>
      </c>
      <c r="Q1270" t="s">
        <v>8325</v>
      </c>
      <c r="R1270" t="s">
        <v>8326</v>
      </c>
      <c r="S1270" s="8">
        <f t="shared" si="78"/>
        <v>41507.637118055551</v>
      </c>
      <c r="T1270" s="8">
        <f t="shared" si="79"/>
        <v>41537.637118055551</v>
      </c>
    </row>
    <row r="1271" spans="1:20" ht="49"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s="3" t="s">
        <v>8276</v>
      </c>
      <c r="O1271">
        <f t="shared" si="76"/>
        <v>109</v>
      </c>
      <c r="P1271" s="3">
        <f t="shared" si="77"/>
        <v>99.16</v>
      </c>
      <c r="Q1271" t="s">
        <v>8325</v>
      </c>
      <c r="R1271" t="s">
        <v>8326</v>
      </c>
      <c r="S1271" s="8">
        <f t="shared" si="78"/>
        <v>42445.614722222213</v>
      </c>
      <c r="T1271" s="8">
        <f t="shared" si="79"/>
        <v>42475.791666666664</v>
      </c>
    </row>
    <row r="1272" spans="1:20" ht="33"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s="3" t="s">
        <v>8276</v>
      </c>
      <c r="O1272">
        <f t="shared" si="76"/>
        <v>115</v>
      </c>
      <c r="P1272" s="3">
        <f t="shared" si="77"/>
        <v>67.88</v>
      </c>
      <c r="Q1272" t="s">
        <v>8325</v>
      </c>
      <c r="R1272" t="s">
        <v>8326</v>
      </c>
      <c r="S1272" s="8">
        <f t="shared" si="78"/>
        <v>40933.648634259262</v>
      </c>
      <c r="T1272" s="8">
        <f t="shared" si="79"/>
        <v>40993.60696759259</v>
      </c>
    </row>
    <row r="1273" spans="1:20" ht="49"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s="3" t="s">
        <v>8276</v>
      </c>
      <c r="O1273">
        <f t="shared" si="76"/>
        <v>102</v>
      </c>
      <c r="P1273" s="3">
        <f t="shared" si="77"/>
        <v>246.29</v>
      </c>
      <c r="Q1273" t="s">
        <v>8325</v>
      </c>
      <c r="R1273" t="s">
        <v>8326</v>
      </c>
      <c r="S1273" s="8">
        <f t="shared" si="78"/>
        <v>41561.475219907406</v>
      </c>
      <c r="T1273" s="8">
        <f t="shared" si="79"/>
        <v>41591.516886574071</v>
      </c>
    </row>
    <row r="1274" spans="1:20" ht="49"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s="3" t="s">
        <v>8276</v>
      </c>
      <c r="O1274">
        <f t="shared" si="76"/>
        <v>106</v>
      </c>
      <c r="P1274" s="3">
        <f t="shared" si="77"/>
        <v>189.29</v>
      </c>
      <c r="Q1274" t="s">
        <v>8325</v>
      </c>
      <c r="R1274" t="s">
        <v>8326</v>
      </c>
      <c r="S1274" s="8">
        <f t="shared" si="78"/>
        <v>40274.536793981482</v>
      </c>
      <c r="T1274" s="8">
        <f t="shared" si="79"/>
        <v>40343.958333333328</v>
      </c>
    </row>
    <row r="1275" spans="1:20" ht="33"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s="3" t="s">
        <v>8276</v>
      </c>
      <c r="O1275">
        <f t="shared" si="76"/>
        <v>104</v>
      </c>
      <c r="P1275" s="3">
        <f t="shared" si="77"/>
        <v>76.67</v>
      </c>
      <c r="Q1275" t="s">
        <v>8325</v>
      </c>
      <c r="R1275" t="s">
        <v>8326</v>
      </c>
      <c r="S1275" s="8">
        <f t="shared" si="78"/>
        <v>41852.521886574068</v>
      </c>
      <c r="T1275" s="8">
        <f t="shared" si="79"/>
        <v>41882.521886574068</v>
      </c>
    </row>
    <row r="1276" spans="1:20" ht="49"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s="3" t="s">
        <v>8276</v>
      </c>
      <c r="O1276">
        <f t="shared" si="76"/>
        <v>155</v>
      </c>
      <c r="P1276" s="3">
        <f t="shared" si="77"/>
        <v>82.96</v>
      </c>
      <c r="Q1276" t="s">
        <v>8325</v>
      </c>
      <c r="R1276" t="s">
        <v>8326</v>
      </c>
      <c r="S1276" s="8">
        <f t="shared" si="78"/>
        <v>41116.481770833328</v>
      </c>
      <c r="T1276" s="8">
        <f t="shared" si="79"/>
        <v>41151.481770833328</v>
      </c>
    </row>
    <row r="1277" spans="1:20" ht="49"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s="3" t="s">
        <v>8276</v>
      </c>
      <c r="O1277">
        <f t="shared" si="76"/>
        <v>162</v>
      </c>
      <c r="P1277" s="3">
        <f t="shared" si="77"/>
        <v>62.52</v>
      </c>
      <c r="Q1277" t="s">
        <v>8325</v>
      </c>
      <c r="R1277" t="s">
        <v>8326</v>
      </c>
      <c r="S1277" s="8">
        <f t="shared" si="78"/>
        <v>41458.659571759257</v>
      </c>
      <c r="T1277" s="8">
        <f t="shared" si="79"/>
        <v>41493.659571759257</v>
      </c>
    </row>
    <row r="1278" spans="1:20" ht="33"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s="3" t="s">
        <v>8276</v>
      </c>
      <c r="O1278">
        <f t="shared" si="76"/>
        <v>104</v>
      </c>
      <c r="P1278" s="3">
        <f t="shared" si="77"/>
        <v>46.07</v>
      </c>
      <c r="Q1278" t="s">
        <v>8325</v>
      </c>
      <c r="R1278" t="s">
        <v>8326</v>
      </c>
      <c r="S1278" s="8">
        <f t="shared" si="78"/>
        <v>40007.49591435185</v>
      </c>
      <c r="T1278" s="8">
        <f t="shared" si="79"/>
        <v>40056.958333333328</v>
      </c>
    </row>
    <row r="1279" spans="1:20" ht="49"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s="3" t="s">
        <v>8276</v>
      </c>
      <c r="O1279">
        <f t="shared" si="76"/>
        <v>106</v>
      </c>
      <c r="P1279" s="3">
        <f t="shared" si="77"/>
        <v>38.54</v>
      </c>
      <c r="Q1279" t="s">
        <v>8325</v>
      </c>
      <c r="R1279" t="s">
        <v>8326</v>
      </c>
      <c r="S1279" s="8">
        <f t="shared" si="78"/>
        <v>41121.35355324074</v>
      </c>
      <c r="T1279" s="8">
        <f t="shared" si="79"/>
        <v>41156.35355324074</v>
      </c>
    </row>
    <row r="1280" spans="1:20" ht="49"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s="3" t="s">
        <v>8276</v>
      </c>
      <c r="O1280">
        <f t="shared" si="76"/>
        <v>155</v>
      </c>
      <c r="P1280" s="3">
        <f t="shared" si="77"/>
        <v>53.01</v>
      </c>
      <c r="Q1280" t="s">
        <v>8325</v>
      </c>
      <c r="R1280" t="s">
        <v>8326</v>
      </c>
      <c r="S1280" s="8">
        <f t="shared" si="78"/>
        <v>41786.346828703703</v>
      </c>
      <c r="T1280" s="8">
        <f t="shared" si="79"/>
        <v>41814.875</v>
      </c>
    </row>
    <row r="1281" spans="1:20" ht="49"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s="3" t="s">
        <v>8276</v>
      </c>
      <c r="O1281">
        <f t="shared" si="76"/>
        <v>111</v>
      </c>
      <c r="P1281" s="3">
        <f t="shared" si="77"/>
        <v>73.36</v>
      </c>
      <c r="Q1281" t="s">
        <v>8325</v>
      </c>
      <c r="R1281" t="s">
        <v>8326</v>
      </c>
      <c r="S1281" s="8">
        <f t="shared" si="78"/>
        <v>41681.890856481477</v>
      </c>
      <c r="T1281" s="8">
        <f t="shared" si="79"/>
        <v>41721.849189814813</v>
      </c>
    </row>
    <row r="1282" spans="1:20" ht="49"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s="3" t="s">
        <v>8276</v>
      </c>
      <c r="O1282">
        <f t="shared" ref="O1282:O1345" si="80">ROUND(E1282/D1282*100,0)</f>
        <v>111</v>
      </c>
      <c r="P1282" s="3">
        <f t="shared" ref="P1282:P1345" si="81">IF(E1282=0,0,ROUND(E1282/L1282,2))</f>
        <v>127.98</v>
      </c>
      <c r="Q1282" t="s">
        <v>8325</v>
      </c>
      <c r="R1282" t="s">
        <v>8326</v>
      </c>
      <c r="S1282" s="8">
        <f t="shared" ref="S1282:S1345" si="82">(((J1282/60)/60)/24)+DATE(1970,1,1)+(-5/24)</f>
        <v>40513.54923611111</v>
      </c>
      <c r="T1282" s="8">
        <f t="shared" ref="T1282:T1345" si="83">(I1282/86400)+25569+(-5/24)</f>
        <v>40603.54923611111</v>
      </c>
    </row>
    <row r="1283" spans="1:20" ht="49"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s="3" t="s">
        <v>8276</v>
      </c>
      <c r="O1283">
        <f t="shared" si="80"/>
        <v>111</v>
      </c>
      <c r="P1283" s="3">
        <f t="shared" si="81"/>
        <v>104.73</v>
      </c>
      <c r="Q1283" t="s">
        <v>8325</v>
      </c>
      <c r="R1283" t="s">
        <v>8326</v>
      </c>
      <c r="S1283" s="8">
        <f t="shared" si="82"/>
        <v>41463.535138888888</v>
      </c>
      <c r="T1283" s="8">
        <f t="shared" si="83"/>
        <v>41483.535138888888</v>
      </c>
    </row>
    <row r="1284" spans="1:20" ht="49"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s="3" t="s">
        <v>8276</v>
      </c>
      <c r="O1284">
        <f t="shared" si="80"/>
        <v>124</v>
      </c>
      <c r="P1284" s="3">
        <f t="shared" si="81"/>
        <v>67.67</v>
      </c>
      <c r="Q1284" t="s">
        <v>8325</v>
      </c>
      <c r="R1284" t="s">
        <v>8326</v>
      </c>
      <c r="S1284" s="8">
        <f t="shared" si="82"/>
        <v>41586.266840277778</v>
      </c>
      <c r="T1284" s="8">
        <f t="shared" si="83"/>
        <v>41616.999305555553</v>
      </c>
    </row>
    <row r="1285" spans="1:20" ht="49"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s="3" t="s">
        <v>8276</v>
      </c>
      <c r="O1285">
        <f t="shared" si="80"/>
        <v>211</v>
      </c>
      <c r="P1285" s="3">
        <f t="shared" si="81"/>
        <v>95.93</v>
      </c>
      <c r="Q1285" t="s">
        <v>8325</v>
      </c>
      <c r="R1285" t="s">
        <v>8326</v>
      </c>
      <c r="S1285" s="8">
        <f t="shared" si="82"/>
        <v>41320.50913194444</v>
      </c>
      <c r="T1285" s="8">
        <f t="shared" si="83"/>
        <v>41343.958333333328</v>
      </c>
    </row>
    <row r="1286" spans="1:20" ht="49"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s="3" t="s">
        <v>8271</v>
      </c>
      <c r="O1286">
        <f t="shared" si="80"/>
        <v>101</v>
      </c>
      <c r="P1286" s="3">
        <f t="shared" si="81"/>
        <v>65.16</v>
      </c>
      <c r="Q1286" t="s">
        <v>8317</v>
      </c>
      <c r="R1286" t="s">
        <v>8318</v>
      </c>
      <c r="S1286" s="8">
        <f t="shared" si="82"/>
        <v>42712.026412037034</v>
      </c>
      <c r="T1286" s="8">
        <f t="shared" si="83"/>
        <v>42735.499305555553</v>
      </c>
    </row>
    <row r="1287" spans="1:20" ht="49"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s="3" t="s">
        <v>8271</v>
      </c>
      <c r="O1287">
        <f t="shared" si="80"/>
        <v>102</v>
      </c>
      <c r="P1287" s="3">
        <f t="shared" si="81"/>
        <v>32.270000000000003</v>
      </c>
      <c r="Q1287" t="s">
        <v>8317</v>
      </c>
      <c r="R1287" t="s">
        <v>8318</v>
      </c>
      <c r="S1287" s="8">
        <f t="shared" si="82"/>
        <v>42160.374710648146</v>
      </c>
      <c r="T1287" s="8">
        <f t="shared" si="83"/>
        <v>42175.374710648146</v>
      </c>
    </row>
    <row r="1288" spans="1:20" ht="49"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s="3" t="s">
        <v>8271</v>
      </c>
      <c r="O1288">
        <f t="shared" si="80"/>
        <v>108</v>
      </c>
      <c r="P1288" s="3">
        <f t="shared" si="81"/>
        <v>81.25</v>
      </c>
      <c r="Q1288" t="s">
        <v>8317</v>
      </c>
      <c r="R1288" t="s">
        <v>8318</v>
      </c>
      <c r="S1288" s="8">
        <f t="shared" si="82"/>
        <v>42039.176238425927</v>
      </c>
      <c r="T1288" s="8">
        <f t="shared" si="83"/>
        <v>42052.374999999993</v>
      </c>
    </row>
    <row r="1289" spans="1:20" ht="65"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s="3" t="s">
        <v>8271</v>
      </c>
      <c r="O1289">
        <f t="shared" si="80"/>
        <v>242</v>
      </c>
      <c r="P1289" s="3">
        <f t="shared" si="81"/>
        <v>24.2</v>
      </c>
      <c r="Q1289" t="s">
        <v>8317</v>
      </c>
      <c r="R1289" t="s">
        <v>8318</v>
      </c>
      <c r="S1289" s="8">
        <f t="shared" si="82"/>
        <v>42107.412685185183</v>
      </c>
      <c r="T1289" s="8">
        <f t="shared" si="83"/>
        <v>42167.412685185183</v>
      </c>
    </row>
    <row r="1290" spans="1:20" ht="49"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s="3" t="s">
        <v>8271</v>
      </c>
      <c r="O1290">
        <f t="shared" si="80"/>
        <v>100</v>
      </c>
      <c r="P1290" s="3">
        <f t="shared" si="81"/>
        <v>65.87</v>
      </c>
      <c r="Q1290" t="s">
        <v>8317</v>
      </c>
      <c r="R1290" t="s">
        <v>8318</v>
      </c>
      <c r="S1290" s="8">
        <f t="shared" si="82"/>
        <v>42560.946331018517</v>
      </c>
      <c r="T1290" s="8">
        <f t="shared" si="83"/>
        <v>42591.958333333336</v>
      </c>
    </row>
    <row r="1291" spans="1:20" ht="49"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s="3" t="s">
        <v>8271</v>
      </c>
      <c r="O1291">
        <f t="shared" si="80"/>
        <v>125</v>
      </c>
      <c r="P1291" s="3">
        <f t="shared" si="81"/>
        <v>36.08</v>
      </c>
      <c r="Q1291" t="s">
        <v>8317</v>
      </c>
      <c r="R1291" t="s">
        <v>8318</v>
      </c>
      <c r="S1291" s="8">
        <f t="shared" si="82"/>
        <v>42708.926446759251</v>
      </c>
      <c r="T1291" s="8">
        <f t="shared" si="83"/>
        <v>42738.926446759258</v>
      </c>
    </row>
    <row r="1292" spans="1:20" ht="33"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s="3" t="s">
        <v>8271</v>
      </c>
      <c r="O1292">
        <f t="shared" si="80"/>
        <v>109</v>
      </c>
      <c r="P1292" s="3">
        <f t="shared" si="81"/>
        <v>44.19</v>
      </c>
      <c r="Q1292" t="s">
        <v>8317</v>
      </c>
      <c r="R1292" t="s">
        <v>8318</v>
      </c>
      <c r="S1292" s="8">
        <f t="shared" si="82"/>
        <v>42086.406608796293</v>
      </c>
      <c r="T1292" s="8">
        <f t="shared" si="83"/>
        <v>42117.082638888889</v>
      </c>
    </row>
    <row r="1293" spans="1:20" ht="49"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s="3" t="s">
        <v>8271</v>
      </c>
      <c r="O1293">
        <f t="shared" si="80"/>
        <v>146</v>
      </c>
      <c r="P1293" s="3">
        <f t="shared" si="81"/>
        <v>104.07</v>
      </c>
      <c r="Q1293" t="s">
        <v>8317</v>
      </c>
      <c r="R1293" t="s">
        <v>8318</v>
      </c>
      <c r="S1293" s="8">
        <f t="shared" si="82"/>
        <v>42064.444340277776</v>
      </c>
      <c r="T1293" s="8">
        <f t="shared" si="83"/>
        <v>42101.083333333336</v>
      </c>
    </row>
    <row r="1294" spans="1:20" ht="49"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s="3" t="s">
        <v>8271</v>
      </c>
      <c r="O1294">
        <f t="shared" si="80"/>
        <v>110</v>
      </c>
      <c r="P1294" s="3">
        <f t="shared" si="81"/>
        <v>35.96</v>
      </c>
      <c r="Q1294" t="s">
        <v>8317</v>
      </c>
      <c r="R1294" t="s">
        <v>8318</v>
      </c>
      <c r="S1294" s="8">
        <f t="shared" si="82"/>
        <v>42256.555879629632</v>
      </c>
      <c r="T1294" s="8">
        <f t="shared" si="83"/>
        <v>42283.749305555553</v>
      </c>
    </row>
    <row r="1295" spans="1:20" ht="49"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s="3" t="s">
        <v>8271</v>
      </c>
      <c r="O1295">
        <f t="shared" si="80"/>
        <v>102</v>
      </c>
      <c r="P1295" s="3">
        <f t="shared" si="81"/>
        <v>127.79</v>
      </c>
      <c r="Q1295" t="s">
        <v>8317</v>
      </c>
      <c r="R1295" t="s">
        <v>8318</v>
      </c>
      <c r="S1295" s="8">
        <f t="shared" si="82"/>
        <v>42292.492719907408</v>
      </c>
      <c r="T1295" s="8">
        <f t="shared" si="83"/>
        <v>42322.534386574072</v>
      </c>
    </row>
    <row r="1296" spans="1:20" ht="49"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s="3" t="s">
        <v>8271</v>
      </c>
      <c r="O1296">
        <f t="shared" si="80"/>
        <v>122</v>
      </c>
      <c r="P1296" s="3">
        <f t="shared" si="81"/>
        <v>27.73</v>
      </c>
      <c r="Q1296" t="s">
        <v>8317</v>
      </c>
      <c r="R1296" t="s">
        <v>8318</v>
      </c>
      <c r="S1296" s="8">
        <f t="shared" si="82"/>
        <v>42278.245335648149</v>
      </c>
      <c r="T1296" s="8">
        <f t="shared" si="83"/>
        <v>42296.249999999993</v>
      </c>
    </row>
    <row r="1297" spans="1:20" ht="49"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s="3" t="s">
        <v>8271</v>
      </c>
      <c r="O1297">
        <f t="shared" si="80"/>
        <v>102</v>
      </c>
      <c r="P1297" s="3">
        <f t="shared" si="81"/>
        <v>39.83</v>
      </c>
      <c r="Q1297" t="s">
        <v>8317</v>
      </c>
      <c r="R1297" t="s">
        <v>8318</v>
      </c>
      <c r="S1297" s="8">
        <f t="shared" si="82"/>
        <v>42184.364548611113</v>
      </c>
      <c r="T1297" s="8">
        <f t="shared" si="83"/>
        <v>42214.499999999993</v>
      </c>
    </row>
    <row r="1298" spans="1:20" ht="49"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s="3" t="s">
        <v>8271</v>
      </c>
      <c r="O1298">
        <f t="shared" si="80"/>
        <v>141</v>
      </c>
      <c r="P1298" s="3">
        <f t="shared" si="81"/>
        <v>52.17</v>
      </c>
      <c r="Q1298" t="s">
        <v>8317</v>
      </c>
      <c r="R1298" t="s">
        <v>8318</v>
      </c>
      <c r="S1298" s="8">
        <f t="shared" si="82"/>
        <v>42422.842280092591</v>
      </c>
      <c r="T1298" s="8">
        <f t="shared" si="83"/>
        <v>42442.800613425927</v>
      </c>
    </row>
    <row r="1299" spans="1:20" ht="49"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s="3" t="s">
        <v>8271</v>
      </c>
      <c r="O1299">
        <f t="shared" si="80"/>
        <v>110</v>
      </c>
      <c r="P1299" s="3">
        <f t="shared" si="81"/>
        <v>92.04</v>
      </c>
      <c r="Q1299" t="s">
        <v>8317</v>
      </c>
      <c r="R1299" t="s">
        <v>8318</v>
      </c>
      <c r="S1299" s="8">
        <f t="shared" si="82"/>
        <v>42461.538865740738</v>
      </c>
      <c r="T1299" s="8">
        <f t="shared" si="83"/>
        <v>42491.538865740738</v>
      </c>
    </row>
    <row r="1300" spans="1:20" ht="49"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s="3" t="s">
        <v>8271</v>
      </c>
      <c r="O1300">
        <f t="shared" si="80"/>
        <v>105</v>
      </c>
      <c r="P1300" s="3">
        <f t="shared" si="81"/>
        <v>63.42</v>
      </c>
      <c r="Q1300" t="s">
        <v>8317</v>
      </c>
      <c r="R1300" t="s">
        <v>8318</v>
      </c>
      <c r="S1300" s="8">
        <f t="shared" si="82"/>
        <v>42458.472592592596</v>
      </c>
      <c r="T1300" s="8">
        <f t="shared" si="83"/>
        <v>42488.472592592589</v>
      </c>
    </row>
    <row r="1301" spans="1:20" ht="49"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s="3" t="s">
        <v>8271</v>
      </c>
      <c r="O1301">
        <f t="shared" si="80"/>
        <v>124</v>
      </c>
      <c r="P1301" s="3">
        <f t="shared" si="81"/>
        <v>135.63</v>
      </c>
      <c r="Q1301" t="s">
        <v>8317</v>
      </c>
      <c r="R1301" t="s">
        <v>8318</v>
      </c>
      <c r="S1301" s="8">
        <f t="shared" si="82"/>
        <v>42169.606006944443</v>
      </c>
      <c r="T1301" s="8">
        <f t="shared" si="83"/>
        <v>42199.606006944443</v>
      </c>
    </row>
    <row r="1302" spans="1:20" ht="49"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s="3" t="s">
        <v>8271</v>
      </c>
      <c r="O1302">
        <f t="shared" si="80"/>
        <v>135</v>
      </c>
      <c r="P1302" s="3">
        <f t="shared" si="81"/>
        <v>168.75</v>
      </c>
      <c r="Q1302" t="s">
        <v>8317</v>
      </c>
      <c r="R1302" t="s">
        <v>8318</v>
      </c>
      <c r="S1302" s="8">
        <f t="shared" si="82"/>
        <v>42483.466874999998</v>
      </c>
      <c r="T1302" s="8">
        <f t="shared" si="83"/>
        <v>42522.581249999996</v>
      </c>
    </row>
    <row r="1303" spans="1:20" ht="49"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s="3" t="s">
        <v>8271</v>
      </c>
      <c r="O1303">
        <f t="shared" si="80"/>
        <v>103</v>
      </c>
      <c r="P1303" s="3">
        <f t="shared" si="81"/>
        <v>70.86</v>
      </c>
      <c r="Q1303" t="s">
        <v>8317</v>
      </c>
      <c r="R1303" t="s">
        <v>8318</v>
      </c>
      <c r="S1303" s="8">
        <f t="shared" si="82"/>
        <v>42195.541412037033</v>
      </c>
      <c r="T1303" s="8">
        <f t="shared" si="83"/>
        <v>42205.916666666664</v>
      </c>
    </row>
    <row r="1304" spans="1:20" ht="49"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s="3" t="s">
        <v>8271</v>
      </c>
      <c r="O1304">
        <f t="shared" si="80"/>
        <v>100</v>
      </c>
      <c r="P1304" s="3">
        <f t="shared" si="81"/>
        <v>50</v>
      </c>
      <c r="Q1304" t="s">
        <v>8317</v>
      </c>
      <c r="R1304" t="s">
        <v>8318</v>
      </c>
      <c r="S1304" s="8">
        <f t="shared" si="82"/>
        <v>42674.849664351852</v>
      </c>
      <c r="T1304" s="8">
        <f t="shared" si="83"/>
        <v>42704.891331018516</v>
      </c>
    </row>
    <row r="1305" spans="1:20" ht="33"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s="3" t="s">
        <v>8271</v>
      </c>
      <c r="O1305">
        <f t="shared" si="80"/>
        <v>130</v>
      </c>
      <c r="P1305" s="3">
        <f t="shared" si="81"/>
        <v>42.21</v>
      </c>
      <c r="Q1305" t="s">
        <v>8317</v>
      </c>
      <c r="R1305" t="s">
        <v>8318</v>
      </c>
      <c r="S1305" s="8">
        <f t="shared" si="82"/>
        <v>42566.232870370368</v>
      </c>
      <c r="T1305" s="8">
        <f t="shared" si="83"/>
        <v>42582.249999999993</v>
      </c>
    </row>
    <row r="1306" spans="1:20" ht="49"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s="3" t="s">
        <v>8273</v>
      </c>
      <c r="O1306">
        <f t="shared" si="80"/>
        <v>40</v>
      </c>
      <c r="P1306" s="3">
        <f t="shared" si="81"/>
        <v>152.41</v>
      </c>
      <c r="Q1306" t="s">
        <v>8319</v>
      </c>
      <c r="R1306" t="s">
        <v>8321</v>
      </c>
      <c r="S1306" s="8">
        <f t="shared" si="82"/>
        <v>42746.986168981479</v>
      </c>
      <c r="T1306" s="8">
        <f t="shared" si="83"/>
        <v>42806.944502314807</v>
      </c>
    </row>
    <row r="1307" spans="1:20" ht="49"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s="3" t="s">
        <v>8273</v>
      </c>
      <c r="O1307">
        <f t="shared" si="80"/>
        <v>26</v>
      </c>
      <c r="P1307" s="3">
        <f t="shared" si="81"/>
        <v>90.62</v>
      </c>
      <c r="Q1307" t="s">
        <v>8319</v>
      </c>
      <c r="R1307" t="s">
        <v>8321</v>
      </c>
      <c r="S1307" s="8">
        <f t="shared" si="82"/>
        <v>42543.457268518519</v>
      </c>
      <c r="T1307" s="8">
        <f t="shared" si="83"/>
        <v>42572.520833333336</v>
      </c>
    </row>
    <row r="1308" spans="1:20" ht="65"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s="3" t="s">
        <v>8273</v>
      </c>
      <c r="O1308">
        <f t="shared" si="80"/>
        <v>65</v>
      </c>
      <c r="P1308" s="3">
        <f t="shared" si="81"/>
        <v>201.6</v>
      </c>
      <c r="Q1308" t="s">
        <v>8319</v>
      </c>
      <c r="R1308" t="s">
        <v>8321</v>
      </c>
      <c r="S1308" s="8">
        <f t="shared" si="82"/>
        <v>41947.249236111107</v>
      </c>
      <c r="T1308" s="8">
        <f t="shared" si="83"/>
        <v>41977.249236111107</v>
      </c>
    </row>
    <row r="1309" spans="1:20" ht="33"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s="3" t="s">
        <v>8273</v>
      </c>
      <c r="O1309">
        <f t="shared" si="80"/>
        <v>12</v>
      </c>
      <c r="P1309" s="3">
        <f t="shared" si="81"/>
        <v>127.93</v>
      </c>
      <c r="Q1309" t="s">
        <v>8319</v>
      </c>
      <c r="R1309" t="s">
        <v>8321</v>
      </c>
      <c r="S1309" s="8">
        <f t="shared" si="82"/>
        <v>42387.294895833329</v>
      </c>
      <c r="T1309" s="8">
        <f t="shared" si="83"/>
        <v>42417.294895833336</v>
      </c>
    </row>
    <row r="1310" spans="1:20" ht="33"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s="3" t="s">
        <v>8273</v>
      </c>
      <c r="O1310">
        <f t="shared" si="80"/>
        <v>11</v>
      </c>
      <c r="P1310" s="3">
        <f t="shared" si="81"/>
        <v>29.89</v>
      </c>
      <c r="Q1310" t="s">
        <v>8319</v>
      </c>
      <c r="R1310" t="s">
        <v>8321</v>
      </c>
      <c r="S1310" s="8">
        <f t="shared" si="82"/>
        <v>42611.405231481483</v>
      </c>
      <c r="T1310" s="8">
        <f t="shared" si="83"/>
        <v>42651.405231481483</v>
      </c>
    </row>
    <row r="1311" spans="1:20" ht="33"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s="3" t="s">
        <v>8273</v>
      </c>
      <c r="O1311">
        <f t="shared" si="80"/>
        <v>112</v>
      </c>
      <c r="P1311" s="3">
        <f t="shared" si="81"/>
        <v>367.97</v>
      </c>
      <c r="Q1311" t="s">
        <v>8319</v>
      </c>
      <c r="R1311" t="s">
        <v>8321</v>
      </c>
      <c r="S1311" s="8">
        <f t="shared" si="82"/>
        <v>42257.674398148149</v>
      </c>
      <c r="T1311" s="8">
        <f t="shared" si="83"/>
        <v>42292.674398148149</v>
      </c>
    </row>
    <row r="1312" spans="1:20" ht="33"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s="3" t="s">
        <v>8273</v>
      </c>
      <c r="O1312">
        <f t="shared" si="80"/>
        <v>16</v>
      </c>
      <c r="P1312" s="3">
        <f t="shared" si="81"/>
        <v>129.16999999999999</v>
      </c>
      <c r="Q1312" t="s">
        <v>8319</v>
      </c>
      <c r="R1312" t="s">
        <v>8321</v>
      </c>
      <c r="S1312" s="8">
        <f t="shared" si="82"/>
        <v>42556.458912037029</v>
      </c>
      <c r="T1312" s="8">
        <f t="shared" si="83"/>
        <v>42601.458912037029</v>
      </c>
    </row>
    <row r="1313" spans="1:20" ht="49"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s="3" t="s">
        <v>8273</v>
      </c>
      <c r="O1313">
        <f t="shared" si="80"/>
        <v>32</v>
      </c>
      <c r="P1313" s="3">
        <f t="shared" si="81"/>
        <v>800.7</v>
      </c>
      <c r="Q1313" t="s">
        <v>8319</v>
      </c>
      <c r="R1313" t="s">
        <v>8321</v>
      </c>
      <c r="S1313" s="8">
        <f t="shared" si="82"/>
        <v>42669.593969907401</v>
      </c>
      <c r="T1313" s="8">
        <f t="shared" si="83"/>
        <v>42704.635636574072</v>
      </c>
    </row>
    <row r="1314" spans="1:20" ht="49"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s="3" t="s">
        <v>8273</v>
      </c>
      <c r="O1314">
        <f t="shared" si="80"/>
        <v>1</v>
      </c>
      <c r="P1314" s="3">
        <f t="shared" si="81"/>
        <v>28</v>
      </c>
      <c r="Q1314" t="s">
        <v>8319</v>
      </c>
      <c r="R1314" t="s">
        <v>8321</v>
      </c>
      <c r="S1314" s="8">
        <f t="shared" si="82"/>
        <v>42082.494467592587</v>
      </c>
      <c r="T1314" s="8">
        <f t="shared" si="83"/>
        <v>42112.494467592587</v>
      </c>
    </row>
    <row r="1315" spans="1:20" ht="49"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s="3" t="s">
        <v>8273</v>
      </c>
      <c r="O1315">
        <f t="shared" si="80"/>
        <v>31</v>
      </c>
      <c r="P1315" s="3">
        <f t="shared" si="81"/>
        <v>102.02</v>
      </c>
      <c r="Q1315" t="s">
        <v>8319</v>
      </c>
      <c r="R1315" t="s">
        <v>8321</v>
      </c>
      <c r="S1315" s="8">
        <f t="shared" si="82"/>
        <v>42402.50131944444</v>
      </c>
      <c r="T1315" s="8">
        <f t="shared" si="83"/>
        <v>42432.50131944444</v>
      </c>
    </row>
    <row r="1316" spans="1:20" ht="49"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s="3" t="s">
        <v>8273</v>
      </c>
      <c r="O1316">
        <f t="shared" si="80"/>
        <v>1</v>
      </c>
      <c r="P1316" s="3">
        <f t="shared" si="81"/>
        <v>184.36</v>
      </c>
      <c r="Q1316" t="s">
        <v>8319</v>
      </c>
      <c r="R1316" t="s">
        <v>8321</v>
      </c>
      <c r="S1316" s="8">
        <f t="shared" si="82"/>
        <v>42604.461342592585</v>
      </c>
      <c r="T1316" s="8">
        <f t="shared" si="83"/>
        <v>42664.461342592585</v>
      </c>
    </row>
    <row r="1317" spans="1:20" ht="33"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s="3" t="s">
        <v>8273</v>
      </c>
      <c r="O1317">
        <f t="shared" si="80"/>
        <v>40</v>
      </c>
      <c r="P1317" s="3">
        <f t="shared" si="81"/>
        <v>162.91999999999999</v>
      </c>
      <c r="Q1317" t="s">
        <v>8319</v>
      </c>
      <c r="R1317" t="s">
        <v>8321</v>
      </c>
      <c r="S1317" s="8">
        <f t="shared" si="82"/>
        <v>42278.289907407401</v>
      </c>
      <c r="T1317" s="8">
        <f t="shared" si="83"/>
        <v>42313.833333333336</v>
      </c>
    </row>
    <row r="1318" spans="1:20" ht="49"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s="3" t="s">
        <v>8273</v>
      </c>
      <c r="O1318">
        <f t="shared" si="80"/>
        <v>0</v>
      </c>
      <c r="P1318" s="3">
        <f t="shared" si="81"/>
        <v>1</v>
      </c>
      <c r="Q1318" t="s">
        <v>8319</v>
      </c>
      <c r="R1318" t="s">
        <v>8321</v>
      </c>
      <c r="S1318" s="8">
        <f t="shared" si="82"/>
        <v>42393.753576388881</v>
      </c>
      <c r="T1318" s="8">
        <f t="shared" si="83"/>
        <v>42428.753576388888</v>
      </c>
    </row>
    <row r="1319" spans="1:20" ht="49"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s="3" t="s">
        <v>8273</v>
      </c>
      <c r="O1319">
        <f t="shared" si="80"/>
        <v>6</v>
      </c>
      <c r="P1319" s="3">
        <f t="shared" si="81"/>
        <v>603.53</v>
      </c>
      <c r="Q1319" t="s">
        <v>8319</v>
      </c>
      <c r="R1319" t="s">
        <v>8321</v>
      </c>
      <c r="S1319" s="8">
        <f t="shared" si="82"/>
        <v>42520.027152777773</v>
      </c>
      <c r="T1319" s="8">
        <f t="shared" si="83"/>
        <v>42572.374999999993</v>
      </c>
    </row>
    <row r="1320" spans="1:20" ht="49"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s="3" t="s">
        <v>8273</v>
      </c>
      <c r="O1320">
        <f t="shared" si="80"/>
        <v>15</v>
      </c>
      <c r="P1320" s="3">
        <f t="shared" si="81"/>
        <v>45.41</v>
      </c>
      <c r="Q1320" t="s">
        <v>8319</v>
      </c>
      <c r="R1320" t="s">
        <v>8321</v>
      </c>
      <c r="S1320" s="8">
        <f t="shared" si="82"/>
        <v>41984.835324074076</v>
      </c>
      <c r="T1320" s="8">
        <f t="shared" si="83"/>
        <v>42014.835324074076</v>
      </c>
    </row>
    <row r="1321" spans="1:20" ht="49"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s="3" t="s">
        <v>8273</v>
      </c>
      <c r="O1321">
        <f t="shared" si="80"/>
        <v>15</v>
      </c>
      <c r="P1321" s="3">
        <f t="shared" si="81"/>
        <v>97.33</v>
      </c>
      <c r="Q1321" t="s">
        <v>8319</v>
      </c>
      <c r="R1321" t="s">
        <v>8321</v>
      </c>
      <c r="S1321" s="8">
        <f t="shared" si="82"/>
        <v>41816.603761574072</v>
      </c>
      <c r="T1321" s="8">
        <f t="shared" si="83"/>
        <v>41831.458333333328</v>
      </c>
    </row>
    <row r="1322" spans="1:20" ht="49"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s="3" t="s">
        <v>8273</v>
      </c>
      <c r="O1322">
        <f t="shared" si="80"/>
        <v>1</v>
      </c>
      <c r="P1322" s="3">
        <f t="shared" si="81"/>
        <v>167.67</v>
      </c>
      <c r="Q1322" t="s">
        <v>8319</v>
      </c>
      <c r="R1322" t="s">
        <v>8321</v>
      </c>
      <c r="S1322" s="8">
        <f t="shared" si="82"/>
        <v>42705.482013888883</v>
      </c>
      <c r="T1322" s="8">
        <f t="shared" si="83"/>
        <v>42734.749999999993</v>
      </c>
    </row>
    <row r="1323" spans="1:20" ht="49"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s="3" t="s">
        <v>8273</v>
      </c>
      <c r="O1323">
        <f t="shared" si="80"/>
        <v>1</v>
      </c>
      <c r="P1323" s="3">
        <f t="shared" si="81"/>
        <v>859.86</v>
      </c>
      <c r="Q1323" t="s">
        <v>8319</v>
      </c>
      <c r="R1323" t="s">
        <v>8321</v>
      </c>
      <c r="S1323" s="8">
        <f t="shared" si="82"/>
        <v>42697.540937499994</v>
      </c>
      <c r="T1323" s="8">
        <f t="shared" si="83"/>
        <v>42727.540937499994</v>
      </c>
    </row>
    <row r="1324" spans="1:20" ht="49"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s="3" t="s">
        <v>8273</v>
      </c>
      <c r="O1324">
        <f t="shared" si="80"/>
        <v>0</v>
      </c>
      <c r="P1324" s="3">
        <f t="shared" si="81"/>
        <v>26.5</v>
      </c>
      <c r="Q1324" t="s">
        <v>8319</v>
      </c>
      <c r="R1324" t="s">
        <v>8321</v>
      </c>
      <c r="S1324" s="8">
        <f t="shared" si="82"/>
        <v>42115.448206018518</v>
      </c>
      <c r="T1324" s="8">
        <f t="shared" si="83"/>
        <v>42145.448206018518</v>
      </c>
    </row>
    <row r="1325" spans="1:20" ht="49"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s="3" t="s">
        <v>8273</v>
      </c>
      <c r="O1325">
        <f t="shared" si="80"/>
        <v>9</v>
      </c>
      <c r="P1325" s="3">
        <f t="shared" si="81"/>
        <v>30.27</v>
      </c>
      <c r="Q1325" t="s">
        <v>8319</v>
      </c>
      <c r="R1325" t="s">
        <v>8321</v>
      </c>
      <c r="S1325" s="8">
        <f t="shared" si="82"/>
        <v>42451.490115740737</v>
      </c>
      <c r="T1325" s="8">
        <f t="shared" si="83"/>
        <v>42486.079861111109</v>
      </c>
    </row>
    <row r="1326" spans="1:20" ht="49"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s="3" t="s">
        <v>8273</v>
      </c>
      <c r="O1326">
        <f t="shared" si="80"/>
        <v>10</v>
      </c>
      <c r="P1326" s="3">
        <f t="shared" si="81"/>
        <v>54.67</v>
      </c>
      <c r="Q1326" t="s">
        <v>8319</v>
      </c>
      <c r="R1326" t="s">
        <v>8321</v>
      </c>
      <c r="S1326" s="8">
        <f t="shared" si="82"/>
        <v>42626.425370370365</v>
      </c>
      <c r="T1326" s="8">
        <f t="shared" si="83"/>
        <v>42656.425370370365</v>
      </c>
    </row>
    <row r="1327" spans="1:20" ht="49"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s="3" t="s">
        <v>8273</v>
      </c>
      <c r="O1327">
        <f t="shared" si="80"/>
        <v>2</v>
      </c>
      <c r="P1327" s="3">
        <f t="shared" si="81"/>
        <v>60.75</v>
      </c>
      <c r="Q1327" t="s">
        <v>8319</v>
      </c>
      <c r="R1327" t="s">
        <v>8321</v>
      </c>
      <c r="S1327" s="8">
        <f t="shared" si="82"/>
        <v>42703.877719907403</v>
      </c>
      <c r="T1327" s="8">
        <f t="shared" si="83"/>
        <v>42733.877719907403</v>
      </c>
    </row>
    <row r="1328" spans="1:20" ht="49"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s="3" t="s">
        <v>8273</v>
      </c>
      <c r="O1328">
        <f t="shared" si="80"/>
        <v>1</v>
      </c>
      <c r="P1328" s="3">
        <f t="shared" si="81"/>
        <v>102.73</v>
      </c>
      <c r="Q1328" t="s">
        <v>8319</v>
      </c>
      <c r="R1328" t="s">
        <v>8321</v>
      </c>
      <c r="S1328" s="8">
        <f t="shared" si="82"/>
        <v>41974.583657407398</v>
      </c>
      <c r="T1328" s="8">
        <f t="shared" si="83"/>
        <v>42019.583657407406</v>
      </c>
    </row>
    <row r="1329" spans="1:20" ht="49"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s="3" t="s">
        <v>8273</v>
      </c>
      <c r="O1329">
        <f t="shared" si="80"/>
        <v>4</v>
      </c>
      <c r="P1329" s="3">
        <f t="shared" si="81"/>
        <v>41.59</v>
      </c>
      <c r="Q1329" t="s">
        <v>8319</v>
      </c>
      <c r="R1329" t="s">
        <v>8321</v>
      </c>
      <c r="S1329" s="8">
        <f t="shared" si="82"/>
        <v>42123.470312500001</v>
      </c>
      <c r="T1329" s="8">
        <f t="shared" si="83"/>
        <v>42153.470312500001</v>
      </c>
    </row>
    <row r="1330" spans="1:20" ht="49"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s="3" t="s">
        <v>8273</v>
      </c>
      <c r="O1330">
        <f t="shared" si="80"/>
        <v>2</v>
      </c>
      <c r="P1330" s="3">
        <f t="shared" si="81"/>
        <v>116.53</v>
      </c>
      <c r="Q1330" t="s">
        <v>8319</v>
      </c>
      <c r="R1330" t="s">
        <v>8321</v>
      </c>
      <c r="S1330" s="8">
        <f t="shared" si="82"/>
        <v>42612.434421296297</v>
      </c>
      <c r="T1330" s="8">
        <f t="shared" si="83"/>
        <v>42657.434421296297</v>
      </c>
    </row>
    <row r="1331" spans="1:20" ht="49"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s="3" t="s">
        <v>8273</v>
      </c>
      <c r="O1331">
        <f t="shared" si="80"/>
        <v>1</v>
      </c>
      <c r="P1331" s="3">
        <f t="shared" si="81"/>
        <v>45.33</v>
      </c>
      <c r="Q1331" t="s">
        <v>8319</v>
      </c>
      <c r="R1331" t="s">
        <v>8321</v>
      </c>
      <c r="S1331" s="8">
        <f t="shared" si="82"/>
        <v>41935.013252314813</v>
      </c>
      <c r="T1331" s="8">
        <f t="shared" si="83"/>
        <v>41975.054918981477</v>
      </c>
    </row>
    <row r="1332" spans="1:20" ht="49"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s="3" t="s">
        <v>8273</v>
      </c>
      <c r="O1332">
        <f t="shared" si="80"/>
        <v>22</v>
      </c>
      <c r="P1332" s="3">
        <f t="shared" si="81"/>
        <v>157.46</v>
      </c>
      <c r="Q1332" t="s">
        <v>8319</v>
      </c>
      <c r="R1332" t="s">
        <v>8321</v>
      </c>
      <c r="S1332" s="8">
        <f t="shared" si="82"/>
        <v>42522.068391203698</v>
      </c>
      <c r="T1332" s="8">
        <f t="shared" si="83"/>
        <v>42552.958333333336</v>
      </c>
    </row>
    <row r="1333" spans="1:20" ht="49"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s="3" t="s">
        <v>8273</v>
      </c>
      <c r="O1333">
        <f t="shared" si="80"/>
        <v>1</v>
      </c>
      <c r="P1333" s="3">
        <f t="shared" si="81"/>
        <v>100.5</v>
      </c>
      <c r="Q1333" t="s">
        <v>8319</v>
      </c>
      <c r="R1333" t="s">
        <v>8321</v>
      </c>
      <c r="S1333" s="8">
        <f t="shared" si="82"/>
        <v>42569.295763888884</v>
      </c>
      <c r="T1333" s="8">
        <f t="shared" si="83"/>
        <v>42599.295763888884</v>
      </c>
    </row>
    <row r="1334" spans="1:20" ht="49"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s="3" t="s">
        <v>8273</v>
      </c>
      <c r="O1334">
        <f t="shared" si="80"/>
        <v>0</v>
      </c>
      <c r="P1334" s="3">
        <f t="shared" si="81"/>
        <v>0</v>
      </c>
      <c r="Q1334" t="s">
        <v>8319</v>
      </c>
      <c r="R1334" t="s">
        <v>8321</v>
      </c>
      <c r="S1334" s="8">
        <f t="shared" si="82"/>
        <v>42731.851944444446</v>
      </c>
      <c r="T1334" s="8">
        <f t="shared" si="83"/>
        <v>42761.851944444446</v>
      </c>
    </row>
    <row r="1335" spans="1:20" ht="49"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s="3" t="s">
        <v>8273</v>
      </c>
      <c r="O1335">
        <f t="shared" si="80"/>
        <v>0</v>
      </c>
      <c r="P1335" s="3">
        <f t="shared" si="81"/>
        <v>0</v>
      </c>
      <c r="Q1335" t="s">
        <v>8319</v>
      </c>
      <c r="R1335" t="s">
        <v>8321</v>
      </c>
      <c r="S1335" s="8">
        <f t="shared" si="82"/>
        <v>41805.8984375</v>
      </c>
      <c r="T1335" s="8">
        <f t="shared" si="83"/>
        <v>41835.8984375</v>
      </c>
    </row>
    <row r="1336" spans="1:20" ht="49"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s="3" t="s">
        <v>8273</v>
      </c>
      <c r="O1336">
        <f t="shared" si="80"/>
        <v>11</v>
      </c>
      <c r="P1336" s="3">
        <f t="shared" si="81"/>
        <v>51.82</v>
      </c>
      <c r="Q1336" t="s">
        <v>8319</v>
      </c>
      <c r="R1336" t="s">
        <v>8321</v>
      </c>
      <c r="S1336" s="8">
        <f t="shared" si="82"/>
        <v>42410.565821759257</v>
      </c>
      <c r="T1336" s="8">
        <f t="shared" si="83"/>
        <v>42440.565821759257</v>
      </c>
    </row>
    <row r="1337" spans="1:20" ht="49"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s="3" t="s">
        <v>8273</v>
      </c>
      <c r="O1337">
        <f t="shared" si="80"/>
        <v>20</v>
      </c>
      <c r="P1337" s="3">
        <f t="shared" si="81"/>
        <v>308.75</v>
      </c>
      <c r="Q1337" t="s">
        <v>8319</v>
      </c>
      <c r="R1337" t="s">
        <v>8321</v>
      </c>
      <c r="S1337" s="8">
        <f t="shared" si="82"/>
        <v>42313.728032407402</v>
      </c>
      <c r="T1337" s="8">
        <f t="shared" si="83"/>
        <v>42343.728032407402</v>
      </c>
    </row>
    <row r="1338" spans="1:20" ht="49"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s="3" t="s">
        <v>8273</v>
      </c>
      <c r="O1338">
        <f t="shared" si="80"/>
        <v>85</v>
      </c>
      <c r="P1338" s="3">
        <f t="shared" si="81"/>
        <v>379.23</v>
      </c>
      <c r="Q1338" t="s">
        <v>8319</v>
      </c>
      <c r="R1338" t="s">
        <v>8321</v>
      </c>
      <c r="S1338" s="8">
        <f t="shared" si="82"/>
        <v>41955.655416666668</v>
      </c>
      <c r="T1338" s="8">
        <f t="shared" si="83"/>
        <v>41990.655416666668</v>
      </c>
    </row>
    <row r="1339" spans="1:20" ht="49"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s="3" t="s">
        <v>8273</v>
      </c>
      <c r="O1339">
        <f t="shared" si="80"/>
        <v>49</v>
      </c>
      <c r="P1339" s="3">
        <f t="shared" si="81"/>
        <v>176.36</v>
      </c>
      <c r="Q1339" t="s">
        <v>8319</v>
      </c>
      <c r="R1339" t="s">
        <v>8321</v>
      </c>
      <c r="S1339" s="8">
        <f t="shared" si="82"/>
        <v>42767.368969907409</v>
      </c>
      <c r="T1339" s="8">
        <f t="shared" si="83"/>
        <v>42797.368969907409</v>
      </c>
    </row>
    <row r="1340" spans="1:20" ht="49"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s="3" t="s">
        <v>8273</v>
      </c>
      <c r="O1340">
        <f t="shared" si="80"/>
        <v>3</v>
      </c>
      <c r="P1340" s="3">
        <f t="shared" si="81"/>
        <v>66.069999999999993</v>
      </c>
      <c r="Q1340" t="s">
        <v>8319</v>
      </c>
      <c r="R1340" t="s">
        <v>8321</v>
      </c>
      <c r="S1340" s="8">
        <f t="shared" si="82"/>
        <v>42188.595289351848</v>
      </c>
      <c r="T1340" s="8">
        <f t="shared" si="83"/>
        <v>42218.595289351848</v>
      </c>
    </row>
    <row r="1341" spans="1:20" ht="33"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s="3" t="s">
        <v>8273</v>
      </c>
      <c r="O1341">
        <f t="shared" si="80"/>
        <v>7</v>
      </c>
      <c r="P1341" s="3">
        <f t="shared" si="81"/>
        <v>89.65</v>
      </c>
      <c r="Q1341" t="s">
        <v>8319</v>
      </c>
      <c r="R1341" t="s">
        <v>8321</v>
      </c>
      <c r="S1341" s="8">
        <f t="shared" si="82"/>
        <v>41936.438831018517</v>
      </c>
      <c r="T1341" s="8">
        <f t="shared" si="83"/>
        <v>41981.480497685181</v>
      </c>
    </row>
    <row r="1342" spans="1:20" ht="49"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s="3" t="s">
        <v>8273</v>
      </c>
      <c r="O1342">
        <f t="shared" si="80"/>
        <v>0</v>
      </c>
      <c r="P1342" s="3">
        <f t="shared" si="81"/>
        <v>0</v>
      </c>
      <c r="Q1342" t="s">
        <v>8319</v>
      </c>
      <c r="R1342" t="s">
        <v>8321</v>
      </c>
      <c r="S1342" s="8">
        <f t="shared" si="82"/>
        <v>41836.387187499997</v>
      </c>
      <c r="T1342" s="8">
        <f t="shared" si="83"/>
        <v>41866.387187499997</v>
      </c>
    </row>
    <row r="1343" spans="1:20" ht="49"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s="3" t="s">
        <v>8273</v>
      </c>
      <c r="O1343">
        <f t="shared" si="80"/>
        <v>70</v>
      </c>
      <c r="P1343" s="3">
        <f t="shared" si="81"/>
        <v>382.39</v>
      </c>
      <c r="Q1343" t="s">
        <v>8319</v>
      </c>
      <c r="R1343" t="s">
        <v>8321</v>
      </c>
      <c r="S1343" s="8">
        <f t="shared" si="82"/>
        <v>42612.415706018517</v>
      </c>
      <c r="T1343" s="8">
        <f t="shared" si="83"/>
        <v>42644.415706018517</v>
      </c>
    </row>
    <row r="1344" spans="1:20" ht="49"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s="3" t="s">
        <v>8273</v>
      </c>
      <c r="O1344">
        <f t="shared" si="80"/>
        <v>0</v>
      </c>
      <c r="P1344" s="3">
        <f t="shared" si="81"/>
        <v>100</v>
      </c>
      <c r="Q1344" t="s">
        <v>8319</v>
      </c>
      <c r="R1344" t="s">
        <v>8321</v>
      </c>
      <c r="S1344" s="8">
        <f t="shared" si="82"/>
        <v>42172.608090277768</v>
      </c>
      <c r="T1344" s="8">
        <f t="shared" si="83"/>
        <v>42202.608090277776</v>
      </c>
    </row>
    <row r="1345" spans="1:20" ht="49"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s="3" t="s">
        <v>8273</v>
      </c>
      <c r="O1345">
        <f t="shared" si="80"/>
        <v>102</v>
      </c>
      <c r="P1345" s="3">
        <f t="shared" si="81"/>
        <v>158.36000000000001</v>
      </c>
      <c r="Q1345" t="s">
        <v>8319</v>
      </c>
      <c r="R1345" t="s">
        <v>8321</v>
      </c>
      <c r="S1345" s="8">
        <f t="shared" si="82"/>
        <v>42542.318090277775</v>
      </c>
      <c r="T1345" s="8">
        <f t="shared" si="83"/>
        <v>42600.957638888889</v>
      </c>
    </row>
    <row r="1346" spans="1:20" ht="49"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s="3" t="s">
        <v>8274</v>
      </c>
      <c r="O1346">
        <f t="shared" ref="O1346:O1409" si="84">ROUND(E1346/D1346*100,0)</f>
        <v>378</v>
      </c>
      <c r="P1346" s="3">
        <f t="shared" ref="P1346:P1409" si="85">IF(E1346=0,0,ROUND(E1346/L1346,2))</f>
        <v>40.76</v>
      </c>
      <c r="Q1346" t="s">
        <v>8322</v>
      </c>
      <c r="R1346" t="s">
        <v>8323</v>
      </c>
      <c r="S1346" s="8">
        <f t="shared" ref="S1346:S1409" si="86">(((J1346/60)/60)/24)+DATE(1970,1,1)+(-5/24)</f>
        <v>42522.581469907404</v>
      </c>
      <c r="T1346" s="8">
        <f t="shared" ref="T1346:T1409" si="87">(I1346/86400)+25569+(-5/24)</f>
        <v>42551.581469907404</v>
      </c>
    </row>
    <row r="1347" spans="1:20" ht="49"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s="3" t="s">
        <v>8274</v>
      </c>
      <c r="O1347">
        <f t="shared" si="84"/>
        <v>125</v>
      </c>
      <c r="P1347" s="3">
        <f t="shared" si="85"/>
        <v>53.57</v>
      </c>
      <c r="Q1347" t="s">
        <v>8322</v>
      </c>
      <c r="R1347" t="s">
        <v>8323</v>
      </c>
      <c r="S1347" s="8">
        <f t="shared" si="86"/>
        <v>41799.606006944443</v>
      </c>
      <c r="T1347" s="8">
        <f t="shared" si="87"/>
        <v>41834.606006944443</v>
      </c>
    </row>
    <row r="1348" spans="1:20" ht="49"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s="3" t="s">
        <v>8274</v>
      </c>
      <c r="O1348">
        <f t="shared" si="84"/>
        <v>147</v>
      </c>
      <c r="P1348" s="3">
        <f t="shared" si="85"/>
        <v>48.45</v>
      </c>
      <c r="Q1348" t="s">
        <v>8322</v>
      </c>
      <c r="R1348" t="s">
        <v>8323</v>
      </c>
      <c r="S1348" s="8">
        <f t="shared" si="86"/>
        <v>41421.867488425924</v>
      </c>
      <c r="T1348" s="8">
        <f t="shared" si="87"/>
        <v>41451.867488425924</v>
      </c>
    </row>
    <row r="1349" spans="1:20" ht="49"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s="3" t="s">
        <v>8274</v>
      </c>
      <c r="O1349">
        <f t="shared" si="84"/>
        <v>102</v>
      </c>
      <c r="P1349" s="3">
        <f t="shared" si="85"/>
        <v>82.42</v>
      </c>
      <c r="Q1349" t="s">
        <v>8322</v>
      </c>
      <c r="R1349" t="s">
        <v>8323</v>
      </c>
      <c r="S1349" s="8">
        <f t="shared" si="86"/>
        <v>42040.429687499993</v>
      </c>
      <c r="T1349" s="8">
        <f t="shared" si="87"/>
        <v>42070.429687499993</v>
      </c>
    </row>
    <row r="1350" spans="1:20" ht="49"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s="3" t="s">
        <v>8274</v>
      </c>
      <c r="O1350">
        <f t="shared" si="84"/>
        <v>102</v>
      </c>
      <c r="P1350" s="3">
        <f t="shared" si="85"/>
        <v>230.19</v>
      </c>
      <c r="Q1350" t="s">
        <v>8322</v>
      </c>
      <c r="R1350" t="s">
        <v>8323</v>
      </c>
      <c r="S1350" s="8">
        <f t="shared" si="86"/>
        <v>41963.29783564814</v>
      </c>
      <c r="T1350" s="8">
        <f t="shared" si="87"/>
        <v>41991.297835648147</v>
      </c>
    </row>
    <row r="1351" spans="1:20" ht="49"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s="3" t="s">
        <v>8274</v>
      </c>
      <c r="O1351">
        <f t="shared" si="84"/>
        <v>204</v>
      </c>
      <c r="P1351" s="3">
        <f t="shared" si="85"/>
        <v>59.36</v>
      </c>
      <c r="Q1351" t="s">
        <v>8322</v>
      </c>
      <c r="R1351" t="s">
        <v>8323</v>
      </c>
      <c r="S1351" s="8">
        <f t="shared" si="86"/>
        <v>42317.124247685184</v>
      </c>
      <c r="T1351" s="8">
        <f t="shared" si="87"/>
        <v>42354.082638888889</v>
      </c>
    </row>
    <row r="1352" spans="1:20" ht="49"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s="3" t="s">
        <v>8274</v>
      </c>
      <c r="O1352">
        <f t="shared" si="84"/>
        <v>104</v>
      </c>
      <c r="P1352" s="3">
        <f t="shared" si="85"/>
        <v>66.7</v>
      </c>
      <c r="Q1352" t="s">
        <v>8322</v>
      </c>
      <c r="R1352" t="s">
        <v>8323</v>
      </c>
      <c r="S1352" s="8">
        <f t="shared" si="86"/>
        <v>42333.804791666662</v>
      </c>
      <c r="T1352" s="8">
        <f t="shared" si="87"/>
        <v>42363.804791666662</v>
      </c>
    </row>
    <row r="1353" spans="1:20" ht="33"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s="3" t="s">
        <v>8274</v>
      </c>
      <c r="O1353">
        <f t="shared" si="84"/>
        <v>101</v>
      </c>
      <c r="P1353" s="3">
        <f t="shared" si="85"/>
        <v>168.78</v>
      </c>
      <c r="Q1353" t="s">
        <v>8322</v>
      </c>
      <c r="R1353" t="s">
        <v>8323</v>
      </c>
      <c r="S1353" s="8">
        <f t="shared" si="86"/>
        <v>42382.531759259255</v>
      </c>
      <c r="T1353" s="8">
        <f t="shared" si="87"/>
        <v>42412.531759259255</v>
      </c>
    </row>
    <row r="1354" spans="1:20" ht="49"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s="3" t="s">
        <v>8274</v>
      </c>
      <c r="O1354">
        <f t="shared" si="84"/>
        <v>136</v>
      </c>
      <c r="P1354" s="3">
        <f t="shared" si="85"/>
        <v>59.97</v>
      </c>
      <c r="Q1354" t="s">
        <v>8322</v>
      </c>
      <c r="R1354" t="s">
        <v>8323</v>
      </c>
      <c r="S1354" s="8">
        <f t="shared" si="86"/>
        <v>42200.369976851849</v>
      </c>
      <c r="T1354" s="8">
        <f t="shared" si="87"/>
        <v>42251.957638888889</v>
      </c>
    </row>
    <row r="1355" spans="1:20" ht="33"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s="3" t="s">
        <v>8274</v>
      </c>
      <c r="O1355">
        <f t="shared" si="84"/>
        <v>134</v>
      </c>
      <c r="P1355" s="3">
        <f t="shared" si="85"/>
        <v>31.81</v>
      </c>
      <c r="Q1355" t="s">
        <v>8322</v>
      </c>
      <c r="R1355" t="s">
        <v>8323</v>
      </c>
      <c r="S1355" s="8">
        <f t="shared" si="86"/>
        <v>41308.909583333334</v>
      </c>
      <c r="T1355" s="8">
        <f t="shared" si="87"/>
        <v>41343.791666666664</v>
      </c>
    </row>
    <row r="1356" spans="1:20" ht="49"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s="3" t="s">
        <v>8274</v>
      </c>
      <c r="O1356">
        <f t="shared" si="84"/>
        <v>130</v>
      </c>
      <c r="P1356" s="3">
        <f t="shared" si="85"/>
        <v>24.42</v>
      </c>
      <c r="Q1356" t="s">
        <v>8322</v>
      </c>
      <c r="R1356" t="s">
        <v>8323</v>
      </c>
      <c r="S1356" s="8">
        <f t="shared" si="86"/>
        <v>42502.599293981482</v>
      </c>
      <c r="T1356" s="8">
        <f t="shared" si="87"/>
        <v>42532.599293981482</v>
      </c>
    </row>
    <row r="1357" spans="1:20" ht="49"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s="3" t="s">
        <v>8274</v>
      </c>
      <c r="O1357">
        <f t="shared" si="84"/>
        <v>123</v>
      </c>
      <c r="P1357" s="3">
        <f t="shared" si="85"/>
        <v>25.35</v>
      </c>
      <c r="Q1357" t="s">
        <v>8322</v>
      </c>
      <c r="R1357" t="s">
        <v>8323</v>
      </c>
      <c r="S1357" s="8">
        <f t="shared" si="86"/>
        <v>41213.046354166661</v>
      </c>
      <c r="T1357" s="8">
        <f t="shared" si="87"/>
        <v>41243.208333333328</v>
      </c>
    </row>
    <row r="1358" spans="1:20" ht="49"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s="3" t="s">
        <v>8274</v>
      </c>
      <c r="O1358">
        <f t="shared" si="84"/>
        <v>183</v>
      </c>
      <c r="P1358" s="3">
        <f t="shared" si="85"/>
        <v>71.44</v>
      </c>
      <c r="Q1358" t="s">
        <v>8322</v>
      </c>
      <c r="R1358" t="s">
        <v>8323</v>
      </c>
      <c r="S1358" s="8">
        <f t="shared" si="86"/>
        <v>41429.830555555556</v>
      </c>
      <c r="T1358" s="8">
        <f t="shared" si="87"/>
        <v>41459.830555555549</v>
      </c>
    </row>
    <row r="1359" spans="1:20" ht="49"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s="3" t="s">
        <v>8274</v>
      </c>
      <c r="O1359">
        <f t="shared" si="84"/>
        <v>125</v>
      </c>
      <c r="P1359" s="3">
        <f t="shared" si="85"/>
        <v>38.549999999999997</v>
      </c>
      <c r="Q1359" t="s">
        <v>8322</v>
      </c>
      <c r="R1359" t="s">
        <v>8323</v>
      </c>
      <c r="S1359" s="8">
        <f t="shared" si="86"/>
        <v>41304.753900462958</v>
      </c>
      <c r="T1359" s="8">
        <f t="shared" si="87"/>
        <v>41334.040972222218</v>
      </c>
    </row>
    <row r="1360" spans="1:20" ht="49"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s="3" t="s">
        <v>8274</v>
      </c>
      <c r="O1360">
        <f t="shared" si="84"/>
        <v>112</v>
      </c>
      <c r="P1360" s="3">
        <f t="shared" si="85"/>
        <v>68.37</v>
      </c>
      <c r="Q1360" t="s">
        <v>8322</v>
      </c>
      <c r="R1360" t="s">
        <v>8323</v>
      </c>
      <c r="S1360" s="8">
        <f t="shared" si="86"/>
        <v>40689.362534722219</v>
      </c>
      <c r="T1360" s="8">
        <f t="shared" si="87"/>
        <v>40719.362534722219</v>
      </c>
    </row>
    <row r="1361" spans="1:20" ht="49"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s="3" t="s">
        <v>8274</v>
      </c>
      <c r="O1361">
        <f t="shared" si="84"/>
        <v>116</v>
      </c>
      <c r="P1361" s="3">
        <f t="shared" si="85"/>
        <v>40.21</v>
      </c>
      <c r="Q1361" t="s">
        <v>8322</v>
      </c>
      <c r="R1361" t="s">
        <v>8323</v>
      </c>
      <c r="S1361" s="8">
        <f t="shared" si="86"/>
        <v>40668.606365740736</v>
      </c>
      <c r="T1361" s="8">
        <f t="shared" si="87"/>
        <v>40730.606365740736</v>
      </c>
    </row>
    <row r="1362" spans="1:20" ht="33"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s="3" t="s">
        <v>8274</v>
      </c>
      <c r="O1362">
        <f t="shared" si="84"/>
        <v>173</v>
      </c>
      <c r="P1362" s="3">
        <f t="shared" si="85"/>
        <v>32.07</v>
      </c>
      <c r="Q1362" t="s">
        <v>8322</v>
      </c>
      <c r="R1362" t="s">
        <v>8323</v>
      </c>
      <c r="S1362" s="8">
        <f t="shared" si="86"/>
        <v>41095.692361111105</v>
      </c>
      <c r="T1362" s="8">
        <f t="shared" si="87"/>
        <v>41123.692361111105</v>
      </c>
    </row>
    <row r="1363" spans="1:20" ht="49"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s="3" t="s">
        <v>8274</v>
      </c>
      <c r="O1363">
        <f t="shared" si="84"/>
        <v>126</v>
      </c>
      <c r="P1363" s="3">
        <f t="shared" si="85"/>
        <v>28.63</v>
      </c>
      <c r="Q1363" t="s">
        <v>8322</v>
      </c>
      <c r="R1363" t="s">
        <v>8323</v>
      </c>
      <c r="S1363" s="8">
        <f t="shared" si="86"/>
        <v>41781.508935185186</v>
      </c>
      <c r="T1363" s="8">
        <f t="shared" si="87"/>
        <v>41811.508935185186</v>
      </c>
    </row>
    <row r="1364" spans="1:20" ht="33"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s="3" t="s">
        <v>8274</v>
      </c>
      <c r="O1364">
        <f t="shared" si="84"/>
        <v>109</v>
      </c>
      <c r="P1364" s="3">
        <f t="shared" si="85"/>
        <v>43.64</v>
      </c>
      <c r="Q1364" t="s">
        <v>8322</v>
      </c>
      <c r="R1364" t="s">
        <v>8323</v>
      </c>
      <c r="S1364" s="8">
        <f t="shared" si="86"/>
        <v>41464.726053240738</v>
      </c>
      <c r="T1364" s="8">
        <f t="shared" si="87"/>
        <v>41524.726053240738</v>
      </c>
    </row>
    <row r="1365" spans="1:20" ht="49"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s="3" t="s">
        <v>8274</v>
      </c>
      <c r="O1365">
        <f t="shared" si="84"/>
        <v>100</v>
      </c>
      <c r="P1365" s="3">
        <f t="shared" si="85"/>
        <v>40</v>
      </c>
      <c r="Q1365" t="s">
        <v>8322</v>
      </c>
      <c r="R1365" t="s">
        <v>8323</v>
      </c>
      <c r="S1365" s="8">
        <f t="shared" si="86"/>
        <v>42396.635729166665</v>
      </c>
      <c r="T1365" s="8">
        <f t="shared" si="87"/>
        <v>42415.124305555553</v>
      </c>
    </row>
    <row r="1366" spans="1:20" ht="49"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s="3" t="s">
        <v>8276</v>
      </c>
      <c r="O1366">
        <f t="shared" si="84"/>
        <v>119</v>
      </c>
      <c r="P1366" s="3">
        <f t="shared" si="85"/>
        <v>346.04</v>
      </c>
      <c r="Q1366" t="s">
        <v>8325</v>
      </c>
      <c r="R1366" t="s">
        <v>8326</v>
      </c>
      <c r="S1366" s="8">
        <f t="shared" si="86"/>
        <v>41951.487337962957</v>
      </c>
      <c r="T1366" s="8">
        <f t="shared" si="87"/>
        <v>42011.487337962964</v>
      </c>
    </row>
    <row r="1367" spans="1:20" ht="49"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s="3" t="s">
        <v>8276</v>
      </c>
      <c r="O1367">
        <f t="shared" si="84"/>
        <v>100</v>
      </c>
      <c r="P1367" s="3">
        <f t="shared" si="85"/>
        <v>81.739999999999995</v>
      </c>
      <c r="Q1367" t="s">
        <v>8325</v>
      </c>
      <c r="R1367" t="s">
        <v>8326</v>
      </c>
      <c r="S1367" s="8">
        <f t="shared" si="86"/>
        <v>42049.524907407402</v>
      </c>
      <c r="T1367" s="8">
        <f t="shared" si="87"/>
        <v>42079.483240740738</v>
      </c>
    </row>
    <row r="1368" spans="1:20" ht="18"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s="3" t="s">
        <v>8276</v>
      </c>
      <c r="O1368">
        <f t="shared" si="84"/>
        <v>126</v>
      </c>
      <c r="P1368" s="3">
        <f t="shared" si="85"/>
        <v>64.540000000000006</v>
      </c>
      <c r="Q1368" t="s">
        <v>8325</v>
      </c>
      <c r="R1368" t="s">
        <v>8326</v>
      </c>
      <c r="S1368" s="8">
        <f t="shared" si="86"/>
        <v>41924.787766203699</v>
      </c>
      <c r="T1368" s="8">
        <f t="shared" si="87"/>
        <v>41969.829432870371</v>
      </c>
    </row>
    <row r="1369" spans="1:20" ht="49"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s="3" t="s">
        <v>8276</v>
      </c>
      <c r="O1369">
        <f t="shared" si="84"/>
        <v>114</v>
      </c>
      <c r="P1369" s="3">
        <f t="shared" si="85"/>
        <v>63.48</v>
      </c>
      <c r="Q1369" t="s">
        <v>8325</v>
      </c>
      <c r="R1369" t="s">
        <v>8326</v>
      </c>
      <c r="S1369" s="8">
        <f t="shared" si="86"/>
        <v>42291.794560185182</v>
      </c>
      <c r="T1369" s="8">
        <f t="shared" si="87"/>
        <v>42321.836226851847</v>
      </c>
    </row>
    <row r="1370" spans="1:20" ht="49"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s="3" t="s">
        <v>8276</v>
      </c>
      <c r="O1370">
        <f t="shared" si="84"/>
        <v>111</v>
      </c>
      <c r="P1370" s="3">
        <f t="shared" si="85"/>
        <v>63.62</v>
      </c>
      <c r="Q1370" t="s">
        <v>8325</v>
      </c>
      <c r="R1370" t="s">
        <v>8326</v>
      </c>
      <c r="S1370" s="8">
        <f t="shared" si="86"/>
        <v>42145.982569444437</v>
      </c>
      <c r="T1370" s="8">
        <f t="shared" si="87"/>
        <v>42169.982569444437</v>
      </c>
    </row>
    <row r="1371" spans="1:20" ht="49"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s="3" t="s">
        <v>8276</v>
      </c>
      <c r="O1371">
        <f t="shared" si="84"/>
        <v>105</v>
      </c>
      <c r="P1371" s="3">
        <f t="shared" si="85"/>
        <v>83.97</v>
      </c>
      <c r="Q1371" t="s">
        <v>8325</v>
      </c>
      <c r="R1371" t="s">
        <v>8326</v>
      </c>
      <c r="S1371" s="8">
        <f t="shared" si="86"/>
        <v>41710.385949074072</v>
      </c>
      <c r="T1371" s="8">
        <f t="shared" si="87"/>
        <v>41740.385949074072</v>
      </c>
    </row>
    <row r="1372" spans="1:20" ht="33"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s="3" t="s">
        <v>8276</v>
      </c>
      <c r="O1372">
        <f t="shared" si="84"/>
        <v>104</v>
      </c>
      <c r="P1372" s="3">
        <f t="shared" si="85"/>
        <v>77.75</v>
      </c>
      <c r="Q1372" t="s">
        <v>8325</v>
      </c>
      <c r="R1372" t="s">
        <v>8326</v>
      </c>
      <c r="S1372" s="8">
        <f t="shared" si="86"/>
        <v>41547.795023148145</v>
      </c>
      <c r="T1372" s="8">
        <f t="shared" si="87"/>
        <v>41562.795023148145</v>
      </c>
    </row>
    <row r="1373" spans="1:20" ht="49"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s="3" t="s">
        <v>8276</v>
      </c>
      <c r="O1373">
        <f t="shared" si="84"/>
        <v>107</v>
      </c>
      <c r="P1373" s="3">
        <f t="shared" si="85"/>
        <v>107.07</v>
      </c>
      <c r="Q1373" t="s">
        <v>8325</v>
      </c>
      <c r="R1373" t="s">
        <v>8326</v>
      </c>
      <c r="S1373" s="8">
        <f t="shared" si="86"/>
        <v>42101.550254629627</v>
      </c>
      <c r="T1373" s="8">
        <f t="shared" si="87"/>
        <v>42131.550254629627</v>
      </c>
    </row>
    <row r="1374" spans="1:20" ht="18"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s="3" t="s">
        <v>8276</v>
      </c>
      <c r="O1374">
        <f t="shared" si="84"/>
        <v>124</v>
      </c>
      <c r="P1374" s="3">
        <f t="shared" si="85"/>
        <v>38.75</v>
      </c>
      <c r="Q1374" t="s">
        <v>8325</v>
      </c>
      <c r="R1374" t="s">
        <v>8326</v>
      </c>
      <c r="S1374" s="8">
        <f t="shared" si="86"/>
        <v>41072.53162037037</v>
      </c>
      <c r="T1374" s="8">
        <f t="shared" si="87"/>
        <v>41102.53162037037</v>
      </c>
    </row>
    <row r="1375" spans="1:20" ht="33"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s="3" t="s">
        <v>8276</v>
      </c>
      <c r="O1375">
        <f t="shared" si="84"/>
        <v>105</v>
      </c>
      <c r="P1375" s="3">
        <f t="shared" si="85"/>
        <v>201.94</v>
      </c>
      <c r="Q1375" t="s">
        <v>8325</v>
      </c>
      <c r="R1375" t="s">
        <v>8326</v>
      </c>
      <c r="S1375" s="8">
        <f t="shared" si="86"/>
        <v>42704.743437499994</v>
      </c>
      <c r="T1375" s="8">
        <f t="shared" si="87"/>
        <v>42734.743437499994</v>
      </c>
    </row>
    <row r="1376" spans="1:20" ht="49"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s="3" t="s">
        <v>8276</v>
      </c>
      <c r="O1376">
        <f t="shared" si="84"/>
        <v>189</v>
      </c>
      <c r="P1376" s="3">
        <f t="shared" si="85"/>
        <v>43.06</v>
      </c>
      <c r="Q1376" t="s">
        <v>8325</v>
      </c>
      <c r="R1376" t="s">
        <v>8326</v>
      </c>
      <c r="S1376" s="8">
        <f t="shared" si="86"/>
        <v>42423.953564814808</v>
      </c>
      <c r="T1376" s="8">
        <f t="shared" si="87"/>
        <v>42453.911898148144</v>
      </c>
    </row>
    <row r="1377" spans="1:20" ht="49"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s="3" t="s">
        <v>8276</v>
      </c>
      <c r="O1377">
        <f t="shared" si="84"/>
        <v>171</v>
      </c>
      <c r="P1377" s="3">
        <f t="shared" si="85"/>
        <v>62.87</v>
      </c>
      <c r="Q1377" t="s">
        <v>8325</v>
      </c>
      <c r="R1377" t="s">
        <v>8326</v>
      </c>
      <c r="S1377" s="8">
        <f t="shared" si="86"/>
        <v>42719.857858796291</v>
      </c>
      <c r="T1377" s="8">
        <f t="shared" si="87"/>
        <v>42749.857858796291</v>
      </c>
    </row>
    <row r="1378" spans="1:20" ht="33"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s="3" t="s">
        <v>8276</v>
      </c>
      <c r="O1378">
        <f t="shared" si="84"/>
        <v>252</v>
      </c>
      <c r="P1378" s="3">
        <f t="shared" si="85"/>
        <v>55.61</v>
      </c>
      <c r="Q1378" t="s">
        <v>8325</v>
      </c>
      <c r="R1378" t="s">
        <v>8326</v>
      </c>
      <c r="S1378" s="8">
        <f t="shared" si="86"/>
        <v>42677.460717592585</v>
      </c>
      <c r="T1378" s="8">
        <f t="shared" si="87"/>
        <v>42707.502384259256</v>
      </c>
    </row>
    <row r="1379" spans="1:20" ht="49"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s="3" t="s">
        <v>8276</v>
      </c>
      <c r="O1379">
        <f t="shared" si="84"/>
        <v>116</v>
      </c>
      <c r="P1379" s="3">
        <f t="shared" si="85"/>
        <v>48.71</v>
      </c>
      <c r="Q1379" t="s">
        <v>8325</v>
      </c>
      <c r="R1379" t="s">
        <v>8326</v>
      </c>
      <c r="S1379" s="8">
        <f t="shared" si="86"/>
        <v>42747.01122685185</v>
      </c>
      <c r="T1379" s="8">
        <f t="shared" si="87"/>
        <v>42768.96597222222</v>
      </c>
    </row>
    <row r="1380" spans="1:20" ht="18"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s="3" t="s">
        <v>8276</v>
      </c>
      <c r="O1380">
        <f t="shared" si="84"/>
        <v>203</v>
      </c>
      <c r="P1380" s="3">
        <f t="shared" si="85"/>
        <v>30.58</v>
      </c>
      <c r="Q1380" t="s">
        <v>8325</v>
      </c>
      <c r="R1380" t="s">
        <v>8326</v>
      </c>
      <c r="S1380" s="8">
        <f t="shared" si="86"/>
        <v>42568.551041666658</v>
      </c>
      <c r="T1380" s="8">
        <f t="shared" si="87"/>
        <v>42583.551041666666</v>
      </c>
    </row>
    <row r="1381" spans="1:20" ht="33"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s="3" t="s">
        <v>8276</v>
      </c>
      <c r="O1381">
        <f t="shared" si="84"/>
        <v>112</v>
      </c>
      <c r="P1381" s="3">
        <f t="shared" si="85"/>
        <v>73.91</v>
      </c>
      <c r="Q1381" t="s">
        <v>8325</v>
      </c>
      <c r="R1381" t="s">
        <v>8326</v>
      </c>
      <c r="S1381" s="8">
        <f t="shared" si="86"/>
        <v>42130.28328703704</v>
      </c>
      <c r="T1381" s="8">
        <f t="shared" si="87"/>
        <v>42160.283287037033</v>
      </c>
    </row>
    <row r="1382" spans="1:20" ht="33"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s="3" t="s">
        <v>8276</v>
      </c>
      <c r="O1382">
        <f t="shared" si="84"/>
        <v>424</v>
      </c>
      <c r="P1382" s="3">
        <f t="shared" si="85"/>
        <v>21.2</v>
      </c>
      <c r="Q1382" t="s">
        <v>8325</v>
      </c>
      <c r="R1382" t="s">
        <v>8326</v>
      </c>
      <c r="S1382" s="8">
        <f t="shared" si="86"/>
        <v>42141.554467592585</v>
      </c>
      <c r="T1382" s="8">
        <f t="shared" si="87"/>
        <v>42163.874999999993</v>
      </c>
    </row>
    <row r="1383" spans="1:20" ht="49"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s="3" t="s">
        <v>8276</v>
      </c>
      <c r="O1383">
        <f t="shared" si="84"/>
        <v>107</v>
      </c>
      <c r="P1383" s="3">
        <f t="shared" si="85"/>
        <v>73.36</v>
      </c>
      <c r="Q1383" t="s">
        <v>8325</v>
      </c>
      <c r="R1383" t="s">
        <v>8326</v>
      </c>
      <c r="S1383" s="8">
        <f t="shared" si="86"/>
        <v>42703.006076388883</v>
      </c>
      <c r="T1383" s="8">
        <f t="shared" si="87"/>
        <v>42733.006076388883</v>
      </c>
    </row>
    <row r="1384" spans="1:20" ht="49"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s="3" t="s">
        <v>8276</v>
      </c>
      <c r="O1384">
        <f t="shared" si="84"/>
        <v>104</v>
      </c>
      <c r="P1384" s="3">
        <f t="shared" si="85"/>
        <v>56.41</v>
      </c>
      <c r="Q1384" t="s">
        <v>8325</v>
      </c>
      <c r="R1384" t="s">
        <v>8326</v>
      </c>
      <c r="S1384" s="8">
        <f t="shared" si="86"/>
        <v>41370.591851851852</v>
      </c>
      <c r="T1384" s="8">
        <f t="shared" si="87"/>
        <v>41400.591851851852</v>
      </c>
    </row>
    <row r="1385" spans="1:20" ht="49"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s="3" t="s">
        <v>8276</v>
      </c>
      <c r="O1385">
        <f t="shared" si="84"/>
        <v>212</v>
      </c>
      <c r="P1385" s="3">
        <f t="shared" si="85"/>
        <v>50.25</v>
      </c>
      <c r="Q1385" t="s">
        <v>8325</v>
      </c>
      <c r="R1385" t="s">
        <v>8326</v>
      </c>
      <c r="S1385" s="8">
        <f t="shared" si="86"/>
        <v>42706.866643518515</v>
      </c>
      <c r="T1385" s="8">
        <f t="shared" si="87"/>
        <v>42726.866643518515</v>
      </c>
    </row>
    <row r="1386" spans="1:20" ht="49"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s="3" t="s">
        <v>8276</v>
      </c>
      <c r="O1386">
        <f t="shared" si="84"/>
        <v>124</v>
      </c>
      <c r="P1386" s="3">
        <f t="shared" si="85"/>
        <v>68.94</v>
      </c>
      <c r="Q1386" t="s">
        <v>8325</v>
      </c>
      <c r="R1386" t="s">
        <v>8326</v>
      </c>
      <c r="S1386" s="8">
        <f t="shared" si="86"/>
        <v>42160.526874999996</v>
      </c>
      <c r="T1386" s="8">
        <f t="shared" si="87"/>
        <v>42190.526874999996</v>
      </c>
    </row>
    <row r="1387" spans="1:20" ht="49"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s="3" t="s">
        <v>8276</v>
      </c>
      <c r="O1387">
        <f t="shared" si="84"/>
        <v>110</v>
      </c>
      <c r="P1387" s="3">
        <f t="shared" si="85"/>
        <v>65.91</v>
      </c>
      <c r="Q1387" t="s">
        <v>8325</v>
      </c>
      <c r="R1387" t="s">
        <v>8326</v>
      </c>
      <c r="S1387" s="8">
        <f t="shared" si="86"/>
        <v>42433.480567129627</v>
      </c>
      <c r="T1387" s="8">
        <f t="shared" si="87"/>
        <v>42489.299305555549</v>
      </c>
    </row>
    <row r="1388" spans="1:20" ht="33"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s="3" t="s">
        <v>8276</v>
      </c>
      <c r="O1388">
        <f t="shared" si="84"/>
        <v>219</v>
      </c>
      <c r="P1388" s="3">
        <f t="shared" si="85"/>
        <v>62.5</v>
      </c>
      <c r="Q1388" t="s">
        <v>8325</v>
      </c>
      <c r="R1388" t="s">
        <v>8326</v>
      </c>
      <c r="S1388" s="8">
        <f t="shared" si="86"/>
        <v>42184.438530092586</v>
      </c>
      <c r="T1388" s="8">
        <f t="shared" si="87"/>
        <v>42214.438530092586</v>
      </c>
    </row>
    <row r="1389" spans="1:20" ht="49"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s="3" t="s">
        <v>8276</v>
      </c>
      <c r="O1389">
        <f t="shared" si="84"/>
        <v>137</v>
      </c>
      <c r="P1389" s="3">
        <f t="shared" si="85"/>
        <v>70.06</v>
      </c>
      <c r="Q1389" t="s">
        <v>8325</v>
      </c>
      <c r="R1389" t="s">
        <v>8326</v>
      </c>
      <c r="S1389" s="8">
        <f t="shared" si="86"/>
        <v>42126.712905092594</v>
      </c>
      <c r="T1389" s="8">
        <f t="shared" si="87"/>
        <v>42157.979166666664</v>
      </c>
    </row>
    <row r="1390" spans="1:20" ht="49"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s="3" t="s">
        <v>8276</v>
      </c>
      <c r="O1390">
        <f t="shared" si="84"/>
        <v>135</v>
      </c>
      <c r="P1390" s="3">
        <f t="shared" si="85"/>
        <v>60.18</v>
      </c>
      <c r="Q1390" t="s">
        <v>8325</v>
      </c>
      <c r="R1390" t="s">
        <v>8326</v>
      </c>
      <c r="S1390" s="8">
        <f t="shared" si="86"/>
        <v>42634.406446759262</v>
      </c>
      <c r="T1390" s="8">
        <f t="shared" si="87"/>
        <v>42660.468055555553</v>
      </c>
    </row>
    <row r="1391" spans="1:20" ht="33"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s="3" t="s">
        <v>8276</v>
      </c>
      <c r="O1391">
        <f t="shared" si="84"/>
        <v>145</v>
      </c>
      <c r="P1391" s="3">
        <f t="shared" si="85"/>
        <v>21.38</v>
      </c>
      <c r="Q1391" t="s">
        <v>8325</v>
      </c>
      <c r="R1391" t="s">
        <v>8326</v>
      </c>
      <c r="S1391" s="8">
        <f t="shared" si="86"/>
        <v>42565.272650462961</v>
      </c>
      <c r="T1391" s="8">
        <f t="shared" si="87"/>
        <v>42595.272650462961</v>
      </c>
    </row>
    <row r="1392" spans="1:20" ht="49"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s="3" t="s">
        <v>8276</v>
      </c>
      <c r="O1392">
        <f t="shared" si="84"/>
        <v>109</v>
      </c>
      <c r="P1392" s="3">
        <f t="shared" si="85"/>
        <v>160.79</v>
      </c>
      <c r="Q1392" t="s">
        <v>8325</v>
      </c>
      <c r="R1392" t="s">
        <v>8326</v>
      </c>
      <c r="S1392" s="8">
        <f t="shared" si="86"/>
        <v>42087.594976851848</v>
      </c>
      <c r="T1392" s="8">
        <f t="shared" si="87"/>
        <v>42121.508333333331</v>
      </c>
    </row>
    <row r="1393" spans="1:20" ht="49"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s="3" t="s">
        <v>8276</v>
      </c>
      <c r="O1393">
        <f t="shared" si="84"/>
        <v>110</v>
      </c>
      <c r="P1393" s="3">
        <f t="shared" si="85"/>
        <v>42.38</v>
      </c>
      <c r="Q1393" t="s">
        <v>8325</v>
      </c>
      <c r="R1393" t="s">
        <v>8326</v>
      </c>
      <c r="S1393" s="8">
        <f t="shared" si="86"/>
        <v>42193.442337962959</v>
      </c>
      <c r="T1393" s="8">
        <f t="shared" si="87"/>
        <v>42237.999305555553</v>
      </c>
    </row>
    <row r="1394" spans="1:20" ht="49"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s="3" t="s">
        <v>8276</v>
      </c>
      <c r="O1394">
        <f t="shared" si="84"/>
        <v>114</v>
      </c>
      <c r="P1394" s="3">
        <f t="shared" si="85"/>
        <v>27.32</v>
      </c>
      <c r="Q1394" t="s">
        <v>8325</v>
      </c>
      <c r="R1394" t="s">
        <v>8326</v>
      </c>
      <c r="S1394" s="8">
        <f t="shared" si="86"/>
        <v>42400.946597222217</v>
      </c>
      <c r="T1394" s="8">
        <f t="shared" si="87"/>
        <v>42431.946597222217</v>
      </c>
    </row>
    <row r="1395" spans="1:20" ht="18"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s="3" t="s">
        <v>8276</v>
      </c>
      <c r="O1395">
        <f t="shared" si="84"/>
        <v>102</v>
      </c>
      <c r="P1395" s="3">
        <f t="shared" si="85"/>
        <v>196.83</v>
      </c>
      <c r="Q1395" t="s">
        <v>8325</v>
      </c>
      <c r="R1395" t="s">
        <v>8326</v>
      </c>
      <c r="S1395" s="8">
        <f t="shared" si="86"/>
        <v>42553.473645833328</v>
      </c>
      <c r="T1395" s="8">
        <f t="shared" si="87"/>
        <v>42583.473645833328</v>
      </c>
    </row>
    <row r="1396" spans="1:20" ht="49"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s="3" t="s">
        <v>8276</v>
      </c>
      <c r="O1396">
        <f t="shared" si="84"/>
        <v>122</v>
      </c>
      <c r="P1396" s="3">
        <f t="shared" si="85"/>
        <v>53.88</v>
      </c>
      <c r="Q1396" t="s">
        <v>8325</v>
      </c>
      <c r="R1396" t="s">
        <v>8326</v>
      </c>
      <c r="S1396" s="8">
        <f t="shared" si="86"/>
        <v>42751.936643518515</v>
      </c>
      <c r="T1396" s="8">
        <f t="shared" si="87"/>
        <v>42794.916666666664</v>
      </c>
    </row>
    <row r="1397" spans="1:20" ht="18"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s="3" t="s">
        <v>8276</v>
      </c>
      <c r="O1397">
        <f t="shared" si="84"/>
        <v>112</v>
      </c>
      <c r="P1397" s="3">
        <f t="shared" si="85"/>
        <v>47.76</v>
      </c>
      <c r="Q1397" t="s">
        <v>8325</v>
      </c>
      <c r="R1397" t="s">
        <v>8326</v>
      </c>
      <c r="S1397" s="8">
        <f t="shared" si="86"/>
        <v>42719.700011574074</v>
      </c>
      <c r="T1397" s="8">
        <f t="shared" si="87"/>
        <v>42749.700011574074</v>
      </c>
    </row>
    <row r="1398" spans="1:20" ht="49"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s="3" t="s">
        <v>8276</v>
      </c>
      <c r="O1398">
        <f t="shared" si="84"/>
        <v>107</v>
      </c>
      <c r="P1398" s="3">
        <f t="shared" si="85"/>
        <v>88.19</v>
      </c>
      <c r="Q1398" t="s">
        <v>8325</v>
      </c>
      <c r="R1398" t="s">
        <v>8326</v>
      </c>
      <c r="S1398" s="8">
        <f t="shared" si="86"/>
        <v>42018.790300925924</v>
      </c>
      <c r="T1398" s="8">
        <f t="shared" si="87"/>
        <v>42048.790300925924</v>
      </c>
    </row>
    <row r="1399" spans="1:20" ht="49"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s="3" t="s">
        <v>8276</v>
      </c>
      <c r="O1399">
        <f t="shared" si="84"/>
        <v>114</v>
      </c>
      <c r="P1399" s="3">
        <f t="shared" si="85"/>
        <v>72.06</v>
      </c>
      <c r="Q1399" t="s">
        <v>8325</v>
      </c>
      <c r="R1399" t="s">
        <v>8326</v>
      </c>
      <c r="S1399" s="8">
        <f t="shared" si="86"/>
        <v>42640.709606481476</v>
      </c>
      <c r="T1399" s="8">
        <f t="shared" si="87"/>
        <v>42670.679861111108</v>
      </c>
    </row>
    <row r="1400" spans="1:20" ht="49"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s="3" t="s">
        <v>8276</v>
      </c>
      <c r="O1400">
        <f t="shared" si="84"/>
        <v>110</v>
      </c>
      <c r="P1400" s="3">
        <f t="shared" si="85"/>
        <v>74.25</v>
      </c>
      <c r="Q1400" t="s">
        <v>8325</v>
      </c>
      <c r="R1400" t="s">
        <v>8326</v>
      </c>
      <c r="S1400" s="8">
        <f t="shared" si="86"/>
        <v>42526.665902777771</v>
      </c>
      <c r="T1400" s="8">
        <f t="shared" si="87"/>
        <v>42556.665902777771</v>
      </c>
    </row>
    <row r="1401" spans="1:20" ht="49"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s="3" t="s">
        <v>8276</v>
      </c>
      <c r="O1401">
        <f t="shared" si="84"/>
        <v>126</v>
      </c>
      <c r="P1401" s="3">
        <f t="shared" si="85"/>
        <v>61.7</v>
      </c>
      <c r="Q1401" t="s">
        <v>8325</v>
      </c>
      <c r="R1401" t="s">
        <v>8326</v>
      </c>
      <c r="S1401" s="8">
        <f t="shared" si="86"/>
        <v>41888.795983796292</v>
      </c>
      <c r="T1401" s="8">
        <f t="shared" si="87"/>
        <v>41918.795983796292</v>
      </c>
    </row>
    <row r="1402" spans="1:20" ht="49"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s="3" t="s">
        <v>8276</v>
      </c>
      <c r="O1402">
        <f t="shared" si="84"/>
        <v>167</v>
      </c>
      <c r="P1402" s="3">
        <f t="shared" si="85"/>
        <v>17.239999999999998</v>
      </c>
      <c r="Q1402" t="s">
        <v>8325</v>
      </c>
      <c r="R1402" t="s">
        <v>8326</v>
      </c>
      <c r="S1402" s="8">
        <f t="shared" si="86"/>
        <v>42498.132789351854</v>
      </c>
      <c r="T1402" s="8">
        <f t="shared" si="87"/>
        <v>42533.020833333336</v>
      </c>
    </row>
    <row r="1403" spans="1:20" ht="49"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s="3" t="s">
        <v>8276</v>
      </c>
      <c r="O1403">
        <f t="shared" si="84"/>
        <v>497</v>
      </c>
      <c r="P1403" s="3">
        <f t="shared" si="85"/>
        <v>51.72</v>
      </c>
      <c r="Q1403" t="s">
        <v>8325</v>
      </c>
      <c r="R1403" t="s">
        <v>8326</v>
      </c>
      <c r="S1403" s="8">
        <f t="shared" si="86"/>
        <v>41399.787893518514</v>
      </c>
      <c r="T1403" s="8">
        <f t="shared" si="87"/>
        <v>41420.787893518514</v>
      </c>
    </row>
    <row r="1404" spans="1:20" ht="49"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s="3" t="s">
        <v>8276</v>
      </c>
      <c r="O1404">
        <f t="shared" si="84"/>
        <v>109</v>
      </c>
      <c r="P1404" s="3">
        <f t="shared" si="85"/>
        <v>24.15</v>
      </c>
      <c r="Q1404" t="s">
        <v>8325</v>
      </c>
      <c r="R1404" t="s">
        <v>8326</v>
      </c>
      <c r="S1404" s="8">
        <f t="shared" si="86"/>
        <v>42064.845034722217</v>
      </c>
      <c r="T1404" s="8">
        <f t="shared" si="87"/>
        <v>42124.803368055553</v>
      </c>
    </row>
    <row r="1405" spans="1:20" ht="49"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s="3" t="s">
        <v>8276</v>
      </c>
      <c r="O1405">
        <f t="shared" si="84"/>
        <v>103</v>
      </c>
      <c r="P1405" s="3">
        <f t="shared" si="85"/>
        <v>62.17</v>
      </c>
      <c r="Q1405" t="s">
        <v>8325</v>
      </c>
      <c r="R1405" t="s">
        <v>8326</v>
      </c>
      <c r="S1405" s="8">
        <f t="shared" si="86"/>
        <v>41450.854571759257</v>
      </c>
      <c r="T1405" s="8">
        <f t="shared" si="87"/>
        <v>41480.854571759257</v>
      </c>
    </row>
    <row r="1406" spans="1:20" ht="49"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s="3" t="s">
        <v>8287</v>
      </c>
      <c r="O1406">
        <f t="shared" si="84"/>
        <v>2</v>
      </c>
      <c r="P1406" s="3">
        <f t="shared" si="85"/>
        <v>48.2</v>
      </c>
      <c r="Q1406" t="s">
        <v>8322</v>
      </c>
      <c r="R1406" t="s">
        <v>8341</v>
      </c>
      <c r="S1406" s="8">
        <f t="shared" si="86"/>
        <v>42032.30190972222</v>
      </c>
      <c r="T1406" s="8">
        <f t="shared" si="87"/>
        <v>42057.30190972222</v>
      </c>
    </row>
    <row r="1407" spans="1:20" ht="33"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s="3" t="s">
        <v>8287</v>
      </c>
      <c r="O1407">
        <f t="shared" si="84"/>
        <v>0</v>
      </c>
      <c r="P1407" s="3">
        <f t="shared" si="85"/>
        <v>6.18</v>
      </c>
      <c r="Q1407" t="s">
        <v>8322</v>
      </c>
      <c r="R1407" t="s">
        <v>8341</v>
      </c>
      <c r="S1407" s="8">
        <f t="shared" si="86"/>
        <v>41941.472233796296</v>
      </c>
      <c r="T1407" s="8">
        <f t="shared" si="87"/>
        <v>41971.51390046296</v>
      </c>
    </row>
    <row r="1408" spans="1:20" ht="18"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s="3" t="s">
        <v>8287</v>
      </c>
      <c r="O1408">
        <f t="shared" si="84"/>
        <v>0</v>
      </c>
      <c r="P1408" s="3">
        <f t="shared" si="85"/>
        <v>5</v>
      </c>
      <c r="Q1408" t="s">
        <v>8322</v>
      </c>
      <c r="R1408" t="s">
        <v>8341</v>
      </c>
      <c r="S1408" s="8">
        <f t="shared" si="86"/>
        <v>42297.224618055552</v>
      </c>
      <c r="T1408" s="8">
        <f t="shared" si="87"/>
        <v>42350.208333333336</v>
      </c>
    </row>
    <row r="1409" spans="1:20" ht="49"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s="3" t="s">
        <v>8287</v>
      </c>
      <c r="O1409">
        <f t="shared" si="84"/>
        <v>1</v>
      </c>
      <c r="P1409" s="3">
        <f t="shared" si="85"/>
        <v>7.5</v>
      </c>
      <c r="Q1409" t="s">
        <v>8322</v>
      </c>
      <c r="R1409" t="s">
        <v>8341</v>
      </c>
      <c r="S1409" s="8">
        <f t="shared" si="86"/>
        <v>41838.32844907407</v>
      </c>
      <c r="T1409" s="8">
        <f t="shared" si="87"/>
        <v>41863.32844907407</v>
      </c>
    </row>
    <row r="1410" spans="1:20" ht="49"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s="3" t="s">
        <v>8287</v>
      </c>
      <c r="O1410">
        <f t="shared" ref="O1410:O1473" si="88">ROUND(E1410/D1410*100,0)</f>
        <v>7</v>
      </c>
      <c r="P1410" s="3">
        <f t="shared" ref="P1410:P1473" si="89">IF(E1410=0,0,ROUND(E1410/L1410,2))</f>
        <v>12</v>
      </c>
      <c r="Q1410" t="s">
        <v>8322</v>
      </c>
      <c r="R1410" t="s">
        <v>8341</v>
      </c>
      <c r="S1410" s="8">
        <f t="shared" ref="S1410:S1473" si="90">(((J1410/60)/60)/24)+DATE(1970,1,1)+(-5/24)</f>
        <v>42291.663842592585</v>
      </c>
      <c r="T1410" s="8">
        <f t="shared" ref="T1410:T1473" si="91">(I1410/86400)+25569+(-5/24)</f>
        <v>42321.705509259256</v>
      </c>
    </row>
    <row r="1411" spans="1:20" ht="49"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s="3" t="s">
        <v>8287</v>
      </c>
      <c r="O1411">
        <f t="shared" si="88"/>
        <v>0</v>
      </c>
      <c r="P1411" s="3">
        <f t="shared" si="89"/>
        <v>0</v>
      </c>
      <c r="Q1411" t="s">
        <v>8322</v>
      </c>
      <c r="R1411" t="s">
        <v>8341</v>
      </c>
      <c r="S1411" s="8">
        <f t="shared" si="90"/>
        <v>41944.925173611111</v>
      </c>
      <c r="T1411" s="8">
        <f t="shared" si="91"/>
        <v>42004.966840277775</v>
      </c>
    </row>
    <row r="1412" spans="1:20" ht="49"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s="3" t="s">
        <v>8287</v>
      </c>
      <c r="O1412">
        <f t="shared" si="88"/>
        <v>0</v>
      </c>
      <c r="P1412" s="3">
        <f t="shared" si="89"/>
        <v>1</v>
      </c>
      <c r="Q1412" t="s">
        <v>8322</v>
      </c>
      <c r="R1412" t="s">
        <v>8341</v>
      </c>
      <c r="S1412" s="8">
        <f t="shared" si="90"/>
        <v>42479.110185185178</v>
      </c>
      <c r="T1412" s="8">
        <f t="shared" si="91"/>
        <v>42524.110185185178</v>
      </c>
    </row>
    <row r="1413" spans="1:20" ht="49"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s="3" t="s">
        <v>8287</v>
      </c>
      <c r="O1413">
        <f t="shared" si="88"/>
        <v>0</v>
      </c>
      <c r="P1413" s="3">
        <f t="shared" si="89"/>
        <v>2.33</v>
      </c>
      <c r="Q1413" t="s">
        <v>8322</v>
      </c>
      <c r="R1413" t="s">
        <v>8341</v>
      </c>
      <c r="S1413" s="8">
        <f t="shared" si="90"/>
        <v>42012.850694444445</v>
      </c>
      <c r="T1413" s="8">
        <f t="shared" si="91"/>
        <v>42040.850694444445</v>
      </c>
    </row>
    <row r="1414" spans="1:20" ht="33"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s="3" t="s">
        <v>8287</v>
      </c>
      <c r="O1414">
        <f t="shared" si="88"/>
        <v>5</v>
      </c>
      <c r="P1414" s="3">
        <f t="shared" si="89"/>
        <v>24.62</v>
      </c>
      <c r="Q1414" t="s">
        <v>8322</v>
      </c>
      <c r="R1414" t="s">
        <v>8341</v>
      </c>
      <c r="S1414" s="8">
        <f t="shared" si="90"/>
        <v>41946.855312499996</v>
      </c>
      <c r="T1414" s="8">
        <f t="shared" si="91"/>
        <v>41976.855312499996</v>
      </c>
    </row>
    <row r="1415" spans="1:20" ht="49"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s="3" t="s">
        <v>8287</v>
      </c>
      <c r="O1415">
        <f t="shared" si="88"/>
        <v>5</v>
      </c>
      <c r="P1415" s="3">
        <f t="shared" si="89"/>
        <v>100</v>
      </c>
      <c r="Q1415" t="s">
        <v>8322</v>
      </c>
      <c r="R1415" t="s">
        <v>8341</v>
      </c>
      <c r="S1415" s="8">
        <f t="shared" si="90"/>
        <v>42360.228819444441</v>
      </c>
      <c r="T1415" s="8">
        <f t="shared" si="91"/>
        <v>42420.228819444441</v>
      </c>
    </row>
    <row r="1416" spans="1:20" ht="49"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s="3" t="s">
        <v>8287</v>
      </c>
      <c r="O1416">
        <f t="shared" si="88"/>
        <v>0</v>
      </c>
      <c r="P1416" s="3">
        <f t="shared" si="89"/>
        <v>1</v>
      </c>
      <c r="Q1416" t="s">
        <v>8322</v>
      </c>
      <c r="R1416" t="s">
        <v>8341</v>
      </c>
      <c r="S1416" s="8">
        <f t="shared" si="90"/>
        <v>42708.044756944444</v>
      </c>
      <c r="T1416" s="8">
        <f t="shared" si="91"/>
        <v>42738.044756944444</v>
      </c>
    </row>
    <row r="1417" spans="1:20" ht="49"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s="3" t="s">
        <v>8287</v>
      </c>
      <c r="O1417">
        <f t="shared" si="88"/>
        <v>18</v>
      </c>
      <c r="P1417" s="3">
        <f t="shared" si="89"/>
        <v>88.89</v>
      </c>
      <c r="Q1417" t="s">
        <v>8322</v>
      </c>
      <c r="R1417" t="s">
        <v>8341</v>
      </c>
      <c r="S1417" s="8">
        <f t="shared" si="90"/>
        <v>42192.467488425922</v>
      </c>
      <c r="T1417" s="8">
        <f t="shared" si="91"/>
        <v>42232.467488425922</v>
      </c>
    </row>
    <row r="1418" spans="1:20" ht="49"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s="3" t="s">
        <v>8287</v>
      </c>
      <c r="O1418">
        <f t="shared" si="88"/>
        <v>0</v>
      </c>
      <c r="P1418" s="3">
        <f t="shared" si="89"/>
        <v>0</v>
      </c>
      <c r="Q1418" t="s">
        <v>8322</v>
      </c>
      <c r="R1418" t="s">
        <v>8341</v>
      </c>
      <c r="S1418" s="8">
        <f t="shared" si="90"/>
        <v>42299.717812499999</v>
      </c>
      <c r="T1418" s="8">
        <f t="shared" si="91"/>
        <v>42329.759479166663</v>
      </c>
    </row>
    <row r="1419" spans="1:20" ht="49"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s="3" t="s">
        <v>8287</v>
      </c>
      <c r="O1419">
        <f t="shared" si="88"/>
        <v>1</v>
      </c>
      <c r="P1419" s="3">
        <f t="shared" si="89"/>
        <v>27.5</v>
      </c>
      <c r="Q1419" t="s">
        <v>8322</v>
      </c>
      <c r="R1419" t="s">
        <v>8341</v>
      </c>
      <c r="S1419" s="8">
        <f t="shared" si="90"/>
        <v>42231.941828703704</v>
      </c>
      <c r="T1419" s="8">
        <f t="shared" si="91"/>
        <v>42262.257638888885</v>
      </c>
    </row>
    <row r="1420" spans="1:20" ht="65"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s="3" t="s">
        <v>8287</v>
      </c>
      <c r="O1420">
        <f t="shared" si="88"/>
        <v>0</v>
      </c>
      <c r="P1420" s="3">
        <f t="shared" si="89"/>
        <v>6</v>
      </c>
      <c r="Q1420" t="s">
        <v>8322</v>
      </c>
      <c r="R1420" t="s">
        <v>8341</v>
      </c>
      <c r="S1420" s="8">
        <f t="shared" si="90"/>
        <v>42395.248078703698</v>
      </c>
      <c r="T1420" s="8">
        <f t="shared" si="91"/>
        <v>42425.248078703698</v>
      </c>
    </row>
    <row r="1421" spans="1:20" ht="49"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s="3" t="s">
        <v>8287</v>
      </c>
      <c r="O1421">
        <f t="shared" si="88"/>
        <v>7</v>
      </c>
      <c r="P1421" s="3">
        <f t="shared" si="89"/>
        <v>44.5</v>
      </c>
      <c r="Q1421" t="s">
        <v>8322</v>
      </c>
      <c r="R1421" t="s">
        <v>8341</v>
      </c>
      <c r="S1421" s="8">
        <f t="shared" si="90"/>
        <v>42622.24790509259</v>
      </c>
      <c r="T1421" s="8">
        <f t="shared" si="91"/>
        <v>42652.24790509259</v>
      </c>
    </row>
    <row r="1422" spans="1:20" ht="18"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s="3" t="s">
        <v>8287</v>
      </c>
      <c r="O1422">
        <f t="shared" si="88"/>
        <v>3</v>
      </c>
      <c r="P1422" s="3">
        <f t="shared" si="89"/>
        <v>1</v>
      </c>
      <c r="Q1422" t="s">
        <v>8322</v>
      </c>
      <c r="R1422" t="s">
        <v>8341</v>
      </c>
      <c r="S1422" s="8">
        <f t="shared" si="90"/>
        <v>42524.459328703706</v>
      </c>
      <c r="T1422" s="8">
        <f t="shared" si="91"/>
        <v>42549.459328703706</v>
      </c>
    </row>
    <row r="1423" spans="1:20" ht="49"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s="3" t="s">
        <v>8287</v>
      </c>
      <c r="O1423">
        <f t="shared" si="88"/>
        <v>0</v>
      </c>
      <c r="P1423" s="3">
        <f t="shared" si="89"/>
        <v>100</v>
      </c>
      <c r="Q1423" t="s">
        <v>8322</v>
      </c>
      <c r="R1423" t="s">
        <v>8341</v>
      </c>
      <c r="S1423" s="8">
        <f t="shared" si="90"/>
        <v>42013.707280092589</v>
      </c>
      <c r="T1423" s="8">
        <f t="shared" si="91"/>
        <v>42043.707280092589</v>
      </c>
    </row>
    <row r="1424" spans="1:20" ht="49"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s="3" t="s">
        <v>8287</v>
      </c>
      <c r="O1424">
        <f t="shared" si="88"/>
        <v>0</v>
      </c>
      <c r="P1424" s="3">
        <f t="shared" si="89"/>
        <v>13</v>
      </c>
      <c r="Q1424" t="s">
        <v>8322</v>
      </c>
      <c r="R1424" t="s">
        <v>8341</v>
      </c>
      <c r="S1424" s="8">
        <f t="shared" si="90"/>
        <v>42604.031296296293</v>
      </c>
      <c r="T1424" s="8">
        <f t="shared" si="91"/>
        <v>42634.031296296293</v>
      </c>
    </row>
    <row r="1425" spans="1:20" ht="49"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s="3" t="s">
        <v>8287</v>
      </c>
      <c r="O1425">
        <f t="shared" si="88"/>
        <v>0</v>
      </c>
      <c r="P1425" s="3">
        <f t="shared" si="89"/>
        <v>100</v>
      </c>
      <c r="Q1425" t="s">
        <v>8322</v>
      </c>
      <c r="R1425" t="s">
        <v>8341</v>
      </c>
      <c r="S1425" s="8">
        <f t="shared" si="90"/>
        <v>42340.151979166665</v>
      </c>
      <c r="T1425" s="8">
        <f t="shared" si="91"/>
        <v>42370.151979166665</v>
      </c>
    </row>
    <row r="1426" spans="1:20" ht="49"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s="3" t="s">
        <v>8287</v>
      </c>
      <c r="O1426">
        <f t="shared" si="88"/>
        <v>20</v>
      </c>
      <c r="P1426" s="3">
        <f t="shared" si="89"/>
        <v>109.07</v>
      </c>
      <c r="Q1426" t="s">
        <v>8322</v>
      </c>
      <c r="R1426" t="s">
        <v>8341</v>
      </c>
      <c r="S1426" s="8">
        <f t="shared" si="90"/>
        <v>42676.509282407402</v>
      </c>
      <c r="T1426" s="8">
        <f t="shared" si="91"/>
        <v>42689.550949074073</v>
      </c>
    </row>
    <row r="1427" spans="1:20" ht="49"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s="3" t="s">
        <v>8287</v>
      </c>
      <c r="O1427">
        <f t="shared" si="88"/>
        <v>0</v>
      </c>
      <c r="P1427" s="3">
        <f t="shared" si="89"/>
        <v>0</v>
      </c>
      <c r="Q1427" t="s">
        <v>8322</v>
      </c>
      <c r="R1427" t="s">
        <v>8341</v>
      </c>
      <c r="S1427" s="8">
        <f t="shared" si="90"/>
        <v>42092.923136574071</v>
      </c>
      <c r="T1427" s="8">
        <f t="shared" si="91"/>
        <v>42122.923136574071</v>
      </c>
    </row>
    <row r="1428" spans="1:20" ht="49"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s="3" t="s">
        <v>8287</v>
      </c>
      <c r="O1428">
        <f t="shared" si="88"/>
        <v>0</v>
      </c>
      <c r="P1428" s="3">
        <f t="shared" si="89"/>
        <v>0</v>
      </c>
      <c r="Q1428" t="s">
        <v>8322</v>
      </c>
      <c r="R1428" t="s">
        <v>8341</v>
      </c>
      <c r="S1428" s="8">
        <f t="shared" si="90"/>
        <v>42180.181944444441</v>
      </c>
      <c r="T1428" s="8">
        <f t="shared" si="91"/>
        <v>42240.181944444441</v>
      </c>
    </row>
    <row r="1429" spans="1:20" ht="49"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s="3" t="s">
        <v>8287</v>
      </c>
      <c r="O1429">
        <f t="shared" si="88"/>
        <v>8</v>
      </c>
      <c r="P1429" s="3">
        <f t="shared" si="89"/>
        <v>104.75</v>
      </c>
      <c r="Q1429" t="s">
        <v>8322</v>
      </c>
      <c r="R1429" t="s">
        <v>8341</v>
      </c>
      <c r="S1429" s="8">
        <f t="shared" si="90"/>
        <v>42601.643344907403</v>
      </c>
      <c r="T1429" s="8">
        <f t="shared" si="91"/>
        <v>42631.643344907403</v>
      </c>
    </row>
    <row r="1430" spans="1:20" ht="49"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s="3" t="s">
        <v>8287</v>
      </c>
      <c r="O1430">
        <f t="shared" si="88"/>
        <v>5</v>
      </c>
      <c r="P1430" s="3">
        <f t="shared" si="89"/>
        <v>15</v>
      </c>
      <c r="Q1430" t="s">
        <v>8322</v>
      </c>
      <c r="R1430" t="s">
        <v>8341</v>
      </c>
      <c r="S1430" s="8">
        <f t="shared" si="90"/>
        <v>42432.171493055554</v>
      </c>
      <c r="T1430" s="8">
        <f t="shared" si="91"/>
        <v>42462.129826388882</v>
      </c>
    </row>
    <row r="1431" spans="1:20" ht="33"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s="3" t="s">
        <v>8287</v>
      </c>
      <c r="O1431">
        <f t="shared" si="88"/>
        <v>0</v>
      </c>
      <c r="P1431" s="3">
        <f t="shared" si="89"/>
        <v>0</v>
      </c>
      <c r="Q1431" t="s">
        <v>8322</v>
      </c>
      <c r="R1431" t="s">
        <v>8341</v>
      </c>
      <c r="S1431" s="8">
        <f t="shared" si="90"/>
        <v>42073.852337962955</v>
      </c>
      <c r="T1431" s="8">
        <f t="shared" si="91"/>
        <v>42103.852337962962</v>
      </c>
    </row>
    <row r="1432" spans="1:20" ht="49"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s="3" t="s">
        <v>8287</v>
      </c>
      <c r="O1432">
        <f t="shared" si="88"/>
        <v>8</v>
      </c>
      <c r="P1432" s="3">
        <f t="shared" si="89"/>
        <v>80.599999999999994</v>
      </c>
      <c r="Q1432" t="s">
        <v>8322</v>
      </c>
      <c r="R1432" t="s">
        <v>8341</v>
      </c>
      <c r="S1432" s="8">
        <f t="shared" si="90"/>
        <v>41961.605185185181</v>
      </c>
      <c r="T1432" s="8">
        <f t="shared" si="91"/>
        <v>41992.605185185188</v>
      </c>
    </row>
    <row r="1433" spans="1:20" ht="49"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s="3" t="s">
        <v>8287</v>
      </c>
      <c r="O1433">
        <f t="shared" si="88"/>
        <v>32</v>
      </c>
      <c r="P1433" s="3">
        <f t="shared" si="89"/>
        <v>115.55</v>
      </c>
      <c r="Q1433" t="s">
        <v>8322</v>
      </c>
      <c r="R1433" t="s">
        <v>8341</v>
      </c>
      <c r="S1433" s="8">
        <f t="shared" si="90"/>
        <v>42304.002499999995</v>
      </c>
      <c r="T1433" s="8">
        <f t="shared" si="91"/>
        <v>42334.044166666667</v>
      </c>
    </row>
    <row r="1434" spans="1:20" ht="49"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s="3" t="s">
        <v>8287</v>
      </c>
      <c r="O1434">
        <f t="shared" si="88"/>
        <v>0</v>
      </c>
      <c r="P1434" s="3">
        <f t="shared" si="89"/>
        <v>0</v>
      </c>
      <c r="Q1434" t="s">
        <v>8322</v>
      </c>
      <c r="R1434" t="s">
        <v>8341</v>
      </c>
      <c r="S1434" s="8">
        <f t="shared" si="90"/>
        <v>42175.572083333333</v>
      </c>
      <c r="T1434" s="8">
        <f t="shared" si="91"/>
        <v>42205.572083333333</v>
      </c>
    </row>
    <row r="1435" spans="1:20" ht="49"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s="3" t="s">
        <v>8287</v>
      </c>
      <c r="O1435">
        <f t="shared" si="88"/>
        <v>7</v>
      </c>
      <c r="P1435" s="3">
        <f t="shared" si="89"/>
        <v>80.5</v>
      </c>
      <c r="Q1435" t="s">
        <v>8322</v>
      </c>
      <c r="R1435" t="s">
        <v>8341</v>
      </c>
      <c r="S1435" s="8">
        <f t="shared" si="90"/>
        <v>42673.417534722219</v>
      </c>
      <c r="T1435" s="8">
        <f t="shared" si="91"/>
        <v>42714.249999999993</v>
      </c>
    </row>
    <row r="1436" spans="1:20" ht="49"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s="3" t="s">
        <v>8287</v>
      </c>
      <c r="O1436">
        <f t="shared" si="88"/>
        <v>10</v>
      </c>
      <c r="P1436" s="3">
        <f t="shared" si="89"/>
        <v>744.55</v>
      </c>
      <c r="Q1436" t="s">
        <v>8322</v>
      </c>
      <c r="R1436" t="s">
        <v>8341</v>
      </c>
      <c r="S1436" s="8">
        <f t="shared" si="90"/>
        <v>42142.558773148143</v>
      </c>
      <c r="T1436" s="8">
        <f t="shared" si="91"/>
        <v>42163.416666666664</v>
      </c>
    </row>
    <row r="1437" spans="1:20" ht="33"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s="3" t="s">
        <v>8287</v>
      </c>
      <c r="O1437">
        <f t="shared" si="88"/>
        <v>0</v>
      </c>
      <c r="P1437" s="3">
        <f t="shared" si="89"/>
        <v>7.5</v>
      </c>
      <c r="Q1437" t="s">
        <v>8322</v>
      </c>
      <c r="R1437" t="s">
        <v>8341</v>
      </c>
      <c r="S1437" s="8">
        <f t="shared" si="90"/>
        <v>42258.57199074074</v>
      </c>
      <c r="T1437" s="8">
        <f t="shared" si="91"/>
        <v>42288.57199074074</v>
      </c>
    </row>
    <row r="1438" spans="1:20" ht="49"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s="3" t="s">
        <v>8287</v>
      </c>
      <c r="O1438">
        <f t="shared" si="88"/>
        <v>1</v>
      </c>
      <c r="P1438" s="3">
        <f t="shared" si="89"/>
        <v>38.5</v>
      </c>
      <c r="Q1438" t="s">
        <v>8322</v>
      </c>
      <c r="R1438" t="s">
        <v>8341</v>
      </c>
      <c r="S1438" s="8">
        <f t="shared" si="90"/>
        <v>42391.141863425924</v>
      </c>
      <c r="T1438" s="8">
        <f t="shared" si="91"/>
        <v>42421.141863425924</v>
      </c>
    </row>
    <row r="1439" spans="1:20" ht="49"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s="3" t="s">
        <v>8287</v>
      </c>
      <c r="O1439">
        <f t="shared" si="88"/>
        <v>27</v>
      </c>
      <c r="P1439" s="3">
        <f t="shared" si="89"/>
        <v>36.68</v>
      </c>
      <c r="Q1439" t="s">
        <v>8322</v>
      </c>
      <c r="R1439" t="s">
        <v>8341</v>
      </c>
      <c r="S1439" s="8">
        <f t="shared" si="90"/>
        <v>41796.32336805555</v>
      </c>
      <c r="T1439" s="8">
        <f t="shared" si="91"/>
        <v>41832.999305555553</v>
      </c>
    </row>
    <row r="1440" spans="1:20" ht="49"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s="3" t="s">
        <v>8287</v>
      </c>
      <c r="O1440">
        <f t="shared" si="88"/>
        <v>3</v>
      </c>
      <c r="P1440" s="3">
        <f t="shared" si="89"/>
        <v>75</v>
      </c>
      <c r="Q1440" t="s">
        <v>8322</v>
      </c>
      <c r="R1440" t="s">
        <v>8341</v>
      </c>
      <c r="S1440" s="8">
        <f t="shared" si="90"/>
        <v>42457.663182870368</v>
      </c>
      <c r="T1440" s="8">
        <f t="shared" si="91"/>
        <v>42487.371527777774</v>
      </c>
    </row>
    <row r="1441" spans="1:20" ht="49"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s="3" t="s">
        <v>8287</v>
      </c>
      <c r="O1441">
        <f t="shared" si="88"/>
        <v>7</v>
      </c>
      <c r="P1441" s="3">
        <f t="shared" si="89"/>
        <v>30</v>
      </c>
      <c r="Q1441" t="s">
        <v>8322</v>
      </c>
      <c r="R1441" t="s">
        <v>8341</v>
      </c>
      <c r="S1441" s="8">
        <f t="shared" si="90"/>
        <v>42040.621539351843</v>
      </c>
      <c r="T1441" s="8">
        <f t="shared" si="91"/>
        <v>42070.621539351851</v>
      </c>
    </row>
    <row r="1442" spans="1:20" ht="49"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s="3" t="s">
        <v>8287</v>
      </c>
      <c r="O1442">
        <f t="shared" si="88"/>
        <v>0</v>
      </c>
      <c r="P1442" s="3">
        <f t="shared" si="89"/>
        <v>1</v>
      </c>
      <c r="Q1442" t="s">
        <v>8322</v>
      </c>
      <c r="R1442" t="s">
        <v>8341</v>
      </c>
      <c r="S1442" s="8">
        <f t="shared" si="90"/>
        <v>42486.540081018517</v>
      </c>
      <c r="T1442" s="8">
        <f t="shared" si="91"/>
        <v>42516.540081018517</v>
      </c>
    </row>
    <row r="1443" spans="1:20" ht="49"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s="3" t="s">
        <v>8287</v>
      </c>
      <c r="O1443">
        <f t="shared" si="88"/>
        <v>1</v>
      </c>
      <c r="P1443" s="3">
        <f t="shared" si="89"/>
        <v>673.33</v>
      </c>
      <c r="Q1443" t="s">
        <v>8322</v>
      </c>
      <c r="R1443" t="s">
        <v>8341</v>
      </c>
      <c r="S1443" s="8">
        <f t="shared" si="90"/>
        <v>42198.557511574072</v>
      </c>
      <c r="T1443" s="8">
        <f t="shared" si="91"/>
        <v>42258.557511574072</v>
      </c>
    </row>
    <row r="1444" spans="1:20" ht="49"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s="3" t="s">
        <v>8287</v>
      </c>
      <c r="O1444">
        <f t="shared" si="88"/>
        <v>0</v>
      </c>
      <c r="P1444" s="3">
        <f t="shared" si="89"/>
        <v>0</v>
      </c>
      <c r="Q1444" t="s">
        <v>8322</v>
      </c>
      <c r="R1444" t="s">
        <v>8341</v>
      </c>
      <c r="S1444" s="8">
        <f t="shared" si="90"/>
        <v>42485.437013888884</v>
      </c>
      <c r="T1444" s="8">
        <f t="shared" si="91"/>
        <v>42515.437013888884</v>
      </c>
    </row>
    <row r="1445" spans="1:20" ht="49"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s="3" t="s">
        <v>8287</v>
      </c>
      <c r="O1445">
        <f t="shared" si="88"/>
        <v>0</v>
      </c>
      <c r="P1445" s="3">
        <f t="shared" si="89"/>
        <v>0</v>
      </c>
      <c r="Q1445" t="s">
        <v>8322</v>
      </c>
      <c r="R1445" t="s">
        <v>8341</v>
      </c>
      <c r="S1445" s="8">
        <f t="shared" si="90"/>
        <v>42707.71769675926</v>
      </c>
      <c r="T1445" s="8">
        <f t="shared" si="91"/>
        <v>42737.71769675926</v>
      </c>
    </row>
    <row r="1446" spans="1:20" ht="33"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s="3" t="s">
        <v>8287</v>
      </c>
      <c r="O1446">
        <f t="shared" si="88"/>
        <v>0</v>
      </c>
      <c r="P1446" s="3">
        <f t="shared" si="89"/>
        <v>0</v>
      </c>
      <c r="Q1446" t="s">
        <v>8322</v>
      </c>
      <c r="R1446" t="s">
        <v>8341</v>
      </c>
      <c r="S1446" s="8">
        <f t="shared" si="90"/>
        <v>42199.665069444447</v>
      </c>
      <c r="T1446" s="8">
        <f t="shared" si="91"/>
        <v>42259.665069444447</v>
      </c>
    </row>
    <row r="1447" spans="1:20" ht="49"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s="3" t="s">
        <v>8287</v>
      </c>
      <c r="O1447">
        <f t="shared" si="88"/>
        <v>0</v>
      </c>
      <c r="P1447" s="3">
        <f t="shared" si="89"/>
        <v>0</v>
      </c>
      <c r="Q1447" t="s">
        <v>8322</v>
      </c>
      <c r="R1447" t="s">
        <v>8341</v>
      </c>
      <c r="S1447" s="8">
        <f t="shared" si="90"/>
        <v>42139.333969907406</v>
      </c>
      <c r="T1447" s="8">
        <f t="shared" si="91"/>
        <v>42169.333969907406</v>
      </c>
    </row>
    <row r="1448" spans="1:20" ht="49"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s="3" t="s">
        <v>8287</v>
      </c>
      <c r="O1448">
        <f t="shared" si="88"/>
        <v>0</v>
      </c>
      <c r="P1448" s="3">
        <f t="shared" si="89"/>
        <v>0</v>
      </c>
      <c r="Q1448" t="s">
        <v>8322</v>
      </c>
      <c r="R1448" t="s">
        <v>8341</v>
      </c>
      <c r="S1448" s="8">
        <f t="shared" si="90"/>
        <v>42461.239328703705</v>
      </c>
      <c r="T1448" s="8">
        <f t="shared" si="91"/>
        <v>42481.239328703705</v>
      </c>
    </row>
    <row r="1449" spans="1:20" ht="33"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s="3" t="s">
        <v>8287</v>
      </c>
      <c r="O1449">
        <f t="shared" si="88"/>
        <v>0</v>
      </c>
      <c r="P1449" s="3">
        <f t="shared" si="89"/>
        <v>25</v>
      </c>
      <c r="Q1449" t="s">
        <v>8322</v>
      </c>
      <c r="R1449" t="s">
        <v>8341</v>
      </c>
      <c r="S1449" s="8">
        <f t="shared" si="90"/>
        <v>42529.52238425926</v>
      </c>
      <c r="T1449" s="8">
        <f t="shared" si="91"/>
        <v>42559.52238425926</v>
      </c>
    </row>
    <row r="1450" spans="1:20" ht="49"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s="3" t="s">
        <v>8287</v>
      </c>
      <c r="O1450">
        <f t="shared" si="88"/>
        <v>0</v>
      </c>
      <c r="P1450" s="3">
        <f t="shared" si="89"/>
        <v>0</v>
      </c>
      <c r="Q1450" t="s">
        <v>8322</v>
      </c>
      <c r="R1450" t="s">
        <v>8341</v>
      </c>
      <c r="S1450" s="8">
        <f t="shared" si="90"/>
        <v>42115.728217592587</v>
      </c>
      <c r="T1450" s="8">
        <f t="shared" si="91"/>
        <v>42146.017361111109</v>
      </c>
    </row>
    <row r="1451" spans="1:20" ht="49"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s="3" t="s">
        <v>8287</v>
      </c>
      <c r="O1451">
        <f t="shared" si="88"/>
        <v>0</v>
      </c>
      <c r="P1451" s="3">
        <f t="shared" si="89"/>
        <v>0</v>
      </c>
      <c r="Q1451" t="s">
        <v>8322</v>
      </c>
      <c r="R1451" t="s">
        <v>8341</v>
      </c>
      <c r="S1451" s="8">
        <f t="shared" si="90"/>
        <v>42086.603067129625</v>
      </c>
      <c r="T1451" s="8">
        <f t="shared" si="91"/>
        <v>42134.603067129625</v>
      </c>
    </row>
    <row r="1452" spans="1:20" ht="49"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s="3" t="s">
        <v>8287</v>
      </c>
      <c r="O1452">
        <f t="shared" si="88"/>
        <v>0</v>
      </c>
      <c r="P1452" s="3">
        <f t="shared" si="89"/>
        <v>1</v>
      </c>
      <c r="Q1452" t="s">
        <v>8322</v>
      </c>
      <c r="R1452" t="s">
        <v>8341</v>
      </c>
      <c r="S1452" s="8">
        <f t="shared" si="90"/>
        <v>42389.962928240733</v>
      </c>
      <c r="T1452" s="8">
        <f t="shared" si="91"/>
        <v>42419.962928240733</v>
      </c>
    </row>
    <row r="1453" spans="1:20" ht="33"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s="3" t="s">
        <v>8287</v>
      </c>
      <c r="O1453">
        <f t="shared" si="88"/>
        <v>0</v>
      </c>
      <c r="P1453" s="3">
        <f t="shared" si="89"/>
        <v>1</v>
      </c>
      <c r="Q1453" t="s">
        <v>8322</v>
      </c>
      <c r="R1453" t="s">
        <v>8341</v>
      </c>
      <c r="S1453" s="8">
        <f t="shared" si="90"/>
        <v>41931.75068287037</v>
      </c>
      <c r="T1453" s="8">
        <f t="shared" si="91"/>
        <v>41961.792349537034</v>
      </c>
    </row>
    <row r="1454" spans="1:20" ht="33"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s="3" t="s">
        <v>8287</v>
      </c>
      <c r="O1454">
        <f t="shared" si="88"/>
        <v>0</v>
      </c>
      <c r="P1454" s="3">
        <f t="shared" si="89"/>
        <v>0</v>
      </c>
      <c r="Q1454" t="s">
        <v>8322</v>
      </c>
      <c r="R1454" t="s">
        <v>8341</v>
      </c>
      <c r="S1454" s="8">
        <f t="shared" si="90"/>
        <v>41818.494942129626</v>
      </c>
      <c r="T1454" s="8">
        <f t="shared" si="91"/>
        <v>41848.494942129626</v>
      </c>
    </row>
    <row r="1455" spans="1:20" ht="49"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s="3" t="s">
        <v>8287</v>
      </c>
      <c r="O1455">
        <f t="shared" si="88"/>
        <v>0</v>
      </c>
      <c r="P1455" s="3">
        <f t="shared" si="89"/>
        <v>0</v>
      </c>
      <c r="Q1455" t="s">
        <v>8322</v>
      </c>
      <c r="R1455" t="s">
        <v>8341</v>
      </c>
      <c r="S1455" s="8">
        <f t="shared" si="90"/>
        <v>42795.487812499996</v>
      </c>
      <c r="T1455" s="8">
        <f t="shared" si="91"/>
        <v>42840.446145833332</v>
      </c>
    </row>
    <row r="1456" spans="1:20" ht="49"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s="3" t="s">
        <v>8287</v>
      </c>
      <c r="O1456">
        <f t="shared" si="88"/>
        <v>1</v>
      </c>
      <c r="P1456" s="3">
        <f t="shared" si="89"/>
        <v>15</v>
      </c>
      <c r="Q1456" t="s">
        <v>8322</v>
      </c>
      <c r="R1456" t="s">
        <v>8341</v>
      </c>
      <c r="S1456" s="8">
        <f t="shared" si="90"/>
        <v>42463.658333333333</v>
      </c>
      <c r="T1456" s="8">
        <f t="shared" si="91"/>
        <v>42484.707638888889</v>
      </c>
    </row>
    <row r="1457" spans="1:20" ht="49"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s="3" t="s">
        <v>8287</v>
      </c>
      <c r="O1457">
        <f t="shared" si="88"/>
        <v>11</v>
      </c>
      <c r="P1457" s="3">
        <f t="shared" si="89"/>
        <v>225</v>
      </c>
      <c r="Q1457" t="s">
        <v>8322</v>
      </c>
      <c r="R1457" t="s">
        <v>8341</v>
      </c>
      <c r="S1457" s="8">
        <f t="shared" si="90"/>
        <v>41832.46435185185</v>
      </c>
      <c r="T1457" s="8">
        <f t="shared" si="91"/>
        <v>41887.360416666663</v>
      </c>
    </row>
    <row r="1458" spans="1:20" ht="18"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s="3" t="s">
        <v>8287</v>
      </c>
      <c r="O1458">
        <f t="shared" si="88"/>
        <v>3</v>
      </c>
      <c r="P1458" s="3">
        <f t="shared" si="89"/>
        <v>48.33</v>
      </c>
      <c r="Q1458" t="s">
        <v>8322</v>
      </c>
      <c r="R1458" t="s">
        <v>8341</v>
      </c>
      <c r="S1458" s="8">
        <f t="shared" si="90"/>
        <v>42708.460243055553</v>
      </c>
      <c r="T1458" s="8">
        <f t="shared" si="91"/>
        <v>42738.460243055553</v>
      </c>
    </row>
    <row r="1459" spans="1:20" ht="33"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s="3" t="s">
        <v>8287</v>
      </c>
      <c r="O1459">
        <f t="shared" si="88"/>
        <v>0</v>
      </c>
      <c r="P1459" s="3">
        <f t="shared" si="89"/>
        <v>0</v>
      </c>
      <c r="Q1459" t="s">
        <v>8322</v>
      </c>
      <c r="R1459" t="s">
        <v>8341</v>
      </c>
      <c r="S1459" s="8">
        <f t="shared" si="90"/>
        <v>42289.688009259255</v>
      </c>
      <c r="T1459" s="8">
        <f t="shared" si="91"/>
        <v>42319.729675925926</v>
      </c>
    </row>
    <row r="1460" spans="1:20" ht="49"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s="3" t="s">
        <v>8287</v>
      </c>
      <c r="O1460">
        <f t="shared" si="88"/>
        <v>0</v>
      </c>
      <c r="P1460" s="3">
        <f t="shared" si="89"/>
        <v>0</v>
      </c>
      <c r="Q1460" t="s">
        <v>8322</v>
      </c>
      <c r="R1460" t="s">
        <v>8341</v>
      </c>
      <c r="S1460" s="8">
        <f t="shared" si="90"/>
        <v>41831.49722222222</v>
      </c>
      <c r="T1460" s="8">
        <f t="shared" si="91"/>
        <v>41861.958333333328</v>
      </c>
    </row>
    <row r="1461" spans="1:20" ht="49"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s="3" t="s">
        <v>8287</v>
      </c>
      <c r="O1461">
        <f t="shared" si="88"/>
        <v>0</v>
      </c>
      <c r="P1461" s="3">
        <f t="shared" si="89"/>
        <v>0</v>
      </c>
      <c r="Q1461" t="s">
        <v>8322</v>
      </c>
      <c r="R1461" t="s">
        <v>8341</v>
      </c>
      <c r="S1461" s="8">
        <f t="shared" si="90"/>
        <v>42311.996481481481</v>
      </c>
      <c r="T1461" s="8">
        <f t="shared" si="91"/>
        <v>42340.517361111109</v>
      </c>
    </row>
    <row r="1462" spans="1:20" ht="49"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s="3" t="s">
        <v>8287</v>
      </c>
      <c r="O1462">
        <f t="shared" si="88"/>
        <v>0</v>
      </c>
      <c r="P1462" s="3">
        <f t="shared" si="89"/>
        <v>0</v>
      </c>
      <c r="Q1462" t="s">
        <v>8322</v>
      </c>
      <c r="R1462" t="s">
        <v>8341</v>
      </c>
      <c r="S1462" s="8">
        <f t="shared" si="90"/>
        <v>41915.688634259255</v>
      </c>
      <c r="T1462" s="8">
        <f t="shared" si="91"/>
        <v>41973.781249999993</v>
      </c>
    </row>
    <row r="1463" spans="1:20" ht="33"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s="3" t="s">
        <v>8288</v>
      </c>
      <c r="O1463">
        <f t="shared" si="88"/>
        <v>101</v>
      </c>
      <c r="P1463" s="3">
        <f t="shared" si="89"/>
        <v>44.67</v>
      </c>
      <c r="Q1463" t="s">
        <v>8322</v>
      </c>
      <c r="R1463" t="s">
        <v>8342</v>
      </c>
      <c r="S1463" s="8">
        <f t="shared" si="90"/>
        <v>41899.436967592592</v>
      </c>
      <c r="T1463" s="8">
        <f t="shared" si="91"/>
        <v>41932.791666666664</v>
      </c>
    </row>
    <row r="1464" spans="1:20" ht="33"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s="3" t="s">
        <v>8288</v>
      </c>
      <c r="O1464">
        <f t="shared" si="88"/>
        <v>109</v>
      </c>
      <c r="P1464" s="3">
        <f t="shared" si="89"/>
        <v>28.94</v>
      </c>
      <c r="Q1464" t="s">
        <v>8322</v>
      </c>
      <c r="R1464" t="s">
        <v>8342</v>
      </c>
      <c r="S1464" s="8">
        <f t="shared" si="90"/>
        <v>41344.454525462963</v>
      </c>
      <c r="T1464" s="8">
        <f t="shared" si="91"/>
        <v>41374.454525462963</v>
      </c>
    </row>
    <row r="1465" spans="1:20" ht="49"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s="3" t="s">
        <v>8288</v>
      </c>
      <c r="O1465">
        <f t="shared" si="88"/>
        <v>148</v>
      </c>
      <c r="P1465" s="3">
        <f t="shared" si="89"/>
        <v>35.44</v>
      </c>
      <c r="Q1465" t="s">
        <v>8322</v>
      </c>
      <c r="R1465" t="s">
        <v>8342</v>
      </c>
      <c r="S1465" s="8">
        <f t="shared" si="90"/>
        <v>41326.702986111108</v>
      </c>
      <c r="T1465" s="8">
        <f t="shared" si="91"/>
        <v>41371.661319444444</v>
      </c>
    </row>
    <row r="1466" spans="1:20" ht="18"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s="3" t="s">
        <v>8288</v>
      </c>
      <c r="O1466">
        <f t="shared" si="88"/>
        <v>163</v>
      </c>
      <c r="P1466" s="3">
        <f t="shared" si="89"/>
        <v>34.869999999999997</v>
      </c>
      <c r="Q1466" t="s">
        <v>8322</v>
      </c>
      <c r="R1466" t="s">
        <v>8342</v>
      </c>
      <c r="S1466" s="8">
        <f t="shared" si="90"/>
        <v>41291.453217592592</v>
      </c>
      <c r="T1466" s="8">
        <f t="shared" si="91"/>
        <v>41321.453217592592</v>
      </c>
    </row>
    <row r="1467" spans="1:20" ht="49"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s="3" t="s">
        <v>8288</v>
      </c>
      <c r="O1467">
        <f t="shared" si="88"/>
        <v>456</v>
      </c>
      <c r="P1467" s="3">
        <f t="shared" si="89"/>
        <v>52.62</v>
      </c>
      <c r="Q1467" t="s">
        <v>8322</v>
      </c>
      <c r="R1467" t="s">
        <v>8342</v>
      </c>
      <c r="S1467" s="8">
        <f t="shared" si="90"/>
        <v>40959.526064814811</v>
      </c>
      <c r="T1467" s="8">
        <f t="shared" si="91"/>
        <v>40989.916666666664</v>
      </c>
    </row>
    <row r="1468" spans="1:20" ht="49"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s="3" t="s">
        <v>8288</v>
      </c>
      <c r="O1468">
        <f t="shared" si="88"/>
        <v>108</v>
      </c>
      <c r="P1468" s="3">
        <f t="shared" si="89"/>
        <v>69.599999999999994</v>
      </c>
      <c r="Q1468" t="s">
        <v>8322</v>
      </c>
      <c r="R1468" t="s">
        <v>8342</v>
      </c>
      <c r="S1468" s="8">
        <f t="shared" si="90"/>
        <v>42339.963726851849</v>
      </c>
      <c r="T1468" s="8">
        <f t="shared" si="91"/>
        <v>42380.999999999993</v>
      </c>
    </row>
    <row r="1469" spans="1:20" ht="33"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s="3" t="s">
        <v>8288</v>
      </c>
      <c r="O1469">
        <f t="shared" si="88"/>
        <v>115</v>
      </c>
      <c r="P1469" s="3">
        <f t="shared" si="89"/>
        <v>76.72</v>
      </c>
      <c r="Q1469" t="s">
        <v>8322</v>
      </c>
      <c r="R1469" t="s">
        <v>8342</v>
      </c>
      <c r="S1469" s="8">
        <f t="shared" si="90"/>
        <v>40933.593576388885</v>
      </c>
      <c r="T1469" s="8">
        <f t="shared" si="91"/>
        <v>40993.55190972222</v>
      </c>
    </row>
    <row r="1470" spans="1:20" ht="49"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s="3" t="s">
        <v>8288</v>
      </c>
      <c r="O1470">
        <f t="shared" si="88"/>
        <v>102</v>
      </c>
      <c r="P1470" s="3">
        <f t="shared" si="89"/>
        <v>33.19</v>
      </c>
      <c r="Q1470" t="s">
        <v>8322</v>
      </c>
      <c r="R1470" t="s">
        <v>8342</v>
      </c>
      <c r="S1470" s="8">
        <f t="shared" si="90"/>
        <v>40645.806122685186</v>
      </c>
      <c r="T1470" s="8">
        <f t="shared" si="91"/>
        <v>40705.806122685179</v>
      </c>
    </row>
    <row r="1471" spans="1:20" ht="33"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s="3" t="s">
        <v>8288</v>
      </c>
      <c r="O1471">
        <f t="shared" si="88"/>
        <v>108</v>
      </c>
      <c r="P1471" s="3">
        <f t="shared" si="89"/>
        <v>149.46</v>
      </c>
      <c r="Q1471" t="s">
        <v>8322</v>
      </c>
      <c r="R1471" t="s">
        <v>8342</v>
      </c>
      <c r="S1471" s="8">
        <f t="shared" si="90"/>
        <v>41290.390150462961</v>
      </c>
      <c r="T1471" s="8">
        <f t="shared" si="91"/>
        <v>41320.390150462961</v>
      </c>
    </row>
    <row r="1472" spans="1:20" ht="49"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s="3" t="s">
        <v>8288</v>
      </c>
      <c r="O1472">
        <f t="shared" si="88"/>
        <v>125</v>
      </c>
      <c r="P1472" s="3">
        <f t="shared" si="89"/>
        <v>23.17</v>
      </c>
      <c r="Q1472" t="s">
        <v>8322</v>
      </c>
      <c r="R1472" t="s">
        <v>8342</v>
      </c>
      <c r="S1472" s="8">
        <f t="shared" si="90"/>
        <v>41250.618784722217</v>
      </c>
      <c r="T1472" s="8">
        <f t="shared" si="91"/>
        <v>41271.618784722217</v>
      </c>
    </row>
    <row r="1473" spans="1:20" ht="49"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s="3" t="s">
        <v>8288</v>
      </c>
      <c r="O1473">
        <f t="shared" si="88"/>
        <v>104</v>
      </c>
      <c r="P1473" s="3">
        <f t="shared" si="89"/>
        <v>96.88</v>
      </c>
      <c r="Q1473" t="s">
        <v>8322</v>
      </c>
      <c r="R1473" t="s">
        <v>8342</v>
      </c>
      <c r="S1473" s="8">
        <f t="shared" si="90"/>
        <v>42073.749236111107</v>
      </c>
      <c r="T1473" s="8">
        <f t="shared" si="91"/>
        <v>42103.749236111107</v>
      </c>
    </row>
    <row r="1474" spans="1:20" ht="49"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s="3" t="s">
        <v>8288</v>
      </c>
      <c r="O1474">
        <f t="shared" ref="O1474:O1537" si="92">ROUND(E1474/D1474*100,0)</f>
        <v>139</v>
      </c>
      <c r="P1474" s="3">
        <f t="shared" ref="P1474:P1537" si="93">IF(E1474=0,0,ROUND(E1474/L1474,2))</f>
        <v>103.2</v>
      </c>
      <c r="Q1474" t="s">
        <v>8322</v>
      </c>
      <c r="R1474" t="s">
        <v>8342</v>
      </c>
      <c r="S1474" s="8">
        <f t="shared" ref="S1474:S1537" si="94">(((J1474/60)/60)/24)+DATE(1970,1,1)+(-5/24)</f>
        <v>41533.33452546296</v>
      </c>
      <c r="T1474" s="8">
        <f t="shared" ref="T1474:T1537" si="95">(I1474/86400)+25569+(-5/24)</f>
        <v>41563.33452546296</v>
      </c>
    </row>
    <row r="1475" spans="1:20" ht="18"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s="3" t="s">
        <v>8288</v>
      </c>
      <c r="O1475">
        <f t="shared" si="92"/>
        <v>121</v>
      </c>
      <c r="P1475" s="3">
        <f t="shared" si="93"/>
        <v>38.46</v>
      </c>
      <c r="Q1475" t="s">
        <v>8322</v>
      </c>
      <c r="R1475" t="s">
        <v>8342</v>
      </c>
      <c r="S1475" s="8">
        <f t="shared" si="94"/>
        <v>40939.771284722221</v>
      </c>
      <c r="T1475" s="8">
        <f t="shared" si="95"/>
        <v>40969.771284722221</v>
      </c>
    </row>
    <row r="1476" spans="1:20" ht="49"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s="3" t="s">
        <v>8288</v>
      </c>
      <c r="O1476">
        <f t="shared" si="92"/>
        <v>112</v>
      </c>
      <c r="P1476" s="3">
        <f t="shared" si="93"/>
        <v>44.32</v>
      </c>
      <c r="Q1476" t="s">
        <v>8322</v>
      </c>
      <c r="R1476" t="s">
        <v>8342</v>
      </c>
      <c r="S1476" s="8">
        <f t="shared" si="94"/>
        <v>41500.519583333327</v>
      </c>
      <c r="T1476" s="8">
        <f t="shared" si="95"/>
        <v>41530.519583333335</v>
      </c>
    </row>
    <row r="1477" spans="1:20" ht="49"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s="3" t="s">
        <v>8288</v>
      </c>
      <c r="O1477">
        <f t="shared" si="92"/>
        <v>189</v>
      </c>
      <c r="P1477" s="3">
        <f t="shared" si="93"/>
        <v>64.17</v>
      </c>
      <c r="Q1477" t="s">
        <v>8322</v>
      </c>
      <c r="R1477" t="s">
        <v>8342</v>
      </c>
      <c r="S1477" s="8">
        <f t="shared" si="94"/>
        <v>41960.514618055553</v>
      </c>
      <c r="T1477" s="8">
        <f t="shared" si="95"/>
        <v>41992.999305555553</v>
      </c>
    </row>
    <row r="1478" spans="1:20" ht="33"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s="3" t="s">
        <v>8288</v>
      </c>
      <c r="O1478">
        <f t="shared" si="92"/>
        <v>662</v>
      </c>
      <c r="P1478" s="3">
        <f t="shared" si="93"/>
        <v>43.33</v>
      </c>
      <c r="Q1478" t="s">
        <v>8322</v>
      </c>
      <c r="R1478" t="s">
        <v>8342</v>
      </c>
      <c r="S1478" s="8">
        <f t="shared" si="94"/>
        <v>40765.833587962959</v>
      </c>
      <c r="T1478" s="8">
        <f t="shared" si="95"/>
        <v>40795.833587962959</v>
      </c>
    </row>
    <row r="1479" spans="1:20" ht="49"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s="3" t="s">
        <v>8288</v>
      </c>
      <c r="O1479">
        <f t="shared" si="92"/>
        <v>111</v>
      </c>
      <c r="P1479" s="3">
        <f t="shared" si="93"/>
        <v>90.5</v>
      </c>
      <c r="Q1479" t="s">
        <v>8322</v>
      </c>
      <c r="R1479" t="s">
        <v>8342</v>
      </c>
      <c r="S1479" s="8">
        <f t="shared" si="94"/>
        <v>40840.407453703701</v>
      </c>
      <c r="T1479" s="8">
        <f t="shared" si="95"/>
        <v>40899.916666666664</v>
      </c>
    </row>
    <row r="1480" spans="1:20" ht="49"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s="3" t="s">
        <v>8288</v>
      </c>
      <c r="O1480">
        <f t="shared" si="92"/>
        <v>1182</v>
      </c>
      <c r="P1480" s="3">
        <f t="shared" si="93"/>
        <v>29.19</v>
      </c>
      <c r="Q1480" t="s">
        <v>8322</v>
      </c>
      <c r="R1480" t="s">
        <v>8342</v>
      </c>
      <c r="S1480" s="8">
        <f t="shared" si="94"/>
        <v>41394.663344907407</v>
      </c>
      <c r="T1480" s="8">
        <f t="shared" si="95"/>
        <v>41408.663344907407</v>
      </c>
    </row>
    <row r="1481" spans="1:20" ht="49"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s="3" t="s">
        <v>8288</v>
      </c>
      <c r="O1481">
        <f t="shared" si="92"/>
        <v>137</v>
      </c>
      <c r="P1481" s="3">
        <f t="shared" si="93"/>
        <v>30.96</v>
      </c>
      <c r="Q1481" t="s">
        <v>8322</v>
      </c>
      <c r="R1481" t="s">
        <v>8342</v>
      </c>
      <c r="S1481" s="8">
        <f t="shared" si="94"/>
        <v>41754.536909722221</v>
      </c>
      <c r="T1481" s="8">
        <f t="shared" si="95"/>
        <v>41768.957638888889</v>
      </c>
    </row>
    <row r="1482" spans="1:20" ht="49"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s="3" t="s">
        <v>8288</v>
      </c>
      <c r="O1482">
        <f t="shared" si="92"/>
        <v>117</v>
      </c>
      <c r="P1482" s="3">
        <f t="shared" si="93"/>
        <v>92.16</v>
      </c>
      <c r="Q1482" t="s">
        <v>8322</v>
      </c>
      <c r="R1482" t="s">
        <v>8342</v>
      </c>
      <c r="S1482" s="8">
        <f t="shared" si="94"/>
        <v>41464.725682870368</v>
      </c>
      <c r="T1482" s="8">
        <f t="shared" si="95"/>
        <v>41481.5</v>
      </c>
    </row>
    <row r="1483" spans="1:20" ht="49"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s="3" t="s">
        <v>8275</v>
      </c>
      <c r="O1483">
        <f t="shared" si="92"/>
        <v>2</v>
      </c>
      <c r="P1483" s="3">
        <f t="shared" si="93"/>
        <v>17.5</v>
      </c>
      <c r="Q1483" t="s">
        <v>8322</v>
      </c>
      <c r="R1483" t="s">
        <v>8324</v>
      </c>
      <c r="S1483" s="8">
        <f t="shared" si="94"/>
        <v>41550.714641203704</v>
      </c>
      <c r="T1483" s="8">
        <f t="shared" si="95"/>
        <v>41580.714641203704</v>
      </c>
    </row>
    <row r="1484" spans="1:20" ht="49"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s="3" t="s">
        <v>8275</v>
      </c>
      <c r="O1484">
        <f t="shared" si="92"/>
        <v>0</v>
      </c>
      <c r="P1484" s="3">
        <f t="shared" si="93"/>
        <v>5</v>
      </c>
      <c r="Q1484" t="s">
        <v>8322</v>
      </c>
      <c r="R1484" t="s">
        <v>8324</v>
      </c>
      <c r="S1484" s="8">
        <f t="shared" si="94"/>
        <v>41136.649722222224</v>
      </c>
      <c r="T1484" s="8">
        <f t="shared" si="95"/>
        <v>41159.118750000001</v>
      </c>
    </row>
    <row r="1485" spans="1:20" ht="49"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s="3" t="s">
        <v>8275</v>
      </c>
      <c r="O1485">
        <f t="shared" si="92"/>
        <v>1</v>
      </c>
      <c r="P1485" s="3">
        <f t="shared" si="93"/>
        <v>25</v>
      </c>
      <c r="Q1485" t="s">
        <v>8322</v>
      </c>
      <c r="R1485" t="s">
        <v>8324</v>
      </c>
      <c r="S1485" s="8">
        <f t="shared" si="94"/>
        <v>42547.984664351847</v>
      </c>
      <c r="T1485" s="8">
        <f t="shared" si="95"/>
        <v>42572.984664351847</v>
      </c>
    </row>
    <row r="1486" spans="1:20" ht="18"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s="3" t="s">
        <v>8275</v>
      </c>
      <c r="O1486">
        <f t="shared" si="92"/>
        <v>0</v>
      </c>
      <c r="P1486" s="3">
        <f t="shared" si="93"/>
        <v>0</v>
      </c>
      <c r="Q1486" t="s">
        <v>8322</v>
      </c>
      <c r="R1486" t="s">
        <v>8324</v>
      </c>
      <c r="S1486" s="8">
        <f t="shared" si="94"/>
        <v>41052.992627314808</v>
      </c>
      <c r="T1486" s="8">
        <f t="shared" si="95"/>
        <v>41111.410416666666</v>
      </c>
    </row>
    <row r="1487" spans="1:20" ht="49"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s="3" t="s">
        <v>8275</v>
      </c>
      <c r="O1487">
        <f t="shared" si="92"/>
        <v>2</v>
      </c>
      <c r="P1487" s="3">
        <f t="shared" si="93"/>
        <v>50</v>
      </c>
      <c r="Q1487" t="s">
        <v>8322</v>
      </c>
      <c r="R1487" t="s">
        <v>8324</v>
      </c>
      <c r="S1487" s="8">
        <f t="shared" si="94"/>
        <v>42130.587650462963</v>
      </c>
      <c r="T1487" s="8">
        <f t="shared" si="95"/>
        <v>42175.587650462963</v>
      </c>
    </row>
    <row r="1488" spans="1:20" ht="49"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s="3" t="s">
        <v>8275</v>
      </c>
      <c r="O1488">
        <f t="shared" si="92"/>
        <v>0</v>
      </c>
      <c r="P1488" s="3">
        <f t="shared" si="93"/>
        <v>16</v>
      </c>
      <c r="Q1488" t="s">
        <v>8322</v>
      </c>
      <c r="R1488" t="s">
        <v>8324</v>
      </c>
      <c r="S1488" s="8">
        <f t="shared" si="94"/>
        <v>42031.960196759253</v>
      </c>
      <c r="T1488" s="8">
        <f t="shared" si="95"/>
        <v>42061.960196759253</v>
      </c>
    </row>
    <row r="1489" spans="1:20" ht="49"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s="3" t="s">
        <v>8275</v>
      </c>
      <c r="O1489">
        <f t="shared" si="92"/>
        <v>0</v>
      </c>
      <c r="P1489" s="3">
        <f t="shared" si="93"/>
        <v>0</v>
      </c>
      <c r="Q1489" t="s">
        <v>8322</v>
      </c>
      <c r="R1489" t="s">
        <v>8324</v>
      </c>
      <c r="S1489" s="8">
        <f t="shared" si="94"/>
        <v>42554.709155092591</v>
      </c>
      <c r="T1489" s="8">
        <f t="shared" si="95"/>
        <v>42584.709155092591</v>
      </c>
    </row>
    <row r="1490" spans="1:20" ht="49"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s="3" t="s">
        <v>8275</v>
      </c>
      <c r="O1490">
        <f t="shared" si="92"/>
        <v>2</v>
      </c>
      <c r="P1490" s="3">
        <f t="shared" si="93"/>
        <v>60</v>
      </c>
      <c r="Q1490" t="s">
        <v>8322</v>
      </c>
      <c r="R1490" t="s">
        <v>8324</v>
      </c>
      <c r="S1490" s="8">
        <f t="shared" si="94"/>
        <v>41614.354861111111</v>
      </c>
      <c r="T1490" s="8">
        <f t="shared" si="95"/>
        <v>41644.354861111111</v>
      </c>
    </row>
    <row r="1491" spans="1:20" ht="49"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s="3" t="s">
        <v>8275</v>
      </c>
      <c r="O1491">
        <f t="shared" si="92"/>
        <v>0</v>
      </c>
      <c r="P1491" s="3">
        <f t="shared" si="93"/>
        <v>0</v>
      </c>
      <c r="Q1491" t="s">
        <v>8322</v>
      </c>
      <c r="R1491" t="s">
        <v>8324</v>
      </c>
      <c r="S1491" s="8">
        <f t="shared" si="94"/>
        <v>41198.403379629628</v>
      </c>
      <c r="T1491" s="8">
        <f t="shared" si="95"/>
        <v>41228.445046296292</v>
      </c>
    </row>
    <row r="1492" spans="1:20" ht="49"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s="3" t="s">
        <v>8275</v>
      </c>
      <c r="O1492">
        <f t="shared" si="92"/>
        <v>31</v>
      </c>
      <c r="P1492" s="3">
        <f t="shared" si="93"/>
        <v>47.11</v>
      </c>
      <c r="Q1492" t="s">
        <v>8322</v>
      </c>
      <c r="R1492" t="s">
        <v>8324</v>
      </c>
      <c r="S1492" s="8">
        <f t="shared" si="94"/>
        <v>41520.352708333332</v>
      </c>
      <c r="T1492" s="8">
        <f t="shared" si="95"/>
        <v>41549.352708333332</v>
      </c>
    </row>
    <row r="1493" spans="1:20" ht="33"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s="3" t="s">
        <v>8275</v>
      </c>
      <c r="O1493">
        <f t="shared" si="92"/>
        <v>8</v>
      </c>
      <c r="P1493" s="3">
        <f t="shared" si="93"/>
        <v>100</v>
      </c>
      <c r="Q1493" t="s">
        <v>8322</v>
      </c>
      <c r="R1493" t="s">
        <v>8324</v>
      </c>
      <c r="S1493" s="8">
        <f t="shared" si="94"/>
        <v>41991.505127314813</v>
      </c>
      <c r="T1493" s="8">
        <f t="shared" si="95"/>
        <v>42050.443055555552</v>
      </c>
    </row>
    <row r="1494" spans="1:20" ht="49"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s="3" t="s">
        <v>8275</v>
      </c>
      <c r="O1494">
        <f t="shared" si="92"/>
        <v>1</v>
      </c>
      <c r="P1494" s="3">
        <f t="shared" si="93"/>
        <v>15</v>
      </c>
      <c r="Q1494" t="s">
        <v>8322</v>
      </c>
      <c r="R1494" t="s">
        <v>8324</v>
      </c>
      <c r="S1494" s="8">
        <f t="shared" si="94"/>
        <v>40682.676458333335</v>
      </c>
      <c r="T1494" s="8">
        <f t="shared" si="95"/>
        <v>40712.676458333335</v>
      </c>
    </row>
    <row r="1495" spans="1:20" ht="33"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s="3" t="s">
        <v>8275</v>
      </c>
      <c r="O1495">
        <f t="shared" si="92"/>
        <v>0</v>
      </c>
      <c r="P1495" s="3">
        <f t="shared" si="93"/>
        <v>0</v>
      </c>
      <c r="Q1495" t="s">
        <v>8322</v>
      </c>
      <c r="R1495" t="s">
        <v>8324</v>
      </c>
      <c r="S1495" s="8">
        <f t="shared" si="94"/>
        <v>41411.658275462964</v>
      </c>
      <c r="T1495" s="8">
        <f t="shared" si="95"/>
        <v>41441.658275462956</v>
      </c>
    </row>
    <row r="1496" spans="1:20" ht="49"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s="3" t="s">
        <v>8275</v>
      </c>
      <c r="O1496">
        <f t="shared" si="92"/>
        <v>9</v>
      </c>
      <c r="P1496" s="3">
        <f t="shared" si="93"/>
        <v>40.450000000000003</v>
      </c>
      <c r="Q1496" t="s">
        <v>8322</v>
      </c>
      <c r="R1496" t="s">
        <v>8324</v>
      </c>
      <c r="S1496" s="8">
        <f t="shared" si="94"/>
        <v>42067.514039351845</v>
      </c>
      <c r="T1496" s="8">
        <f t="shared" si="95"/>
        <v>42097.443055555552</v>
      </c>
    </row>
    <row r="1497" spans="1:20" ht="33"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s="3" t="s">
        <v>8275</v>
      </c>
      <c r="O1497">
        <f t="shared" si="92"/>
        <v>0</v>
      </c>
      <c r="P1497" s="3">
        <f t="shared" si="93"/>
        <v>0</v>
      </c>
      <c r="Q1497" t="s">
        <v>8322</v>
      </c>
      <c r="R1497" t="s">
        <v>8324</v>
      </c>
      <c r="S1497" s="8">
        <f t="shared" si="94"/>
        <v>40752.581377314811</v>
      </c>
      <c r="T1497" s="8">
        <f t="shared" si="95"/>
        <v>40782.581377314811</v>
      </c>
    </row>
    <row r="1498" spans="1:20" ht="49"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s="3" t="s">
        <v>8275</v>
      </c>
      <c r="O1498">
        <f t="shared" si="92"/>
        <v>0</v>
      </c>
      <c r="P1498" s="3">
        <f t="shared" si="93"/>
        <v>0</v>
      </c>
      <c r="Q1498" t="s">
        <v>8322</v>
      </c>
      <c r="R1498" t="s">
        <v>8324</v>
      </c>
      <c r="S1498" s="8">
        <f t="shared" si="94"/>
        <v>41838.266886574071</v>
      </c>
      <c r="T1498" s="8">
        <f t="shared" si="95"/>
        <v>41898.266886574071</v>
      </c>
    </row>
    <row r="1499" spans="1:20" ht="49"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s="3" t="s">
        <v>8275</v>
      </c>
      <c r="O1499">
        <f t="shared" si="92"/>
        <v>0</v>
      </c>
      <c r="P1499" s="3">
        <f t="shared" si="93"/>
        <v>1</v>
      </c>
      <c r="Q1499" t="s">
        <v>8322</v>
      </c>
      <c r="R1499" t="s">
        <v>8324</v>
      </c>
      <c r="S1499" s="8">
        <f t="shared" si="94"/>
        <v>41444.434282407405</v>
      </c>
      <c r="T1499" s="8">
        <f t="shared" si="95"/>
        <v>41486.613194444442</v>
      </c>
    </row>
    <row r="1500" spans="1:20" ht="49"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s="3" t="s">
        <v>8275</v>
      </c>
      <c r="O1500">
        <f t="shared" si="92"/>
        <v>2</v>
      </c>
      <c r="P1500" s="3">
        <f t="shared" si="93"/>
        <v>19</v>
      </c>
      <c r="Q1500" t="s">
        <v>8322</v>
      </c>
      <c r="R1500" t="s">
        <v>8324</v>
      </c>
      <c r="S1500" s="8">
        <f t="shared" si="94"/>
        <v>41840.775208333333</v>
      </c>
      <c r="T1500" s="8">
        <f t="shared" si="95"/>
        <v>41885.775208333333</v>
      </c>
    </row>
    <row r="1501" spans="1:20" ht="49"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s="3" t="s">
        <v>8275</v>
      </c>
      <c r="O1501">
        <f t="shared" si="92"/>
        <v>0</v>
      </c>
      <c r="P1501" s="3">
        <f t="shared" si="93"/>
        <v>5</v>
      </c>
      <c r="Q1501" t="s">
        <v>8322</v>
      </c>
      <c r="R1501" t="s">
        <v>8324</v>
      </c>
      <c r="S1501" s="8">
        <f t="shared" si="94"/>
        <v>42526.798993055556</v>
      </c>
      <c r="T1501" s="8">
        <f t="shared" si="95"/>
        <v>42586.798993055556</v>
      </c>
    </row>
    <row r="1502" spans="1:20" ht="49"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s="3" t="s">
        <v>8275</v>
      </c>
      <c r="O1502">
        <f t="shared" si="92"/>
        <v>25</v>
      </c>
      <c r="P1502" s="3">
        <f t="shared" si="93"/>
        <v>46.73</v>
      </c>
      <c r="Q1502" t="s">
        <v>8322</v>
      </c>
      <c r="R1502" t="s">
        <v>8324</v>
      </c>
      <c r="S1502" s="8">
        <f t="shared" si="94"/>
        <v>41365.69626157407</v>
      </c>
      <c r="T1502" s="8">
        <f t="shared" si="95"/>
        <v>41395.69626157407</v>
      </c>
    </row>
    <row r="1503" spans="1:20" ht="33"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s="3" t="s">
        <v>8285</v>
      </c>
      <c r="O1503">
        <f t="shared" si="92"/>
        <v>166</v>
      </c>
      <c r="P1503" s="3">
        <f t="shared" si="93"/>
        <v>97.73</v>
      </c>
      <c r="Q1503" t="s">
        <v>8338</v>
      </c>
      <c r="R1503" t="s">
        <v>8339</v>
      </c>
      <c r="S1503" s="8">
        <f t="shared" si="94"/>
        <v>42163.3752662037</v>
      </c>
      <c r="T1503" s="8">
        <f t="shared" si="95"/>
        <v>42193.3752662037</v>
      </c>
    </row>
    <row r="1504" spans="1:20" ht="49"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s="3" t="s">
        <v>8285</v>
      </c>
      <c r="O1504">
        <f t="shared" si="92"/>
        <v>101</v>
      </c>
      <c r="P1504" s="3">
        <f t="shared" si="93"/>
        <v>67.84</v>
      </c>
      <c r="Q1504" t="s">
        <v>8338</v>
      </c>
      <c r="R1504" t="s">
        <v>8339</v>
      </c>
      <c r="S1504" s="8">
        <f t="shared" si="94"/>
        <v>42426.33425925926</v>
      </c>
      <c r="T1504" s="8">
        <f t="shared" si="95"/>
        <v>42454.708333333336</v>
      </c>
    </row>
    <row r="1505" spans="1:20" ht="49"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s="3" t="s">
        <v>8285</v>
      </c>
      <c r="O1505">
        <f t="shared" si="92"/>
        <v>108</v>
      </c>
      <c r="P1505" s="3">
        <f t="shared" si="93"/>
        <v>56.98</v>
      </c>
      <c r="Q1505" t="s">
        <v>8338</v>
      </c>
      <c r="R1505" t="s">
        <v>8339</v>
      </c>
      <c r="S1505" s="8">
        <f t="shared" si="94"/>
        <v>42606.13890046296</v>
      </c>
      <c r="T1505" s="8">
        <f t="shared" si="95"/>
        <v>42666.13890046296</v>
      </c>
    </row>
    <row r="1506" spans="1:20" ht="33"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s="3" t="s">
        <v>8285</v>
      </c>
      <c r="O1506">
        <f t="shared" si="92"/>
        <v>278</v>
      </c>
      <c r="P1506" s="3">
        <f t="shared" si="93"/>
        <v>67.16</v>
      </c>
      <c r="Q1506" t="s">
        <v>8338</v>
      </c>
      <c r="R1506" t="s">
        <v>8339</v>
      </c>
      <c r="S1506" s="8">
        <f t="shared" si="94"/>
        <v>41772.44935185185</v>
      </c>
      <c r="T1506" s="8">
        <f t="shared" si="95"/>
        <v>41800.147916666661</v>
      </c>
    </row>
    <row r="1507" spans="1:20" ht="49"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s="3" t="s">
        <v>8285</v>
      </c>
      <c r="O1507">
        <f t="shared" si="92"/>
        <v>104</v>
      </c>
      <c r="P1507" s="3">
        <f t="shared" si="93"/>
        <v>48.04</v>
      </c>
      <c r="Q1507" t="s">
        <v>8338</v>
      </c>
      <c r="R1507" t="s">
        <v>8339</v>
      </c>
      <c r="S1507" s="8">
        <f t="shared" si="94"/>
        <v>42414.234988425924</v>
      </c>
      <c r="T1507" s="8">
        <f t="shared" si="95"/>
        <v>42451.625694444439</v>
      </c>
    </row>
    <row r="1508" spans="1:20" ht="49"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s="3" t="s">
        <v>8285</v>
      </c>
      <c r="O1508">
        <f t="shared" si="92"/>
        <v>111</v>
      </c>
      <c r="P1508" s="3">
        <f t="shared" si="93"/>
        <v>38.86</v>
      </c>
      <c r="Q1508" t="s">
        <v>8338</v>
      </c>
      <c r="R1508" t="s">
        <v>8339</v>
      </c>
      <c r="S1508" s="8">
        <f t="shared" si="94"/>
        <v>41814.577592592592</v>
      </c>
      <c r="T1508" s="8">
        <f t="shared" si="95"/>
        <v>41844.577592592592</v>
      </c>
    </row>
    <row r="1509" spans="1:20" ht="49"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s="3" t="s">
        <v>8285</v>
      </c>
      <c r="O1509">
        <f t="shared" si="92"/>
        <v>215</v>
      </c>
      <c r="P1509" s="3">
        <f t="shared" si="93"/>
        <v>78.180000000000007</v>
      </c>
      <c r="Q1509" t="s">
        <v>8338</v>
      </c>
      <c r="R1509" t="s">
        <v>8339</v>
      </c>
      <c r="S1509" s="8">
        <f t="shared" si="94"/>
        <v>40254.242002314815</v>
      </c>
      <c r="T1509" s="8">
        <f t="shared" si="95"/>
        <v>40313.131944444445</v>
      </c>
    </row>
    <row r="1510" spans="1:20" ht="49"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s="3" t="s">
        <v>8285</v>
      </c>
      <c r="O1510">
        <f t="shared" si="92"/>
        <v>111</v>
      </c>
      <c r="P1510" s="3">
        <f t="shared" si="93"/>
        <v>97.11</v>
      </c>
      <c r="Q1510" t="s">
        <v>8338</v>
      </c>
      <c r="R1510" t="s">
        <v>8339</v>
      </c>
      <c r="S1510" s="8">
        <f t="shared" si="94"/>
        <v>41786.406030092592</v>
      </c>
      <c r="T1510" s="8">
        <f t="shared" si="95"/>
        <v>41817.406030092592</v>
      </c>
    </row>
    <row r="1511" spans="1:20" ht="49"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s="3" t="s">
        <v>8285</v>
      </c>
      <c r="O1511">
        <f t="shared" si="92"/>
        <v>124</v>
      </c>
      <c r="P1511" s="3">
        <f t="shared" si="93"/>
        <v>110.39</v>
      </c>
      <c r="Q1511" t="s">
        <v>8338</v>
      </c>
      <c r="R1511" t="s">
        <v>8339</v>
      </c>
      <c r="S1511" s="8">
        <f t="shared" si="94"/>
        <v>42751.325057870366</v>
      </c>
      <c r="T1511" s="8">
        <f t="shared" si="95"/>
        <v>42780.749305555553</v>
      </c>
    </row>
    <row r="1512" spans="1:20" ht="49"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s="3" t="s">
        <v>8285</v>
      </c>
      <c r="O1512">
        <f t="shared" si="92"/>
        <v>101</v>
      </c>
      <c r="P1512" s="3">
        <f t="shared" si="93"/>
        <v>39.92</v>
      </c>
      <c r="Q1512" t="s">
        <v>8338</v>
      </c>
      <c r="R1512" t="s">
        <v>8339</v>
      </c>
      <c r="S1512" s="8">
        <f t="shared" si="94"/>
        <v>41809.176828703698</v>
      </c>
      <c r="T1512" s="8">
        <f t="shared" si="95"/>
        <v>41839.176828703705</v>
      </c>
    </row>
    <row r="1513" spans="1:20" ht="49"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s="3" t="s">
        <v>8285</v>
      </c>
      <c r="O1513">
        <f t="shared" si="92"/>
        <v>112</v>
      </c>
      <c r="P1513" s="3">
        <f t="shared" si="93"/>
        <v>75.98</v>
      </c>
      <c r="Q1513" t="s">
        <v>8338</v>
      </c>
      <c r="R1513" t="s">
        <v>8339</v>
      </c>
      <c r="S1513" s="8">
        <f t="shared" si="94"/>
        <v>42296.375046296293</v>
      </c>
      <c r="T1513" s="8">
        <f t="shared" si="95"/>
        <v>42326.416712962957</v>
      </c>
    </row>
    <row r="1514" spans="1:20" ht="49"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s="3" t="s">
        <v>8285</v>
      </c>
      <c r="O1514">
        <f t="shared" si="92"/>
        <v>559</v>
      </c>
      <c r="P1514" s="3">
        <f t="shared" si="93"/>
        <v>58.38</v>
      </c>
      <c r="Q1514" t="s">
        <v>8338</v>
      </c>
      <c r="R1514" t="s">
        <v>8339</v>
      </c>
      <c r="S1514" s="8">
        <f t="shared" si="94"/>
        <v>42741.476145833331</v>
      </c>
      <c r="T1514" s="8">
        <f t="shared" si="95"/>
        <v>42771.476145833331</v>
      </c>
    </row>
    <row r="1515" spans="1:20" ht="49"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s="3" t="s">
        <v>8285</v>
      </c>
      <c r="O1515">
        <f t="shared" si="92"/>
        <v>150</v>
      </c>
      <c r="P1515" s="3">
        <f t="shared" si="93"/>
        <v>55.82</v>
      </c>
      <c r="Q1515" t="s">
        <v>8338</v>
      </c>
      <c r="R1515" t="s">
        <v>8339</v>
      </c>
      <c r="S1515" s="8">
        <f t="shared" si="94"/>
        <v>41806.42900462963</v>
      </c>
      <c r="T1515" s="8">
        <f t="shared" si="95"/>
        <v>41836.42900462963</v>
      </c>
    </row>
    <row r="1516" spans="1:20" ht="49"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s="3" t="s">
        <v>8285</v>
      </c>
      <c r="O1516">
        <f t="shared" si="92"/>
        <v>106</v>
      </c>
      <c r="P1516" s="3">
        <f t="shared" si="93"/>
        <v>151.24</v>
      </c>
      <c r="Q1516" t="s">
        <v>8338</v>
      </c>
      <c r="R1516" t="s">
        <v>8339</v>
      </c>
      <c r="S1516" s="8">
        <f t="shared" si="94"/>
        <v>42234.389351851853</v>
      </c>
      <c r="T1516" s="8">
        <f t="shared" si="95"/>
        <v>42274.389351851853</v>
      </c>
    </row>
    <row r="1517" spans="1:20" ht="49"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s="3" t="s">
        <v>8285</v>
      </c>
      <c r="O1517">
        <f t="shared" si="92"/>
        <v>157</v>
      </c>
      <c r="P1517" s="3">
        <f t="shared" si="93"/>
        <v>849.67</v>
      </c>
      <c r="Q1517" t="s">
        <v>8338</v>
      </c>
      <c r="R1517" t="s">
        <v>8339</v>
      </c>
      <c r="S1517" s="8">
        <f t="shared" si="94"/>
        <v>42415.04510416666</v>
      </c>
      <c r="T1517" s="8">
        <f t="shared" si="95"/>
        <v>42445.003437499996</v>
      </c>
    </row>
    <row r="1518" spans="1:20" ht="49"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s="3" t="s">
        <v>8285</v>
      </c>
      <c r="O1518">
        <f t="shared" si="92"/>
        <v>109</v>
      </c>
      <c r="P1518" s="3">
        <f t="shared" si="93"/>
        <v>159.24</v>
      </c>
      <c r="Q1518" t="s">
        <v>8338</v>
      </c>
      <c r="R1518" t="s">
        <v>8339</v>
      </c>
      <c r="S1518" s="8">
        <f t="shared" si="94"/>
        <v>42619.258009259262</v>
      </c>
      <c r="T1518" s="8">
        <f t="shared" si="95"/>
        <v>42649.374999999993</v>
      </c>
    </row>
    <row r="1519" spans="1:20" ht="49"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s="3" t="s">
        <v>8285</v>
      </c>
      <c r="O1519">
        <f t="shared" si="92"/>
        <v>162</v>
      </c>
      <c r="P1519" s="3">
        <f t="shared" si="93"/>
        <v>39.51</v>
      </c>
      <c r="Q1519" t="s">
        <v>8338</v>
      </c>
      <c r="R1519" t="s">
        <v>8339</v>
      </c>
      <c r="S1519" s="8">
        <f t="shared" si="94"/>
        <v>41948.358252314814</v>
      </c>
      <c r="T1519" s="8">
        <f t="shared" si="95"/>
        <v>41979.041666666664</v>
      </c>
    </row>
    <row r="1520" spans="1:20" ht="33"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s="3" t="s">
        <v>8285</v>
      </c>
      <c r="O1520">
        <f t="shared" si="92"/>
        <v>205</v>
      </c>
      <c r="P1520" s="3">
        <f t="shared" si="93"/>
        <v>130.53</v>
      </c>
      <c r="Q1520" t="s">
        <v>8338</v>
      </c>
      <c r="R1520" t="s">
        <v>8339</v>
      </c>
      <c r="S1520" s="8">
        <f t="shared" si="94"/>
        <v>41760.611712962964</v>
      </c>
      <c r="T1520" s="8">
        <f t="shared" si="95"/>
        <v>41790.611712962964</v>
      </c>
    </row>
    <row r="1521" spans="1:20" ht="49"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s="3" t="s">
        <v>8285</v>
      </c>
      <c r="O1521">
        <f t="shared" si="92"/>
        <v>103</v>
      </c>
      <c r="P1521" s="3">
        <f t="shared" si="93"/>
        <v>64.16</v>
      </c>
      <c r="Q1521" t="s">
        <v>8338</v>
      </c>
      <c r="R1521" t="s">
        <v>8339</v>
      </c>
      <c r="S1521" s="8">
        <f t="shared" si="94"/>
        <v>41782.533368055556</v>
      </c>
      <c r="T1521" s="8">
        <f t="shared" si="95"/>
        <v>41810.707638888889</v>
      </c>
    </row>
    <row r="1522" spans="1:20" ht="33"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s="3" t="s">
        <v>8285</v>
      </c>
      <c r="O1522">
        <f t="shared" si="92"/>
        <v>103</v>
      </c>
      <c r="P1522" s="3">
        <f t="shared" si="93"/>
        <v>111.53</v>
      </c>
      <c r="Q1522" t="s">
        <v>8338</v>
      </c>
      <c r="R1522" t="s">
        <v>8339</v>
      </c>
      <c r="S1522" s="8">
        <f t="shared" si="94"/>
        <v>41955.649456018517</v>
      </c>
      <c r="T1522" s="8">
        <f t="shared" si="95"/>
        <v>41991.958333333336</v>
      </c>
    </row>
    <row r="1523" spans="1:20" ht="49"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s="3" t="s">
        <v>8285</v>
      </c>
      <c r="O1523">
        <f t="shared" si="92"/>
        <v>107</v>
      </c>
      <c r="P1523" s="3">
        <f t="shared" si="93"/>
        <v>170.45</v>
      </c>
      <c r="Q1523" t="s">
        <v>8338</v>
      </c>
      <c r="R1523" t="s">
        <v>8339</v>
      </c>
      <c r="S1523" s="8">
        <f t="shared" si="94"/>
        <v>42492.959386574068</v>
      </c>
      <c r="T1523" s="8">
        <f t="shared" si="95"/>
        <v>42527.959386574068</v>
      </c>
    </row>
    <row r="1524" spans="1:20" ht="49"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s="3" t="s">
        <v>8285</v>
      </c>
      <c r="O1524">
        <f t="shared" si="92"/>
        <v>139</v>
      </c>
      <c r="P1524" s="3">
        <f t="shared" si="93"/>
        <v>133.74</v>
      </c>
      <c r="Q1524" t="s">
        <v>8338</v>
      </c>
      <c r="R1524" t="s">
        <v>8339</v>
      </c>
      <c r="S1524" s="8">
        <f t="shared" si="94"/>
        <v>41899.621979166666</v>
      </c>
      <c r="T1524" s="8">
        <f t="shared" si="95"/>
        <v>41929.621979166666</v>
      </c>
    </row>
    <row r="1525" spans="1:20" ht="49"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s="3" t="s">
        <v>8285</v>
      </c>
      <c r="O1525">
        <f t="shared" si="92"/>
        <v>125</v>
      </c>
      <c r="P1525" s="3">
        <f t="shared" si="93"/>
        <v>95.83</v>
      </c>
      <c r="Q1525" t="s">
        <v>8338</v>
      </c>
      <c r="R1525" t="s">
        <v>8339</v>
      </c>
      <c r="S1525" s="8">
        <f t="shared" si="94"/>
        <v>41964.543009259258</v>
      </c>
      <c r="T1525" s="8">
        <f t="shared" si="95"/>
        <v>41995.791666666664</v>
      </c>
    </row>
    <row r="1526" spans="1:20" ht="49"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s="3" t="s">
        <v>8285</v>
      </c>
      <c r="O1526">
        <f t="shared" si="92"/>
        <v>207</v>
      </c>
      <c r="P1526" s="3">
        <f t="shared" si="93"/>
        <v>221.79</v>
      </c>
      <c r="Q1526" t="s">
        <v>8338</v>
      </c>
      <c r="R1526" t="s">
        <v>8339</v>
      </c>
      <c r="S1526" s="8">
        <f t="shared" si="94"/>
        <v>42756.292708333327</v>
      </c>
      <c r="T1526" s="8">
        <f t="shared" si="95"/>
        <v>42786.292708333327</v>
      </c>
    </row>
    <row r="1527" spans="1:20" ht="49"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s="3" t="s">
        <v>8285</v>
      </c>
      <c r="O1527">
        <f t="shared" si="92"/>
        <v>174</v>
      </c>
      <c r="P1527" s="3">
        <f t="shared" si="93"/>
        <v>32.32</v>
      </c>
      <c r="Q1527" t="s">
        <v>8338</v>
      </c>
      <c r="R1527" t="s">
        <v>8339</v>
      </c>
      <c r="S1527" s="8">
        <f t="shared" si="94"/>
        <v>42570.494652777772</v>
      </c>
      <c r="T1527" s="8">
        <f t="shared" si="95"/>
        <v>42600.494652777772</v>
      </c>
    </row>
    <row r="1528" spans="1:20" ht="49"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s="3" t="s">
        <v>8285</v>
      </c>
      <c r="O1528">
        <f t="shared" si="92"/>
        <v>120</v>
      </c>
      <c r="P1528" s="3">
        <f t="shared" si="93"/>
        <v>98.84</v>
      </c>
      <c r="Q1528" t="s">
        <v>8338</v>
      </c>
      <c r="R1528" t="s">
        <v>8339</v>
      </c>
      <c r="S1528" s="8">
        <f t="shared" si="94"/>
        <v>42339.067673611113</v>
      </c>
      <c r="T1528" s="8">
        <f t="shared" si="95"/>
        <v>42388.067673611113</v>
      </c>
    </row>
    <row r="1529" spans="1:20" ht="33"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s="3" t="s">
        <v>8285</v>
      </c>
      <c r="O1529">
        <f t="shared" si="92"/>
        <v>110</v>
      </c>
      <c r="P1529" s="3">
        <f t="shared" si="93"/>
        <v>55.22</v>
      </c>
      <c r="Q1529" t="s">
        <v>8338</v>
      </c>
      <c r="R1529" t="s">
        <v>8339</v>
      </c>
      <c r="S1529" s="8">
        <f t="shared" si="94"/>
        <v>42780.392199074071</v>
      </c>
      <c r="T1529" s="8">
        <f t="shared" si="95"/>
        <v>42808.350532407407</v>
      </c>
    </row>
    <row r="1530" spans="1:20" ht="33"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s="3" t="s">
        <v>8285</v>
      </c>
      <c r="O1530">
        <f t="shared" si="92"/>
        <v>282</v>
      </c>
      <c r="P1530" s="3">
        <f t="shared" si="93"/>
        <v>52.79</v>
      </c>
      <c r="Q1530" t="s">
        <v>8338</v>
      </c>
      <c r="R1530" t="s">
        <v>8339</v>
      </c>
      <c r="S1530" s="8">
        <f t="shared" si="94"/>
        <v>42736.524560185186</v>
      </c>
      <c r="T1530" s="8">
        <f t="shared" si="95"/>
        <v>42766.791666666664</v>
      </c>
    </row>
    <row r="1531" spans="1:20" ht="33"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s="3" t="s">
        <v>8285</v>
      </c>
      <c r="O1531">
        <f t="shared" si="92"/>
        <v>101</v>
      </c>
      <c r="P1531" s="3">
        <f t="shared" si="93"/>
        <v>135.66999999999999</v>
      </c>
      <c r="Q1531" t="s">
        <v>8338</v>
      </c>
      <c r="R1531" t="s">
        <v>8339</v>
      </c>
      <c r="S1531" s="8">
        <f t="shared" si="94"/>
        <v>42052.420370370368</v>
      </c>
      <c r="T1531" s="8">
        <f t="shared" si="95"/>
        <v>42082.378703703704</v>
      </c>
    </row>
    <row r="1532" spans="1:20" ht="49"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s="3" t="s">
        <v>8285</v>
      </c>
      <c r="O1532">
        <f t="shared" si="92"/>
        <v>135</v>
      </c>
      <c r="P1532" s="3">
        <f t="shared" si="93"/>
        <v>53.99</v>
      </c>
      <c r="Q1532" t="s">
        <v>8338</v>
      </c>
      <c r="R1532" t="s">
        <v>8339</v>
      </c>
      <c r="S1532" s="8">
        <f t="shared" si="94"/>
        <v>42275.558969907412</v>
      </c>
      <c r="T1532" s="8">
        <f t="shared" si="95"/>
        <v>42300.558969907404</v>
      </c>
    </row>
    <row r="1533" spans="1:20" ht="49"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s="3" t="s">
        <v>8285</v>
      </c>
      <c r="O1533">
        <f t="shared" si="92"/>
        <v>176</v>
      </c>
      <c r="P1533" s="3">
        <f t="shared" si="93"/>
        <v>56.64</v>
      </c>
      <c r="Q1533" t="s">
        <v>8338</v>
      </c>
      <c r="R1533" t="s">
        <v>8339</v>
      </c>
      <c r="S1533" s="8">
        <f t="shared" si="94"/>
        <v>41941.594050925924</v>
      </c>
      <c r="T1533" s="8">
        <f t="shared" si="95"/>
        <v>41973.916666666664</v>
      </c>
    </row>
    <row r="1534" spans="1:20" ht="49"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s="3" t="s">
        <v>8285</v>
      </c>
      <c r="O1534">
        <f t="shared" si="92"/>
        <v>484</v>
      </c>
      <c r="P1534" s="3">
        <f t="shared" si="93"/>
        <v>82.32</v>
      </c>
      <c r="Q1534" t="s">
        <v>8338</v>
      </c>
      <c r="R1534" t="s">
        <v>8339</v>
      </c>
      <c r="S1534" s="8">
        <f t="shared" si="94"/>
        <v>42391.266956018517</v>
      </c>
      <c r="T1534" s="8">
        <f t="shared" si="95"/>
        <v>42415.416666666664</v>
      </c>
    </row>
    <row r="1535" spans="1:20" ht="33"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s="3" t="s">
        <v>8285</v>
      </c>
      <c r="O1535">
        <f t="shared" si="92"/>
        <v>145</v>
      </c>
      <c r="P1535" s="3">
        <f t="shared" si="93"/>
        <v>88.26</v>
      </c>
      <c r="Q1535" t="s">
        <v>8338</v>
      </c>
      <c r="R1535" t="s">
        <v>8339</v>
      </c>
      <c r="S1535" s="8">
        <f t="shared" si="94"/>
        <v>42442.793715277774</v>
      </c>
      <c r="T1535" s="8">
        <f t="shared" si="95"/>
        <v>42491.957638888889</v>
      </c>
    </row>
    <row r="1536" spans="1:20" ht="49"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s="3" t="s">
        <v>8285</v>
      </c>
      <c r="O1536">
        <f t="shared" si="92"/>
        <v>418</v>
      </c>
      <c r="P1536" s="3">
        <f t="shared" si="93"/>
        <v>84.91</v>
      </c>
      <c r="Q1536" t="s">
        <v>8338</v>
      </c>
      <c r="R1536" t="s">
        <v>8339</v>
      </c>
      <c r="S1536" s="8">
        <f t="shared" si="94"/>
        <v>42221.465995370374</v>
      </c>
      <c r="T1536" s="8">
        <f t="shared" si="95"/>
        <v>42251.465995370367</v>
      </c>
    </row>
    <row r="1537" spans="1:20" ht="49"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s="3" t="s">
        <v>8285</v>
      </c>
      <c r="O1537">
        <f t="shared" si="92"/>
        <v>132</v>
      </c>
      <c r="P1537" s="3">
        <f t="shared" si="93"/>
        <v>48.15</v>
      </c>
      <c r="Q1537" t="s">
        <v>8338</v>
      </c>
      <c r="R1537" t="s">
        <v>8339</v>
      </c>
      <c r="S1537" s="8">
        <f t="shared" si="94"/>
        <v>42484.620729166665</v>
      </c>
      <c r="T1537" s="8">
        <f t="shared" si="95"/>
        <v>42513.708333333336</v>
      </c>
    </row>
    <row r="1538" spans="1:20" ht="49"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s="3" t="s">
        <v>8285</v>
      </c>
      <c r="O1538">
        <f t="shared" ref="O1538:O1601" si="96">ROUND(E1538/D1538*100,0)</f>
        <v>250</v>
      </c>
      <c r="P1538" s="3">
        <f t="shared" ref="P1538:P1601" si="97">IF(E1538=0,0,ROUND(E1538/L1538,2))</f>
        <v>66.02</v>
      </c>
      <c r="Q1538" t="s">
        <v>8338</v>
      </c>
      <c r="R1538" t="s">
        <v>8339</v>
      </c>
      <c r="S1538" s="8">
        <f t="shared" ref="S1538:S1601" si="98">(((J1538/60)/60)/24)+DATE(1970,1,1)+(-5/24)</f>
        <v>42213.593865740739</v>
      </c>
      <c r="T1538" s="8">
        <f t="shared" ref="T1538:T1601" si="99">(I1538/86400)+25569+(-5/24)</f>
        <v>42243.593865740739</v>
      </c>
    </row>
    <row r="1539" spans="1:20" ht="49"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s="3" t="s">
        <v>8285</v>
      </c>
      <c r="O1539">
        <f t="shared" si="96"/>
        <v>180</v>
      </c>
      <c r="P1539" s="3">
        <f t="shared" si="97"/>
        <v>96.38</v>
      </c>
      <c r="Q1539" t="s">
        <v>8338</v>
      </c>
      <c r="R1539" t="s">
        <v>8339</v>
      </c>
      <c r="S1539" s="8">
        <f t="shared" si="98"/>
        <v>42552.106793981475</v>
      </c>
      <c r="T1539" s="8">
        <f t="shared" si="99"/>
        <v>42588.541666666664</v>
      </c>
    </row>
    <row r="1540" spans="1:20" ht="49"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s="3" t="s">
        <v>8285</v>
      </c>
      <c r="O1540">
        <f t="shared" si="96"/>
        <v>103</v>
      </c>
      <c r="P1540" s="3">
        <f t="shared" si="97"/>
        <v>156.16999999999999</v>
      </c>
      <c r="Q1540" t="s">
        <v>8338</v>
      </c>
      <c r="R1540" t="s">
        <v>8339</v>
      </c>
      <c r="S1540" s="8">
        <f t="shared" si="98"/>
        <v>41981.57372685185</v>
      </c>
      <c r="T1540" s="8">
        <f t="shared" si="99"/>
        <v>42026.57372685185</v>
      </c>
    </row>
    <row r="1541" spans="1:20" ht="49"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s="3" t="s">
        <v>8285</v>
      </c>
      <c r="O1541">
        <f t="shared" si="96"/>
        <v>136</v>
      </c>
      <c r="P1541" s="3">
        <f t="shared" si="97"/>
        <v>95.76</v>
      </c>
      <c r="Q1541" t="s">
        <v>8338</v>
      </c>
      <c r="R1541" t="s">
        <v>8339</v>
      </c>
      <c r="S1541" s="8">
        <f t="shared" si="98"/>
        <v>42705.710868055547</v>
      </c>
      <c r="T1541" s="8">
        <f t="shared" si="99"/>
        <v>42738.710868055554</v>
      </c>
    </row>
    <row r="1542" spans="1:20" ht="49"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s="3" t="s">
        <v>8285</v>
      </c>
      <c r="O1542">
        <f t="shared" si="96"/>
        <v>118</v>
      </c>
      <c r="P1542" s="3">
        <f t="shared" si="97"/>
        <v>180.41</v>
      </c>
      <c r="Q1542" t="s">
        <v>8338</v>
      </c>
      <c r="R1542" t="s">
        <v>8339</v>
      </c>
      <c r="S1542" s="8">
        <f t="shared" si="98"/>
        <v>41938.798796296294</v>
      </c>
      <c r="T1542" s="8">
        <f t="shared" si="99"/>
        <v>41968.843749999993</v>
      </c>
    </row>
    <row r="1543" spans="1:20" ht="49"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s="3" t="s">
        <v>8289</v>
      </c>
      <c r="O1543">
        <f t="shared" si="96"/>
        <v>0</v>
      </c>
      <c r="P1543" s="3">
        <f t="shared" si="97"/>
        <v>3</v>
      </c>
      <c r="Q1543" t="s">
        <v>8338</v>
      </c>
      <c r="R1543" t="s">
        <v>8343</v>
      </c>
      <c r="S1543" s="8">
        <f t="shared" si="98"/>
        <v>41974.503912037035</v>
      </c>
      <c r="T1543" s="8">
        <f t="shared" si="99"/>
        <v>42004.503912037035</v>
      </c>
    </row>
    <row r="1544" spans="1:20" ht="49"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s="3" t="s">
        <v>8289</v>
      </c>
      <c r="O1544">
        <f t="shared" si="96"/>
        <v>4</v>
      </c>
      <c r="P1544" s="3">
        <f t="shared" si="97"/>
        <v>20</v>
      </c>
      <c r="Q1544" t="s">
        <v>8338</v>
      </c>
      <c r="R1544" t="s">
        <v>8343</v>
      </c>
      <c r="S1544" s="8">
        <f t="shared" si="98"/>
        <v>42170.788194444445</v>
      </c>
      <c r="T1544" s="8">
        <f t="shared" si="99"/>
        <v>42185.788194444445</v>
      </c>
    </row>
    <row r="1545" spans="1:20" ht="49"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s="3" t="s">
        <v>8289</v>
      </c>
      <c r="O1545">
        <f t="shared" si="96"/>
        <v>0</v>
      </c>
      <c r="P1545" s="3">
        <f t="shared" si="97"/>
        <v>10</v>
      </c>
      <c r="Q1545" t="s">
        <v>8338</v>
      </c>
      <c r="R1545" t="s">
        <v>8343</v>
      </c>
      <c r="S1545" s="8">
        <f t="shared" si="98"/>
        <v>41935.301319444443</v>
      </c>
      <c r="T1545" s="8">
        <f t="shared" si="99"/>
        <v>41965.342986111107</v>
      </c>
    </row>
    <row r="1546" spans="1:20" ht="49"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s="3" t="s">
        <v>8289</v>
      </c>
      <c r="O1546">
        <f t="shared" si="96"/>
        <v>0</v>
      </c>
      <c r="P1546" s="3">
        <f t="shared" si="97"/>
        <v>0</v>
      </c>
      <c r="Q1546" t="s">
        <v>8338</v>
      </c>
      <c r="R1546" t="s">
        <v>8343</v>
      </c>
      <c r="S1546" s="8">
        <f t="shared" si="98"/>
        <v>42052.842870370368</v>
      </c>
      <c r="T1546" s="8">
        <f t="shared" si="99"/>
        <v>42094.804166666661</v>
      </c>
    </row>
    <row r="1547" spans="1:20" ht="49"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s="3" t="s">
        <v>8289</v>
      </c>
      <c r="O1547">
        <f t="shared" si="96"/>
        <v>0</v>
      </c>
      <c r="P1547" s="3">
        <f t="shared" si="97"/>
        <v>1</v>
      </c>
      <c r="Q1547" t="s">
        <v>8338</v>
      </c>
      <c r="R1547" t="s">
        <v>8343</v>
      </c>
      <c r="S1547" s="8">
        <f t="shared" si="98"/>
        <v>42031.676319444443</v>
      </c>
      <c r="T1547" s="8">
        <f t="shared" si="99"/>
        <v>42065.677777777775</v>
      </c>
    </row>
    <row r="1548" spans="1:20" ht="49"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s="3" t="s">
        <v>8289</v>
      </c>
      <c r="O1548">
        <f t="shared" si="96"/>
        <v>29</v>
      </c>
      <c r="P1548" s="3">
        <f t="shared" si="97"/>
        <v>26.27</v>
      </c>
      <c r="Q1548" t="s">
        <v>8338</v>
      </c>
      <c r="R1548" t="s">
        <v>8343</v>
      </c>
      <c r="S1548" s="8">
        <f t="shared" si="98"/>
        <v>41839.004618055551</v>
      </c>
      <c r="T1548" s="8">
        <f t="shared" si="99"/>
        <v>41899.004618055551</v>
      </c>
    </row>
    <row r="1549" spans="1:20" ht="49"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s="3" t="s">
        <v>8289</v>
      </c>
      <c r="O1549">
        <f t="shared" si="96"/>
        <v>0</v>
      </c>
      <c r="P1549" s="3">
        <f t="shared" si="97"/>
        <v>0</v>
      </c>
      <c r="Q1549" t="s">
        <v>8338</v>
      </c>
      <c r="R1549" t="s">
        <v>8343</v>
      </c>
      <c r="S1549" s="8">
        <f t="shared" si="98"/>
        <v>42782.218541666669</v>
      </c>
      <c r="T1549" s="8">
        <f t="shared" si="99"/>
        <v>42789.218541666669</v>
      </c>
    </row>
    <row r="1550" spans="1:20" ht="33"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s="3" t="s">
        <v>8289</v>
      </c>
      <c r="O1550">
        <f t="shared" si="96"/>
        <v>9</v>
      </c>
      <c r="P1550" s="3">
        <f t="shared" si="97"/>
        <v>60</v>
      </c>
      <c r="Q1550" t="s">
        <v>8338</v>
      </c>
      <c r="R1550" t="s">
        <v>8343</v>
      </c>
      <c r="S1550" s="8">
        <f t="shared" si="98"/>
        <v>42286.673842592594</v>
      </c>
      <c r="T1550" s="8">
        <f t="shared" si="99"/>
        <v>42316.715509259258</v>
      </c>
    </row>
    <row r="1551" spans="1:20" ht="49"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s="3" t="s">
        <v>8289</v>
      </c>
      <c r="O1551">
        <f t="shared" si="96"/>
        <v>34</v>
      </c>
      <c r="P1551" s="3">
        <f t="shared" si="97"/>
        <v>28.33</v>
      </c>
      <c r="Q1551" t="s">
        <v>8338</v>
      </c>
      <c r="R1551" t="s">
        <v>8343</v>
      </c>
      <c r="S1551" s="8">
        <f t="shared" si="98"/>
        <v>42280.927766203698</v>
      </c>
      <c r="T1551" s="8">
        <f t="shared" si="99"/>
        <v>42310.96943287037</v>
      </c>
    </row>
    <row r="1552" spans="1:20" ht="49"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s="3" t="s">
        <v>8289</v>
      </c>
      <c r="O1552">
        <f t="shared" si="96"/>
        <v>13</v>
      </c>
      <c r="P1552" s="3">
        <f t="shared" si="97"/>
        <v>14.43</v>
      </c>
      <c r="Q1552" t="s">
        <v>8338</v>
      </c>
      <c r="R1552" t="s">
        <v>8343</v>
      </c>
      <c r="S1552" s="8">
        <f t="shared" si="98"/>
        <v>42472.24113425926</v>
      </c>
      <c r="T1552" s="8">
        <f t="shared" si="99"/>
        <v>42502.24113425926</v>
      </c>
    </row>
    <row r="1553" spans="1:20" ht="49"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s="3" t="s">
        <v>8289</v>
      </c>
      <c r="O1553">
        <f t="shared" si="96"/>
        <v>0</v>
      </c>
      <c r="P1553" s="3">
        <f t="shared" si="97"/>
        <v>0</v>
      </c>
      <c r="Q1553" t="s">
        <v>8338</v>
      </c>
      <c r="R1553" t="s">
        <v>8343</v>
      </c>
      <c r="S1553" s="8">
        <f t="shared" si="98"/>
        <v>42121.616192129623</v>
      </c>
      <c r="T1553" s="8">
        <f t="shared" si="99"/>
        <v>42151.616192129623</v>
      </c>
    </row>
    <row r="1554" spans="1:20" ht="49"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s="3" t="s">
        <v>8289</v>
      </c>
      <c r="O1554">
        <f t="shared" si="96"/>
        <v>49</v>
      </c>
      <c r="P1554" s="3">
        <f t="shared" si="97"/>
        <v>132.19</v>
      </c>
      <c r="Q1554" t="s">
        <v>8338</v>
      </c>
      <c r="R1554" t="s">
        <v>8343</v>
      </c>
      <c r="S1554" s="8">
        <f t="shared" si="98"/>
        <v>41892.480416666665</v>
      </c>
      <c r="T1554" s="8">
        <f t="shared" si="99"/>
        <v>41912.957638888889</v>
      </c>
    </row>
    <row r="1555" spans="1:20" ht="49"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s="3" t="s">
        <v>8289</v>
      </c>
      <c r="O1555">
        <f t="shared" si="96"/>
        <v>0</v>
      </c>
      <c r="P1555" s="3">
        <f t="shared" si="97"/>
        <v>0</v>
      </c>
      <c r="Q1555" t="s">
        <v>8338</v>
      </c>
      <c r="R1555" t="s">
        <v>8343</v>
      </c>
      <c r="S1555" s="8">
        <f t="shared" si="98"/>
        <v>42219.074618055551</v>
      </c>
      <c r="T1555" s="8">
        <f t="shared" si="99"/>
        <v>42249.074618055551</v>
      </c>
    </row>
    <row r="1556" spans="1:20" ht="49"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s="3" t="s">
        <v>8289</v>
      </c>
      <c r="O1556">
        <f t="shared" si="96"/>
        <v>0</v>
      </c>
      <c r="P1556" s="3">
        <f t="shared" si="97"/>
        <v>0</v>
      </c>
      <c r="Q1556" t="s">
        <v>8338</v>
      </c>
      <c r="R1556" t="s">
        <v>8343</v>
      </c>
      <c r="S1556" s="8">
        <f t="shared" si="98"/>
        <v>42188.043865740743</v>
      </c>
      <c r="T1556" s="8">
        <f t="shared" si="99"/>
        <v>42218.043865740743</v>
      </c>
    </row>
    <row r="1557" spans="1:20" ht="49"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s="3" t="s">
        <v>8289</v>
      </c>
      <c r="O1557">
        <f t="shared" si="96"/>
        <v>0</v>
      </c>
      <c r="P1557" s="3">
        <f t="shared" si="97"/>
        <v>0</v>
      </c>
      <c r="Q1557" t="s">
        <v>8338</v>
      </c>
      <c r="R1557" t="s">
        <v>8343</v>
      </c>
      <c r="S1557" s="8">
        <f t="shared" si="98"/>
        <v>42241.405462962961</v>
      </c>
      <c r="T1557" s="8">
        <f t="shared" si="99"/>
        <v>42264.499999999993</v>
      </c>
    </row>
    <row r="1558" spans="1:20" ht="49"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s="3" t="s">
        <v>8289</v>
      </c>
      <c r="O1558">
        <f t="shared" si="96"/>
        <v>45</v>
      </c>
      <c r="P1558" s="3">
        <f t="shared" si="97"/>
        <v>56.42</v>
      </c>
      <c r="Q1558" t="s">
        <v>8338</v>
      </c>
      <c r="R1558" t="s">
        <v>8343</v>
      </c>
      <c r="S1558" s="8">
        <f t="shared" si="98"/>
        <v>42524.944722222215</v>
      </c>
      <c r="T1558" s="8">
        <f t="shared" si="99"/>
        <v>42554.944722222215</v>
      </c>
    </row>
    <row r="1559" spans="1:20" ht="49"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s="3" t="s">
        <v>8289</v>
      </c>
      <c r="O1559">
        <f t="shared" si="96"/>
        <v>4</v>
      </c>
      <c r="P1559" s="3">
        <f t="shared" si="97"/>
        <v>100</v>
      </c>
      <c r="Q1559" t="s">
        <v>8338</v>
      </c>
      <c r="R1559" t="s">
        <v>8343</v>
      </c>
      <c r="S1559" s="8">
        <f t="shared" si="98"/>
        <v>41871.444826388884</v>
      </c>
      <c r="T1559" s="8">
        <f t="shared" si="99"/>
        <v>41902.444826388884</v>
      </c>
    </row>
    <row r="1560" spans="1:20" ht="33"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s="3" t="s">
        <v>8289</v>
      </c>
      <c r="O1560">
        <f t="shared" si="96"/>
        <v>5</v>
      </c>
      <c r="P1560" s="3">
        <f t="shared" si="97"/>
        <v>11.67</v>
      </c>
      <c r="Q1560" t="s">
        <v>8338</v>
      </c>
      <c r="R1560" t="s">
        <v>8343</v>
      </c>
      <c r="S1560" s="8">
        <f t="shared" si="98"/>
        <v>42185.189340277771</v>
      </c>
      <c r="T1560" s="8">
        <f t="shared" si="99"/>
        <v>42244.299999999996</v>
      </c>
    </row>
    <row r="1561" spans="1:20" ht="33"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s="3" t="s">
        <v>8289</v>
      </c>
      <c r="O1561">
        <f t="shared" si="96"/>
        <v>0</v>
      </c>
      <c r="P1561" s="3">
        <f t="shared" si="97"/>
        <v>50</v>
      </c>
      <c r="Q1561" t="s">
        <v>8338</v>
      </c>
      <c r="R1561" t="s">
        <v>8343</v>
      </c>
      <c r="S1561" s="8">
        <f t="shared" si="98"/>
        <v>42107.844895833325</v>
      </c>
      <c r="T1561" s="8">
        <f t="shared" si="99"/>
        <v>42122.844895833332</v>
      </c>
    </row>
    <row r="1562" spans="1:20" ht="49"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s="3" t="s">
        <v>8289</v>
      </c>
      <c r="O1562">
        <f t="shared" si="96"/>
        <v>4</v>
      </c>
      <c r="P1562" s="3">
        <f t="shared" si="97"/>
        <v>23.5</v>
      </c>
      <c r="Q1562" t="s">
        <v>8338</v>
      </c>
      <c r="R1562" t="s">
        <v>8343</v>
      </c>
      <c r="S1562" s="8">
        <f t="shared" si="98"/>
        <v>41935.812418981477</v>
      </c>
      <c r="T1562" s="8">
        <f t="shared" si="99"/>
        <v>41955.854085648149</v>
      </c>
    </row>
    <row r="1563" spans="1:20" ht="49"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s="3" t="s">
        <v>8290</v>
      </c>
      <c r="O1563">
        <f t="shared" si="96"/>
        <v>1</v>
      </c>
      <c r="P1563" s="3">
        <f t="shared" si="97"/>
        <v>67</v>
      </c>
      <c r="Q1563" t="s">
        <v>8322</v>
      </c>
      <c r="R1563" t="s">
        <v>8344</v>
      </c>
      <c r="S1563" s="8">
        <f t="shared" si="98"/>
        <v>41554.833368055552</v>
      </c>
      <c r="T1563" s="8">
        <f t="shared" si="99"/>
        <v>41584.875034722216</v>
      </c>
    </row>
    <row r="1564" spans="1:20" ht="49"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s="3" t="s">
        <v>8290</v>
      </c>
      <c r="O1564">
        <f t="shared" si="96"/>
        <v>0</v>
      </c>
      <c r="P1564" s="3">
        <f t="shared" si="97"/>
        <v>0</v>
      </c>
      <c r="Q1564" t="s">
        <v>8322</v>
      </c>
      <c r="R1564" t="s">
        <v>8344</v>
      </c>
      <c r="S1564" s="8">
        <f t="shared" si="98"/>
        <v>40079.357824074068</v>
      </c>
      <c r="T1564" s="8">
        <f t="shared" si="99"/>
        <v>40148.826388888883</v>
      </c>
    </row>
    <row r="1565" spans="1:20" ht="49"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s="3" t="s">
        <v>8290</v>
      </c>
      <c r="O1565">
        <f t="shared" si="96"/>
        <v>1</v>
      </c>
      <c r="P1565" s="3">
        <f t="shared" si="97"/>
        <v>42.5</v>
      </c>
      <c r="Q1565" t="s">
        <v>8322</v>
      </c>
      <c r="R1565" t="s">
        <v>8344</v>
      </c>
      <c r="S1565" s="8">
        <f t="shared" si="98"/>
        <v>41652.534155092588</v>
      </c>
      <c r="T1565" s="8">
        <f t="shared" si="99"/>
        <v>41712.492488425924</v>
      </c>
    </row>
    <row r="1566" spans="1:20" ht="49"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s="3" t="s">
        <v>8290</v>
      </c>
      <c r="O1566">
        <f t="shared" si="96"/>
        <v>0</v>
      </c>
      <c r="P1566" s="3">
        <f t="shared" si="97"/>
        <v>10</v>
      </c>
      <c r="Q1566" t="s">
        <v>8322</v>
      </c>
      <c r="R1566" t="s">
        <v>8344</v>
      </c>
      <c r="S1566" s="8">
        <f t="shared" si="98"/>
        <v>42121.158668981479</v>
      </c>
      <c r="T1566" s="8">
        <f t="shared" si="99"/>
        <v>42152.628472222219</v>
      </c>
    </row>
    <row r="1567" spans="1:20" ht="49"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s="3" t="s">
        <v>8290</v>
      </c>
      <c r="O1567">
        <f t="shared" si="96"/>
        <v>3</v>
      </c>
      <c r="P1567" s="3">
        <f t="shared" si="97"/>
        <v>100</v>
      </c>
      <c r="Q1567" t="s">
        <v>8322</v>
      </c>
      <c r="R1567" t="s">
        <v>8344</v>
      </c>
      <c r="S1567" s="8">
        <f t="shared" si="98"/>
        <v>40672.521539351852</v>
      </c>
      <c r="T1567" s="8">
        <f t="shared" si="99"/>
        <v>40702.521539351852</v>
      </c>
    </row>
    <row r="1568" spans="1:20" ht="49"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s="3" t="s">
        <v>8290</v>
      </c>
      <c r="O1568">
        <f t="shared" si="96"/>
        <v>21</v>
      </c>
      <c r="P1568" s="3">
        <f t="shared" si="97"/>
        <v>108.05</v>
      </c>
      <c r="Q1568" t="s">
        <v>8322</v>
      </c>
      <c r="R1568" t="s">
        <v>8344</v>
      </c>
      <c r="S1568" s="8">
        <f t="shared" si="98"/>
        <v>42549.708379629628</v>
      </c>
      <c r="T1568" s="8">
        <f t="shared" si="99"/>
        <v>42578.708333333336</v>
      </c>
    </row>
    <row r="1569" spans="1:20" ht="49"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s="3" t="s">
        <v>8290</v>
      </c>
      <c r="O1569">
        <f t="shared" si="96"/>
        <v>4</v>
      </c>
      <c r="P1569" s="3">
        <f t="shared" si="97"/>
        <v>26.92</v>
      </c>
      <c r="Q1569" t="s">
        <v>8322</v>
      </c>
      <c r="R1569" t="s">
        <v>8344</v>
      </c>
      <c r="S1569" s="8">
        <f t="shared" si="98"/>
        <v>41671.728530092587</v>
      </c>
      <c r="T1569" s="8">
        <f t="shared" si="99"/>
        <v>41686.791666666664</v>
      </c>
    </row>
    <row r="1570" spans="1:20" ht="49"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s="3" t="s">
        <v>8290</v>
      </c>
      <c r="O1570">
        <f t="shared" si="96"/>
        <v>14</v>
      </c>
      <c r="P1570" s="3">
        <f t="shared" si="97"/>
        <v>155</v>
      </c>
      <c r="Q1570" t="s">
        <v>8322</v>
      </c>
      <c r="R1570" t="s">
        <v>8344</v>
      </c>
      <c r="S1570" s="8">
        <f t="shared" si="98"/>
        <v>41961.853993055549</v>
      </c>
      <c r="T1570" s="8">
        <f t="shared" si="99"/>
        <v>41996.853993055549</v>
      </c>
    </row>
    <row r="1571" spans="1:20" ht="18"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s="3" t="s">
        <v>8290</v>
      </c>
      <c r="O1571">
        <f t="shared" si="96"/>
        <v>0</v>
      </c>
      <c r="P1571" s="3">
        <f t="shared" si="97"/>
        <v>0</v>
      </c>
      <c r="Q1571" t="s">
        <v>8322</v>
      </c>
      <c r="R1571" t="s">
        <v>8344</v>
      </c>
      <c r="S1571" s="8">
        <f t="shared" si="98"/>
        <v>41389.471226851849</v>
      </c>
      <c r="T1571" s="8">
        <f t="shared" si="99"/>
        <v>41419.471226851849</v>
      </c>
    </row>
    <row r="1572" spans="1:20" ht="33"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s="3" t="s">
        <v>8290</v>
      </c>
      <c r="O1572">
        <f t="shared" si="96"/>
        <v>41</v>
      </c>
      <c r="P1572" s="3">
        <f t="shared" si="97"/>
        <v>47.77</v>
      </c>
      <c r="Q1572" t="s">
        <v>8322</v>
      </c>
      <c r="R1572" t="s">
        <v>8344</v>
      </c>
      <c r="S1572" s="8">
        <f t="shared" si="98"/>
        <v>42438.605115740742</v>
      </c>
      <c r="T1572" s="8">
        <f t="shared" si="99"/>
        <v>42468.56344907407</v>
      </c>
    </row>
    <row r="1573" spans="1:20" ht="49"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s="3" t="s">
        <v>8290</v>
      </c>
      <c r="O1573">
        <f t="shared" si="96"/>
        <v>1</v>
      </c>
      <c r="P1573" s="3">
        <f t="shared" si="97"/>
        <v>20</v>
      </c>
      <c r="Q1573" t="s">
        <v>8322</v>
      </c>
      <c r="R1573" t="s">
        <v>8344</v>
      </c>
      <c r="S1573" s="8">
        <f t="shared" si="98"/>
        <v>42144.561145833337</v>
      </c>
      <c r="T1573" s="8">
        <f t="shared" si="99"/>
        <v>42174.56114583333</v>
      </c>
    </row>
    <row r="1574" spans="1:20" ht="49"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s="3" t="s">
        <v>8290</v>
      </c>
      <c r="O1574">
        <f t="shared" si="96"/>
        <v>5</v>
      </c>
      <c r="P1574" s="3">
        <f t="shared" si="97"/>
        <v>41.67</v>
      </c>
      <c r="Q1574" t="s">
        <v>8322</v>
      </c>
      <c r="R1574" t="s">
        <v>8344</v>
      </c>
      <c r="S1574" s="8">
        <f t="shared" si="98"/>
        <v>42403.824756944443</v>
      </c>
      <c r="T1574" s="8">
        <f t="shared" si="99"/>
        <v>42428.790972222218</v>
      </c>
    </row>
    <row r="1575" spans="1:20" ht="49"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s="3" t="s">
        <v>8290</v>
      </c>
      <c r="O1575">
        <f t="shared" si="96"/>
        <v>2</v>
      </c>
      <c r="P1575" s="3">
        <f t="shared" si="97"/>
        <v>74.33</v>
      </c>
      <c r="Q1575" t="s">
        <v>8322</v>
      </c>
      <c r="R1575" t="s">
        <v>8344</v>
      </c>
      <c r="S1575" s="8">
        <f t="shared" si="98"/>
        <v>42785.791689814818</v>
      </c>
      <c r="T1575" s="8">
        <f t="shared" si="99"/>
        <v>42825.957638888889</v>
      </c>
    </row>
    <row r="1576" spans="1:20" ht="49"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s="3" t="s">
        <v>8290</v>
      </c>
      <c r="O1576">
        <f t="shared" si="96"/>
        <v>5</v>
      </c>
      <c r="P1576" s="3">
        <f t="shared" si="97"/>
        <v>84.33</v>
      </c>
      <c r="Q1576" t="s">
        <v>8322</v>
      </c>
      <c r="R1576" t="s">
        <v>8344</v>
      </c>
      <c r="S1576" s="8">
        <f t="shared" si="98"/>
        <v>42017.719085648147</v>
      </c>
      <c r="T1576" s="8">
        <f t="shared" si="99"/>
        <v>42052.719085648147</v>
      </c>
    </row>
    <row r="1577" spans="1:20" ht="49"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s="3" t="s">
        <v>8290</v>
      </c>
      <c r="O1577">
        <f t="shared" si="96"/>
        <v>23</v>
      </c>
      <c r="P1577" s="3">
        <f t="shared" si="97"/>
        <v>65.459999999999994</v>
      </c>
      <c r="Q1577" t="s">
        <v>8322</v>
      </c>
      <c r="R1577" t="s">
        <v>8344</v>
      </c>
      <c r="S1577" s="8">
        <f t="shared" si="98"/>
        <v>41799.315925925926</v>
      </c>
      <c r="T1577" s="8">
        <f t="shared" si="99"/>
        <v>41829.315925925919</v>
      </c>
    </row>
    <row r="1578" spans="1:20" ht="33"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s="3" t="s">
        <v>8290</v>
      </c>
      <c r="O1578">
        <f t="shared" si="96"/>
        <v>13</v>
      </c>
      <c r="P1578" s="3">
        <f t="shared" si="97"/>
        <v>65</v>
      </c>
      <c r="Q1578" t="s">
        <v>8322</v>
      </c>
      <c r="R1578" t="s">
        <v>8344</v>
      </c>
      <c r="S1578" s="8">
        <f t="shared" si="98"/>
        <v>42140.670925925922</v>
      </c>
      <c r="T1578" s="8">
        <f t="shared" si="99"/>
        <v>42185.670925925922</v>
      </c>
    </row>
    <row r="1579" spans="1:20" ht="49"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s="3" t="s">
        <v>8290</v>
      </c>
      <c r="O1579">
        <f t="shared" si="96"/>
        <v>1</v>
      </c>
      <c r="P1579" s="3">
        <f t="shared" si="97"/>
        <v>27.5</v>
      </c>
      <c r="Q1579" t="s">
        <v>8322</v>
      </c>
      <c r="R1579" t="s">
        <v>8344</v>
      </c>
      <c r="S1579" s="8">
        <f t="shared" si="98"/>
        <v>41054.639444444445</v>
      </c>
      <c r="T1579" s="8">
        <f t="shared" si="99"/>
        <v>41114.639444444438</v>
      </c>
    </row>
    <row r="1580" spans="1:20" ht="65"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s="3" t="s">
        <v>8290</v>
      </c>
      <c r="O1580">
        <f t="shared" si="96"/>
        <v>11</v>
      </c>
      <c r="P1580" s="3">
        <f t="shared" si="97"/>
        <v>51.25</v>
      </c>
      <c r="Q1580" t="s">
        <v>8322</v>
      </c>
      <c r="R1580" t="s">
        <v>8344</v>
      </c>
      <c r="S1580" s="8">
        <f t="shared" si="98"/>
        <v>40398.857534722221</v>
      </c>
      <c r="T1580" s="8">
        <f t="shared" si="99"/>
        <v>40422.875</v>
      </c>
    </row>
    <row r="1581" spans="1:20" ht="33"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s="3" t="s">
        <v>8290</v>
      </c>
      <c r="O1581">
        <f t="shared" si="96"/>
        <v>1</v>
      </c>
      <c r="P1581" s="3">
        <f t="shared" si="97"/>
        <v>14</v>
      </c>
      <c r="Q1581" t="s">
        <v>8322</v>
      </c>
      <c r="R1581" t="s">
        <v>8344</v>
      </c>
      <c r="S1581" s="8">
        <f t="shared" si="98"/>
        <v>41481.788090277776</v>
      </c>
      <c r="T1581" s="8">
        <f t="shared" si="99"/>
        <v>41514.788090277776</v>
      </c>
    </row>
    <row r="1582" spans="1:20" ht="49"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s="3" t="s">
        <v>8290</v>
      </c>
      <c r="O1582">
        <f t="shared" si="96"/>
        <v>0</v>
      </c>
      <c r="P1582" s="3">
        <f t="shared" si="97"/>
        <v>0</v>
      </c>
      <c r="Q1582" t="s">
        <v>8322</v>
      </c>
      <c r="R1582" t="s">
        <v>8344</v>
      </c>
      <c r="S1582" s="8">
        <f t="shared" si="98"/>
        <v>40989.841736111113</v>
      </c>
      <c r="T1582" s="8">
        <f t="shared" si="99"/>
        <v>41049.841736111106</v>
      </c>
    </row>
    <row r="1583" spans="1:20" ht="49"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s="3" t="s">
        <v>8291</v>
      </c>
      <c r="O1583">
        <f t="shared" si="96"/>
        <v>1</v>
      </c>
      <c r="P1583" s="3">
        <f t="shared" si="97"/>
        <v>5</v>
      </c>
      <c r="Q1583" t="s">
        <v>8338</v>
      </c>
      <c r="R1583" t="s">
        <v>8345</v>
      </c>
      <c r="S1583" s="8">
        <f t="shared" si="98"/>
        <v>42325.240624999999</v>
      </c>
      <c r="T1583" s="8">
        <f t="shared" si="99"/>
        <v>42357.240624999999</v>
      </c>
    </row>
    <row r="1584" spans="1:20" ht="33"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s="3" t="s">
        <v>8291</v>
      </c>
      <c r="O1584">
        <f t="shared" si="96"/>
        <v>9</v>
      </c>
      <c r="P1584" s="3">
        <f t="shared" si="97"/>
        <v>31</v>
      </c>
      <c r="Q1584" t="s">
        <v>8338</v>
      </c>
      <c r="R1584" t="s">
        <v>8345</v>
      </c>
      <c r="S1584" s="8">
        <f t="shared" si="98"/>
        <v>42246.581631944442</v>
      </c>
      <c r="T1584" s="8">
        <f t="shared" si="99"/>
        <v>42303.680555555555</v>
      </c>
    </row>
    <row r="1585" spans="1:20" ht="49"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s="3" t="s">
        <v>8291</v>
      </c>
      <c r="O1585">
        <f t="shared" si="96"/>
        <v>0</v>
      </c>
      <c r="P1585" s="3">
        <f t="shared" si="97"/>
        <v>15</v>
      </c>
      <c r="Q1585" t="s">
        <v>8338</v>
      </c>
      <c r="R1585" t="s">
        <v>8345</v>
      </c>
      <c r="S1585" s="8">
        <f t="shared" si="98"/>
        <v>41877.696655092594</v>
      </c>
      <c r="T1585" s="8">
        <f t="shared" si="99"/>
        <v>41907.696655092594</v>
      </c>
    </row>
    <row r="1586" spans="1:20" ht="49"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s="3" t="s">
        <v>8291</v>
      </c>
      <c r="O1586">
        <f t="shared" si="96"/>
        <v>0</v>
      </c>
      <c r="P1586" s="3">
        <f t="shared" si="97"/>
        <v>0</v>
      </c>
      <c r="Q1586" t="s">
        <v>8338</v>
      </c>
      <c r="R1586" t="s">
        <v>8345</v>
      </c>
      <c r="S1586" s="8">
        <f t="shared" si="98"/>
        <v>41779.440983796296</v>
      </c>
      <c r="T1586" s="8">
        <f t="shared" si="99"/>
        <v>41789.440983796296</v>
      </c>
    </row>
    <row r="1587" spans="1:20" ht="49"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s="3" t="s">
        <v>8291</v>
      </c>
      <c r="O1587">
        <f t="shared" si="96"/>
        <v>79</v>
      </c>
      <c r="P1587" s="3">
        <f t="shared" si="97"/>
        <v>131.66999999999999</v>
      </c>
      <c r="Q1587" t="s">
        <v>8338</v>
      </c>
      <c r="R1587" t="s">
        <v>8345</v>
      </c>
      <c r="S1587" s="8">
        <f t="shared" si="98"/>
        <v>42707.687129629623</v>
      </c>
      <c r="T1587" s="8">
        <f t="shared" si="99"/>
        <v>42729.249999999993</v>
      </c>
    </row>
    <row r="1588" spans="1:20" ht="33"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s="3" t="s">
        <v>8291</v>
      </c>
      <c r="O1588">
        <f t="shared" si="96"/>
        <v>0</v>
      </c>
      <c r="P1588" s="3">
        <f t="shared" si="97"/>
        <v>0</v>
      </c>
      <c r="Q1588" t="s">
        <v>8338</v>
      </c>
      <c r="R1588" t="s">
        <v>8345</v>
      </c>
      <c r="S1588" s="8">
        <f t="shared" si="98"/>
        <v>42068.896087962967</v>
      </c>
      <c r="T1588" s="8">
        <f t="shared" si="99"/>
        <v>42098.854421296295</v>
      </c>
    </row>
    <row r="1589" spans="1:20" ht="49"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s="3" t="s">
        <v>8291</v>
      </c>
      <c r="O1589">
        <f t="shared" si="96"/>
        <v>0</v>
      </c>
      <c r="P1589" s="3">
        <f t="shared" si="97"/>
        <v>1</v>
      </c>
      <c r="Q1589" t="s">
        <v>8338</v>
      </c>
      <c r="R1589" t="s">
        <v>8345</v>
      </c>
      <c r="S1589" s="8">
        <f t="shared" si="98"/>
        <v>41956.742650462962</v>
      </c>
      <c r="T1589" s="8">
        <f t="shared" si="99"/>
        <v>41986.742650462962</v>
      </c>
    </row>
    <row r="1590" spans="1:20" ht="33"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s="3" t="s">
        <v>8291</v>
      </c>
      <c r="O1590">
        <f t="shared" si="96"/>
        <v>0</v>
      </c>
      <c r="P1590" s="3">
        <f t="shared" si="97"/>
        <v>0</v>
      </c>
      <c r="Q1590" t="s">
        <v>8338</v>
      </c>
      <c r="R1590" t="s">
        <v>8345</v>
      </c>
      <c r="S1590" s="8">
        <f t="shared" si="98"/>
        <v>42005.041655092595</v>
      </c>
      <c r="T1590" s="8">
        <f t="shared" si="99"/>
        <v>42035.633333333331</v>
      </c>
    </row>
    <row r="1591" spans="1:20" ht="49"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s="3" t="s">
        <v>8291</v>
      </c>
      <c r="O1591">
        <f t="shared" si="96"/>
        <v>0</v>
      </c>
      <c r="P1591" s="3">
        <f t="shared" si="97"/>
        <v>0</v>
      </c>
      <c r="Q1591" t="s">
        <v>8338</v>
      </c>
      <c r="R1591" t="s">
        <v>8345</v>
      </c>
      <c r="S1591" s="8">
        <f t="shared" si="98"/>
        <v>42256.776458333326</v>
      </c>
      <c r="T1591" s="8">
        <f t="shared" si="99"/>
        <v>42286.776458333326</v>
      </c>
    </row>
    <row r="1592" spans="1:20" ht="18"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s="3" t="s">
        <v>8291</v>
      </c>
      <c r="O1592">
        <f t="shared" si="96"/>
        <v>2</v>
      </c>
      <c r="P1592" s="3">
        <f t="shared" si="97"/>
        <v>510</v>
      </c>
      <c r="Q1592" t="s">
        <v>8338</v>
      </c>
      <c r="R1592" t="s">
        <v>8345</v>
      </c>
      <c r="S1592" s="8">
        <f t="shared" si="98"/>
        <v>42240.648888888885</v>
      </c>
      <c r="T1592" s="8">
        <f t="shared" si="99"/>
        <v>42270.648888888885</v>
      </c>
    </row>
    <row r="1593" spans="1:20" ht="49"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s="3" t="s">
        <v>8291</v>
      </c>
      <c r="O1593">
        <f t="shared" si="96"/>
        <v>29</v>
      </c>
      <c r="P1593" s="3">
        <f t="shared" si="97"/>
        <v>44.48</v>
      </c>
      <c r="Q1593" t="s">
        <v>8338</v>
      </c>
      <c r="R1593" t="s">
        <v>8345</v>
      </c>
      <c r="S1593" s="8">
        <f t="shared" si="98"/>
        <v>42433.517835648141</v>
      </c>
      <c r="T1593" s="8">
        <f t="shared" si="99"/>
        <v>42463.476168981484</v>
      </c>
    </row>
    <row r="1594" spans="1:20" ht="33"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s="3" t="s">
        <v>8291</v>
      </c>
      <c r="O1594">
        <f t="shared" si="96"/>
        <v>0</v>
      </c>
      <c r="P1594" s="3">
        <f t="shared" si="97"/>
        <v>0</v>
      </c>
      <c r="Q1594" t="s">
        <v>8338</v>
      </c>
      <c r="R1594" t="s">
        <v>8345</v>
      </c>
      <c r="S1594" s="8">
        <f t="shared" si="98"/>
        <v>42045.86440972222</v>
      </c>
      <c r="T1594" s="8">
        <f t="shared" si="99"/>
        <v>42090.822743055549</v>
      </c>
    </row>
    <row r="1595" spans="1:20" ht="33"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s="3" t="s">
        <v>8291</v>
      </c>
      <c r="O1595">
        <f t="shared" si="96"/>
        <v>0</v>
      </c>
      <c r="P1595" s="3">
        <f t="shared" si="97"/>
        <v>1</v>
      </c>
      <c r="Q1595" t="s">
        <v>8338</v>
      </c>
      <c r="R1595" t="s">
        <v>8345</v>
      </c>
      <c r="S1595" s="8">
        <f t="shared" si="98"/>
        <v>42033.63721064815</v>
      </c>
      <c r="T1595" s="8">
        <f t="shared" si="99"/>
        <v>42063.63721064815</v>
      </c>
    </row>
    <row r="1596" spans="1:20" ht="33"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s="3" t="s">
        <v>8291</v>
      </c>
      <c r="O1596">
        <f t="shared" si="96"/>
        <v>21</v>
      </c>
      <c r="P1596" s="3">
        <f t="shared" si="97"/>
        <v>20.5</v>
      </c>
      <c r="Q1596" t="s">
        <v>8338</v>
      </c>
      <c r="R1596" t="s">
        <v>8345</v>
      </c>
      <c r="S1596" s="8">
        <f t="shared" si="98"/>
        <v>42445.504421296289</v>
      </c>
      <c r="T1596" s="8">
        <f t="shared" si="99"/>
        <v>42505.472916666666</v>
      </c>
    </row>
    <row r="1597" spans="1:20" ht="49"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s="3" t="s">
        <v>8291</v>
      </c>
      <c r="O1597">
        <f t="shared" si="96"/>
        <v>0</v>
      </c>
      <c r="P1597" s="3">
        <f t="shared" si="97"/>
        <v>40</v>
      </c>
      <c r="Q1597" t="s">
        <v>8338</v>
      </c>
      <c r="R1597" t="s">
        <v>8345</v>
      </c>
      <c r="S1597" s="8">
        <f t="shared" si="98"/>
        <v>41779.84175925926</v>
      </c>
      <c r="T1597" s="8">
        <f t="shared" si="99"/>
        <v>41808.634027777771</v>
      </c>
    </row>
    <row r="1598" spans="1:20" ht="33"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s="3" t="s">
        <v>8291</v>
      </c>
      <c r="O1598">
        <f t="shared" si="96"/>
        <v>2</v>
      </c>
      <c r="P1598" s="3">
        <f t="shared" si="97"/>
        <v>25</v>
      </c>
      <c r="Q1598" t="s">
        <v>8338</v>
      </c>
      <c r="R1598" t="s">
        <v>8345</v>
      </c>
      <c r="S1598" s="8">
        <f t="shared" si="98"/>
        <v>41941.221863425926</v>
      </c>
      <c r="T1598" s="8">
        <f t="shared" si="99"/>
        <v>41986.26353009259</v>
      </c>
    </row>
    <row r="1599" spans="1:20" ht="49"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s="3" t="s">
        <v>8291</v>
      </c>
      <c r="O1599">
        <f t="shared" si="96"/>
        <v>0</v>
      </c>
      <c r="P1599" s="3">
        <f t="shared" si="97"/>
        <v>0</v>
      </c>
      <c r="Q1599" t="s">
        <v>8338</v>
      </c>
      <c r="R1599" t="s">
        <v>8345</v>
      </c>
      <c r="S1599" s="8">
        <f t="shared" si="98"/>
        <v>42603.145798611113</v>
      </c>
      <c r="T1599" s="8">
        <f t="shared" si="99"/>
        <v>42633.145798611113</v>
      </c>
    </row>
    <row r="1600" spans="1:20" ht="49"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s="3" t="s">
        <v>8291</v>
      </c>
      <c r="O1600">
        <f t="shared" si="96"/>
        <v>0</v>
      </c>
      <c r="P1600" s="3">
        <f t="shared" si="97"/>
        <v>1</v>
      </c>
      <c r="Q1600" t="s">
        <v>8338</v>
      </c>
      <c r="R1600" t="s">
        <v>8345</v>
      </c>
      <c r="S1600" s="8">
        <f t="shared" si="98"/>
        <v>42151.459004629629</v>
      </c>
      <c r="T1600" s="8">
        <f t="shared" si="99"/>
        <v>42211.459004629629</v>
      </c>
    </row>
    <row r="1601" spans="1:20" ht="49"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s="3" t="s">
        <v>8291</v>
      </c>
      <c r="O1601">
        <f t="shared" si="96"/>
        <v>0</v>
      </c>
      <c r="P1601" s="3">
        <f t="shared" si="97"/>
        <v>0</v>
      </c>
      <c r="Q1601" t="s">
        <v>8338</v>
      </c>
      <c r="R1601" t="s">
        <v>8345</v>
      </c>
      <c r="S1601" s="8">
        <f t="shared" si="98"/>
        <v>42438.330740740734</v>
      </c>
      <c r="T1601" s="8">
        <f t="shared" si="99"/>
        <v>42468.289074074077</v>
      </c>
    </row>
    <row r="1602" spans="1:20" ht="49"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s="3" t="s">
        <v>8291</v>
      </c>
      <c r="O1602">
        <f t="shared" ref="O1602:O1665" si="100">ROUND(E1602/D1602*100,0)</f>
        <v>7</v>
      </c>
      <c r="P1602" s="3">
        <f t="shared" ref="P1602:P1665" si="101">IF(E1602=0,0,ROUND(E1602/L1602,2))</f>
        <v>40.78</v>
      </c>
      <c r="Q1602" t="s">
        <v>8338</v>
      </c>
      <c r="R1602" t="s">
        <v>8345</v>
      </c>
      <c r="S1602" s="8">
        <f t="shared" ref="S1602:S1665" si="102">(((J1602/60)/60)/24)+DATE(1970,1,1)+(-5/24)</f>
        <v>41790.848981481482</v>
      </c>
      <c r="T1602" s="8">
        <f t="shared" ref="T1602:T1665" si="103">(I1602/86400)+25569+(-5/24)</f>
        <v>41835.007638888885</v>
      </c>
    </row>
    <row r="1603" spans="1:20" ht="49"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s="3" t="s">
        <v>8276</v>
      </c>
      <c r="O1603">
        <f t="shared" si="100"/>
        <v>108</v>
      </c>
      <c r="P1603" s="3">
        <f t="shared" si="101"/>
        <v>48.33</v>
      </c>
      <c r="Q1603" t="s">
        <v>8325</v>
      </c>
      <c r="R1603" t="s">
        <v>8326</v>
      </c>
      <c r="S1603" s="8">
        <f t="shared" si="102"/>
        <v>40637.884641203702</v>
      </c>
      <c r="T1603" s="8">
        <f t="shared" si="103"/>
        <v>40667.884641203702</v>
      </c>
    </row>
    <row r="1604" spans="1:20" ht="49"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s="3" t="s">
        <v>8276</v>
      </c>
      <c r="O1604">
        <f t="shared" si="100"/>
        <v>100</v>
      </c>
      <c r="P1604" s="3">
        <f t="shared" si="101"/>
        <v>46.95</v>
      </c>
      <c r="Q1604" t="s">
        <v>8325</v>
      </c>
      <c r="R1604" t="s">
        <v>8326</v>
      </c>
      <c r="S1604" s="8">
        <f t="shared" si="102"/>
        <v>40788.089317129627</v>
      </c>
      <c r="T1604" s="8">
        <f t="shared" si="103"/>
        <v>40830.75</v>
      </c>
    </row>
    <row r="1605" spans="1:20" ht="33"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s="3" t="s">
        <v>8276</v>
      </c>
      <c r="O1605">
        <f t="shared" si="100"/>
        <v>100</v>
      </c>
      <c r="P1605" s="3">
        <f t="shared" si="101"/>
        <v>66.69</v>
      </c>
      <c r="Q1605" t="s">
        <v>8325</v>
      </c>
      <c r="R1605" t="s">
        <v>8326</v>
      </c>
      <c r="S1605" s="8">
        <f t="shared" si="102"/>
        <v>40875.961331018516</v>
      </c>
      <c r="T1605" s="8">
        <f t="shared" si="103"/>
        <v>40935.961331018516</v>
      </c>
    </row>
    <row r="1606" spans="1:20" ht="49"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s="3" t="s">
        <v>8276</v>
      </c>
      <c r="O1606">
        <f t="shared" si="100"/>
        <v>122</v>
      </c>
      <c r="P1606" s="3">
        <f t="shared" si="101"/>
        <v>48.84</v>
      </c>
      <c r="Q1606" t="s">
        <v>8325</v>
      </c>
      <c r="R1606" t="s">
        <v>8326</v>
      </c>
      <c r="S1606" s="8">
        <f t="shared" si="102"/>
        <v>40945.636979166666</v>
      </c>
      <c r="T1606" s="8">
        <f t="shared" si="103"/>
        <v>40985.595312500001</v>
      </c>
    </row>
    <row r="1607" spans="1:20" ht="49"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s="3" t="s">
        <v>8276</v>
      </c>
      <c r="O1607">
        <f t="shared" si="100"/>
        <v>101</v>
      </c>
      <c r="P1607" s="3">
        <f t="shared" si="101"/>
        <v>137.31</v>
      </c>
      <c r="Q1607" t="s">
        <v>8325</v>
      </c>
      <c r="R1607" t="s">
        <v>8326</v>
      </c>
      <c r="S1607" s="8">
        <f t="shared" si="102"/>
        <v>40746.804548611108</v>
      </c>
      <c r="T1607" s="8">
        <f t="shared" si="103"/>
        <v>40756.083333333328</v>
      </c>
    </row>
    <row r="1608" spans="1:20" ht="49"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s="3" t="s">
        <v>8276</v>
      </c>
      <c r="O1608">
        <f t="shared" si="100"/>
        <v>101</v>
      </c>
      <c r="P1608" s="3">
        <f t="shared" si="101"/>
        <v>87.83</v>
      </c>
      <c r="Q1608" t="s">
        <v>8325</v>
      </c>
      <c r="R1608" t="s">
        <v>8326</v>
      </c>
      <c r="S1608" s="8">
        <f t="shared" si="102"/>
        <v>40535.903217592589</v>
      </c>
      <c r="T1608" s="8">
        <f t="shared" si="103"/>
        <v>40625.861550925925</v>
      </c>
    </row>
    <row r="1609" spans="1:20" ht="49"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s="3" t="s">
        <v>8276</v>
      </c>
      <c r="O1609">
        <f t="shared" si="100"/>
        <v>145</v>
      </c>
      <c r="P1609" s="3">
        <f t="shared" si="101"/>
        <v>70.790000000000006</v>
      </c>
      <c r="Q1609" t="s">
        <v>8325</v>
      </c>
      <c r="R1609" t="s">
        <v>8326</v>
      </c>
      <c r="S1609" s="8">
        <f t="shared" si="102"/>
        <v>41053.600127314814</v>
      </c>
      <c r="T1609" s="8">
        <f t="shared" si="103"/>
        <v>41074.600127314814</v>
      </c>
    </row>
    <row r="1610" spans="1:20" ht="33"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s="3" t="s">
        <v>8276</v>
      </c>
      <c r="O1610">
        <f t="shared" si="100"/>
        <v>101</v>
      </c>
      <c r="P1610" s="3">
        <f t="shared" si="101"/>
        <v>52.83</v>
      </c>
      <c r="Q1610" t="s">
        <v>8325</v>
      </c>
      <c r="R1610" t="s">
        <v>8326</v>
      </c>
      <c r="S1610" s="8">
        <f t="shared" si="102"/>
        <v>41607.622523148144</v>
      </c>
      <c r="T1610" s="8">
        <f t="shared" si="103"/>
        <v>41640.018055555549</v>
      </c>
    </row>
    <row r="1611" spans="1:20" ht="49"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s="3" t="s">
        <v>8276</v>
      </c>
      <c r="O1611">
        <f t="shared" si="100"/>
        <v>118</v>
      </c>
      <c r="P1611" s="3">
        <f t="shared" si="101"/>
        <v>443.75</v>
      </c>
      <c r="Q1611" t="s">
        <v>8325</v>
      </c>
      <c r="R1611" t="s">
        <v>8326</v>
      </c>
      <c r="S1611" s="8">
        <f t="shared" si="102"/>
        <v>40795.792928240735</v>
      </c>
      <c r="T1611" s="8">
        <f t="shared" si="103"/>
        <v>40849.125</v>
      </c>
    </row>
    <row r="1612" spans="1:20" ht="33"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s="3" t="s">
        <v>8276</v>
      </c>
      <c r="O1612">
        <f t="shared" si="100"/>
        <v>272</v>
      </c>
      <c r="P1612" s="3">
        <f t="shared" si="101"/>
        <v>48.54</v>
      </c>
      <c r="Q1612" t="s">
        <v>8325</v>
      </c>
      <c r="R1612" t="s">
        <v>8326</v>
      </c>
      <c r="S1612" s="8">
        <f t="shared" si="102"/>
        <v>41228.716550925921</v>
      </c>
      <c r="T1612" s="8">
        <f t="shared" si="103"/>
        <v>41258.716550925921</v>
      </c>
    </row>
    <row r="1613" spans="1:20" ht="18"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s="3" t="s">
        <v>8276</v>
      </c>
      <c r="O1613">
        <f t="shared" si="100"/>
        <v>125</v>
      </c>
      <c r="P1613" s="3">
        <f t="shared" si="101"/>
        <v>37.07</v>
      </c>
      <c r="Q1613" t="s">
        <v>8325</v>
      </c>
      <c r="R1613" t="s">
        <v>8326</v>
      </c>
      <c r="S1613" s="8">
        <f t="shared" si="102"/>
        <v>41408.792037037034</v>
      </c>
      <c r="T1613" s="8">
        <f t="shared" si="103"/>
        <v>41429.792037037034</v>
      </c>
    </row>
    <row r="1614" spans="1:20" ht="33"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s="3" t="s">
        <v>8276</v>
      </c>
      <c r="O1614">
        <f t="shared" si="100"/>
        <v>110</v>
      </c>
      <c r="P1614" s="3">
        <f t="shared" si="101"/>
        <v>50</v>
      </c>
      <c r="Q1614" t="s">
        <v>8325</v>
      </c>
      <c r="R1614" t="s">
        <v>8326</v>
      </c>
      <c r="S1614" s="8">
        <f t="shared" si="102"/>
        <v>41246.666481481479</v>
      </c>
      <c r="T1614" s="8">
        <f t="shared" si="103"/>
        <v>41276.666481481479</v>
      </c>
    </row>
    <row r="1615" spans="1:20" ht="49"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s="3" t="s">
        <v>8276</v>
      </c>
      <c r="O1615">
        <f t="shared" si="100"/>
        <v>102</v>
      </c>
      <c r="P1615" s="3">
        <f t="shared" si="101"/>
        <v>39.04</v>
      </c>
      <c r="Q1615" t="s">
        <v>8325</v>
      </c>
      <c r="R1615" t="s">
        <v>8326</v>
      </c>
      <c r="S1615" s="8">
        <f t="shared" si="102"/>
        <v>41081.861134259256</v>
      </c>
      <c r="T1615" s="8">
        <f t="shared" si="103"/>
        <v>41111.861134259256</v>
      </c>
    </row>
    <row r="1616" spans="1:20" ht="49"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s="3" t="s">
        <v>8276</v>
      </c>
      <c r="O1616">
        <f t="shared" si="100"/>
        <v>103</v>
      </c>
      <c r="P1616" s="3">
        <f t="shared" si="101"/>
        <v>66.69</v>
      </c>
      <c r="Q1616" t="s">
        <v>8325</v>
      </c>
      <c r="R1616" t="s">
        <v>8326</v>
      </c>
      <c r="S1616" s="8">
        <f t="shared" si="102"/>
        <v>41794.772789351846</v>
      </c>
      <c r="T1616" s="8">
        <f t="shared" si="103"/>
        <v>41854.5</v>
      </c>
    </row>
    <row r="1617" spans="1:20" ht="49"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s="3" t="s">
        <v>8276</v>
      </c>
      <c r="O1617">
        <f t="shared" si="100"/>
        <v>114</v>
      </c>
      <c r="P1617" s="3">
        <f t="shared" si="101"/>
        <v>67.13</v>
      </c>
      <c r="Q1617" t="s">
        <v>8325</v>
      </c>
      <c r="R1617" t="s">
        <v>8326</v>
      </c>
      <c r="S1617" s="8">
        <f t="shared" si="102"/>
        <v>40844.842546296291</v>
      </c>
      <c r="T1617" s="8">
        <f t="shared" si="103"/>
        <v>40889.884212962963</v>
      </c>
    </row>
    <row r="1618" spans="1:20" ht="49"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s="3" t="s">
        <v>8276</v>
      </c>
      <c r="O1618">
        <f t="shared" si="100"/>
        <v>104</v>
      </c>
      <c r="P1618" s="3">
        <f t="shared" si="101"/>
        <v>66.37</v>
      </c>
      <c r="Q1618" t="s">
        <v>8325</v>
      </c>
      <c r="R1618" t="s">
        <v>8326</v>
      </c>
      <c r="S1618" s="8">
        <f t="shared" si="102"/>
        <v>41194.507187499999</v>
      </c>
      <c r="T1618" s="8">
        <f t="shared" si="103"/>
        <v>41235.708333333328</v>
      </c>
    </row>
    <row r="1619" spans="1:20" ht="33"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s="3" t="s">
        <v>8276</v>
      </c>
      <c r="O1619">
        <f t="shared" si="100"/>
        <v>146</v>
      </c>
      <c r="P1619" s="3">
        <f t="shared" si="101"/>
        <v>64.62</v>
      </c>
      <c r="Q1619" t="s">
        <v>8325</v>
      </c>
      <c r="R1619" t="s">
        <v>8326</v>
      </c>
      <c r="S1619" s="8">
        <f t="shared" si="102"/>
        <v>41546.455879629626</v>
      </c>
      <c r="T1619" s="8">
        <f t="shared" si="103"/>
        <v>41579.583333333328</v>
      </c>
    </row>
    <row r="1620" spans="1:20" ht="33"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s="3" t="s">
        <v>8276</v>
      </c>
      <c r="O1620">
        <f t="shared" si="100"/>
        <v>105</v>
      </c>
      <c r="P1620" s="3">
        <f t="shared" si="101"/>
        <v>58.37</v>
      </c>
      <c r="Q1620" t="s">
        <v>8325</v>
      </c>
      <c r="R1620" t="s">
        <v>8326</v>
      </c>
      <c r="S1620" s="8">
        <f t="shared" si="102"/>
        <v>41301.446006944439</v>
      </c>
      <c r="T1620" s="8">
        <f t="shared" si="103"/>
        <v>41341.446006944439</v>
      </c>
    </row>
    <row r="1621" spans="1:20" ht="49"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s="3" t="s">
        <v>8276</v>
      </c>
      <c r="O1621">
        <f t="shared" si="100"/>
        <v>133</v>
      </c>
      <c r="P1621" s="3">
        <f t="shared" si="101"/>
        <v>86.96</v>
      </c>
      <c r="Q1621" t="s">
        <v>8325</v>
      </c>
      <c r="R1621" t="s">
        <v>8326</v>
      </c>
      <c r="S1621" s="8">
        <f t="shared" si="102"/>
        <v>41875.977847222224</v>
      </c>
      <c r="T1621" s="8">
        <f t="shared" si="103"/>
        <v>41896.977847222217</v>
      </c>
    </row>
    <row r="1622" spans="1:20" ht="33"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s="3" t="s">
        <v>8276</v>
      </c>
      <c r="O1622">
        <f t="shared" si="100"/>
        <v>113</v>
      </c>
      <c r="P1622" s="3">
        <f t="shared" si="101"/>
        <v>66.47</v>
      </c>
      <c r="Q1622" t="s">
        <v>8325</v>
      </c>
      <c r="R1622" t="s">
        <v>8326</v>
      </c>
      <c r="S1622" s="8">
        <f t="shared" si="102"/>
        <v>41321.131249999999</v>
      </c>
      <c r="T1622" s="8">
        <f t="shared" si="103"/>
        <v>41328.131249999999</v>
      </c>
    </row>
    <row r="1623" spans="1:20" ht="49"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s="3" t="s">
        <v>8276</v>
      </c>
      <c r="O1623">
        <f t="shared" si="100"/>
        <v>121</v>
      </c>
      <c r="P1623" s="3">
        <f t="shared" si="101"/>
        <v>163.78</v>
      </c>
      <c r="Q1623" t="s">
        <v>8325</v>
      </c>
      <c r="R1623" t="s">
        <v>8326</v>
      </c>
      <c r="S1623" s="8">
        <f t="shared" si="102"/>
        <v>41003.398321759254</v>
      </c>
      <c r="T1623" s="8">
        <f t="shared" si="103"/>
        <v>41056.957638888889</v>
      </c>
    </row>
    <row r="1624" spans="1:20" ht="49"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s="3" t="s">
        <v>8276</v>
      </c>
      <c r="O1624">
        <f t="shared" si="100"/>
        <v>102</v>
      </c>
      <c r="P1624" s="3">
        <f t="shared" si="101"/>
        <v>107.98</v>
      </c>
      <c r="Q1624" t="s">
        <v>8325</v>
      </c>
      <c r="R1624" t="s">
        <v>8326</v>
      </c>
      <c r="S1624" s="8">
        <f t="shared" si="102"/>
        <v>41950.086504629624</v>
      </c>
      <c r="T1624" s="8">
        <f t="shared" si="103"/>
        <v>41990.124305555553</v>
      </c>
    </row>
    <row r="1625" spans="1:20" ht="49"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s="3" t="s">
        <v>8276</v>
      </c>
      <c r="O1625">
        <f t="shared" si="100"/>
        <v>101</v>
      </c>
      <c r="P1625" s="3">
        <f t="shared" si="101"/>
        <v>42.11</v>
      </c>
      <c r="Q1625" t="s">
        <v>8325</v>
      </c>
      <c r="R1625" t="s">
        <v>8326</v>
      </c>
      <c r="S1625" s="8">
        <f t="shared" si="102"/>
        <v>41453.480196759258</v>
      </c>
      <c r="T1625" s="8">
        <f t="shared" si="103"/>
        <v>41513.480196759258</v>
      </c>
    </row>
    <row r="1626" spans="1:20" ht="33"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s="3" t="s">
        <v>8276</v>
      </c>
      <c r="O1626">
        <f t="shared" si="100"/>
        <v>118</v>
      </c>
      <c r="P1626" s="3">
        <f t="shared" si="101"/>
        <v>47.2</v>
      </c>
      <c r="Q1626" t="s">
        <v>8325</v>
      </c>
      <c r="R1626" t="s">
        <v>8326</v>
      </c>
      <c r="S1626" s="8">
        <f t="shared" si="102"/>
        <v>41243.158969907403</v>
      </c>
      <c r="T1626" s="8">
        <f t="shared" si="103"/>
        <v>41283.158969907403</v>
      </c>
    </row>
    <row r="1627" spans="1:20" ht="49"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s="3" t="s">
        <v>8276</v>
      </c>
      <c r="O1627">
        <f t="shared" si="100"/>
        <v>155</v>
      </c>
      <c r="P1627" s="3">
        <f t="shared" si="101"/>
        <v>112.02</v>
      </c>
      <c r="Q1627" t="s">
        <v>8325</v>
      </c>
      <c r="R1627" t="s">
        <v>8326</v>
      </c>
      <c r="S1627" s="8">
        <f t="shared" si="102"/>
        <v>41135.491354166668</v>
      </c>
      <c r="T1627" s="8">
        <f t="shared" si="103"/>
        <v>41163.491354166668</v>
      </c>
    </row>
    <row r="1628" spans="1:20" ht="49"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s="3" t="s">
        <v>8276</v>
      </c>
      <c r="O1628">
        <f t="shared" si="100"/>
        <v>101</v>
      </c>
      <c r="P1628" s="3">
        <f t="shared" si="101"/>
        <v>74.95</v>
      </c>
      <c r="Q1628" t="s">
        <v>8325</v>
      </c>
      <c r="R1628" t="s">
        <v>8326</v>
      </c>
      <c r="S1628" s="8">
        <f t="shared" si="102"/>
        <v>41579.639664351853</v>
      </c>
      <c r="T1628" s="8">
        <f t="shared" si="103"/>
        <v>41609.681331018517</v>
      </c>
    </row>
    <row r="1629" spans="1:20" ht="49"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s="3" t="s">
        <v>8276</v>
      </c>
      <c r="O1629">
        <f t="shared" si="100"/>
        <v>117</v>
      </c>
      <c r="P1629" s="3">
        <f t="shared" si="101"/>
        <v>61.58</v>
      </c>
      <c r="Q1629" t="s">
        <v>8325</v>
      </c>
      <c r="R1629" t="s">
        <v>8326</v>
      </c>
      <c r="S1629" s="8">
        <f t="shared" si="102"/>
        <v>41205.498715277776</v>
      </c>
      <c r="T1629" s="8">
        <f t="shared" si="103"/>
        <v>41238.999305555553</v>
      </c>
    </row>
    <row r="1630" spans="1:20" ht="33"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s="3" t="s">
        <v>8276</v>
      </c>
      <c r="O1630">
        <f t="shared" si="100"/>
        <v>101</v>
      </c>
      <c r="P1630" s="3">
        <f t="shared" si="101"/>
        <v>45.88</v>
      </c>
      <c r="Q1630" t="s">
        <v>8325</v>
      </c>
      <c r="R1630" t="s">
        <v>8326</v>
      </c>
      <c r="S1630" s="8">
        <f t="shared" si="102"/>
        <v>41774.528726851851</v>
      </c>
      <c r="T1630" s="8">
        <f t="shared" si="103"/>
        <v>41807.528726851851</v>
      </c>
    </row>
    <row r="1631" spans="1:20" ht="33"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s="3" t="s">
        <v>8276</v>
      </c>
      <c r="O1631">
        <f t="shared" si="100"/>
        <v>104</v>
      </c>
      <c r="P1631" s="3">
        <f t="shared" si="101"/>
        <v>75.849999999999994</v>
      </c>
      <c r="Q1631" t="s">
        <v>8325</v>
      </c>
      <c r="R1631" t="s">
        <v>8326</v>
      </c>
      <c r="S1631" s="8">
        <f t="shared" si="102"/>
        <v>41645.658946759257</v>
      </c>
      <c r="T1631" s="8">
        <f t="shared" si="103"/>
        <v>41690.658946759257</v>
      </c>
    </row>
    <row r="1632" spans="1:20" ht="49"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s="3" t="s">
        <v>8276</v>
      </c>
      <c r="O1632">
        <f t="shared" si="100"/>
        <v>265</v>
      </c>
      <c r="P1632" s="3">
        <f t="shared" si="101"/>
        <v>84.21</v>
      </c>
      <c r="Q1632" t="s">
        <v>8325</v>
      </c>
      <c r="R1632" t="s">
        <v>8326</v>
      </c>
      <c r="S1632" s="8">
        <f t="shared" si="102"/>
        <v>40939.629340277774</v>
      </c>
      <c r="T1632" s="8">
        <f t="shared" si="103"/>
        <v>40970.082638888889</v>
      </c>
    </row>
    <row r="1633" spans="1:20" ht="49"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s="3" t="s">
        <v>8276</v>
      </c>
      <c r="O1633">
        <f t="shared" si="100"/>
        <v>156</v>
      </c>
      <c r="P1633" s="3">
        <f t="shared" si="101"/>
        <v>117.23</v>
      </c>
      <c r="Q1633" t="s">
        <v>8325</v>
      </c>
      <c r="R1633" t="s">
        <v>8326</v>
      </c>
      <c r="S1633" s="8">
        <f t="shared" si="102"/>
        <v>41164.65116898148</v>
      </c>
      <c r="T1633" s="8">
        <f t="shared" si="103"/>
        <v>41194.65116898148</v>
      </c>
    </row>
    <row r="1634" spans="1:20" ht="49"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s="3" t="s">
        <v>8276</v>
      </c>
      <c r="O1634">
        <f t="shared" si="100"/>
        <v>102</v>
      </c>
      <c r="P1634" s="3">
        <f t="shared" si="101"/>
        <v>86.49</v>
      </c>
      <c r="Q1634" t="s">
        <v>8325</v>
      </c>
      <c r="R1634" t="s">
        <v>8326</v>
      </c>
      <c r="S1634" s="8">
        <f t="shared" si="102"/>
        <v>40750.132569444439</v>
      </c>
      <c r="T1634" s="8">
        <f t="shared" si="103"/>
        <v>40810.132569444446</v>
      </c>
    </row>
    <row r="1635" spans="1:20" ht="49"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s="3" t="s">
        <v>8276</v>
      </c>
      <c r="O1635">
        <f t="shared" si="100"/>
        <v>100</v>
      </c>
      <c r="P1635" s="3">
        <f t="shared" si="101"/>
        <v>172.41</v>
      </c>
      <c r="Q1635" t="s">
        <v>8325</v>
      </c>
      <c r="R1635" t="s">
        <v>8326</v>
      </c>
      <c r="S1635" s="8">
        <f t="shared" si="102"/>
        <v>40896.675416666665</v>
      </c>
      <c r="T1635" s="8">
        <f t="shared" si="103"/>
        <v>40924</v>
      </c>
    </row>
    <row r="1636" spans="1:20" ht="33"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s="3" t="s">
        <v>8276</v>
      </c>
      <c r="O1636">
        <f t="shared" si="100"/>
        <v>101</v>
      </c>
      <c r="P1636" s="3">
        <f t="shared" si="101"/>
        <v>62.81</v>
      </c>
      <c r="Q1636" t="s">
        <v>8325</v>
      </c>
      <c r="R1636" t="s">
        <v>8326</v>
      </c>
      <c r="S1636" s="8">
        <f t="shared" si="102"/>
        <v>40657.981493055551</v>
      </c>
      <c r="T1636" s="8">
        <f t="shared" si="103"/>
        <v>40696.040972222218</v>
      </c>
    </row>
    <row r="1637" spans="1:20" ht="49"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s="3" t="s">
        <v>8276</v>
      </c>
      <c r="O1637">
        <f t="shared" si="100"/>
        <v>125</v>
      </c>
      <c r="P1637" s="3">
        <f t="shared" si="101"/>
        <v>67.73</v>
      </c>
      <c r="Q1637" t="s">
        <v>8325</v>
      </c>
      <c r="R1637" t="s">
        <v>8326</v>
      </c>
      <c r="S1637" s="8">
        <f t="shared" si="102"/>
        <v>42502.660428240742</v>
      </c>
      <c r="T1637" s="8">
        <f t="shared" si="103"/>
        <v>42562.660428240742</v>
      </c>
    </row>
    <row r="1638" spans="1:20" ht="49"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s="3" t="s">
        <v>8276</v>
      </c>
      <c r="O1638">
        <f t="shared" si="100"/>
        <v>104</v>
      </c>
      <c r="P1638" s="3">
        <f t="shared" si="101"/>
        <v>53.56</v>
      </c>
      <c r="Q1638" t="s">
        <v>8325</v>
      </c>
      <c r="R1638" t="s">
        <v>8326</v>
      </c>
      <c r="S1638" s="8">
        <f t="shared" si="102"/>
        <v>40662.878333333334</v>
      </c>
      <c r="T1638" s="8">
        <f t="shared" si="103"/>
        <v>40705.958333333328</v>
      </c>
    </row>
    <row r="1639" spans="1:20" ht="49"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s="3" t="s">
        <v>8276</v>
      </c>
      <c r="O1639">
        <f t="shared" si="100"/>
        <v>104</v>
      </c>
      <c r="P1639" s="3">
        <f t="shared" si="101"/>
        <v>34.6</v>
      </c>
      <c r="Q1639" t="s">
        <v>8325</v>
      </c>
      <c r="R1639" t="s">
        <v>8326</v>
      </c>
      <c r="S1639" s="8">
        <f t="shared" si="102"/>
        <v>40122.543287037035</v>
      </c>
      <c r="T1639" s="8">
        <f t="shared" si="103"/>
        <v>40178.777083333327</v>
      </c>
    </row>
    <row r="1640" spans="1:20" ht="33"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s="3" t="s">
        <v>8276</v>
      </c>
      <c r="O1640">
        <f t="shared" si="100"/>
        <v>105</v>
      </c>
      <c r="P1640" s="3">
        <f t="shared" si="101"/>
        <v>38.89</v>
      </c>
      <c r="Q1640" t="s">
        <v>8325</v>
      </c>
      <c r="R1640" t="s">
        <v>8326</v>
      </c>
      <c r="S1640" s="8">
        <f t="shared" si="102"/>
        <v>41288.478796296295</v>
      </c>
      <c r="T1640" s="8">
        <f t="shared" si="103"/>
        <v>41333.684027777774</v>
      </c>
    </row>
    <row r="1641" spans="1:20" ht="49"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s="3" t="s">
        <v>8276</v>
      </c>
      <c r="O1641">
        <f t="shared" si="100"/>
        <v>100</v>
      </c>
      <c r="P1641" s="3">
        <f t="shared" si="101"/>
        <v>94.74</v>
      </c>
      <c r="Q1641" t="s">
        <v>8325</v>
      </c>
      <c r="R1641" t="s">
        <v>8326</v>
      </c>
      <c r="S1641" s="8">
        <f t="shared" si="102"/>
        <v>40941.444039351853</v>
      </c>
      <c r="T1641" s="8">
        <f t="shared" si="103"/>
        <v>40971.444039351853</v>
      </c>
    </row>
    <row r="1642" spans="1:20" ht="49"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s="3" t="s">
        <v>8276</v>
      </c>
      <c r="O1642">
        <f t="shared" si="100"/>
        <v>170</v>
      </c>
      <c r="P1642" s="3">
        <f t="shared" si="101"/>
        <v>39.97</v>
      </c>
      <c r="Q1642" t="s">
        <v>8325</v>
      </c>
      <c r="R1642" t="s">
        <v>8326</v>
      </c>
      <c r="S1642" s="8">
        <f t="shared" si="102"/>
        <v>40379.022627314815</v>
      </c>
      <c r="T1642" s="8">
        <f t="shared" si="103"/>
        <v>40392.874305555553</v>
      </c>
    </row>
    <row r="1643" spans="1:20" ht="33"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s="3" t="s">
        <v>8292</v>
      </c>
      <c r="O1643">
        <f t="shared" si="100"/>
        <v>101</v>
      </c>
      <c r="P1643" s="3">
        <f t="shared" si="101"/>
        <v>97.5</v>
      </c>
      <c r="Q1643" t="s">
        <v>8325</v>
      </c>
      <c r="R1643" t="s">
        <v>8346</v>
      </c>
      <c r="S1643" s="8">
        <f t="shared" si="102"/>
        <v>41962.388240740744</v>
      </c>
      <c r="T1643" s="8">
        <f t="shared" si="103"/>
        <v>41992.388240740744</v>
      </c>
    </row>
    <row r="1644" spans="1:20" ht="49"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s="3" t="s">
        <v>8292</v>
      </c>
      <c r="O1644">
        <f t="shared" si="100"/>
        <v>100</v>
      </c>
      <c r="P1644" s="3">
        <f t="shared" si="101"/>
        <v>42.86</v>
      </c>
      <c r="Q1644" t="s">
        <v>8325</v>
      </c>
      <c r="R1644" t="s">
        <v>8346</v>
      </c>
      <c r="S1644" s="8">
        <f t="shared" si="102"/>
        <v>40687.816284722219</v>
      </c>
      <c r="T1644" s="8">
        <f t="shared" si="103"/>
        <v>40707.816284722219</v>
      </c>
    </row>
    <row r="1645" spans="1:20" ht="33"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s="3" t="s">
        <v>8292</v>
      </c>
      <c r="O1645">
        <f t="shared" si="100"/>
        <v>125</v>
      </c>
      <c r="P1645" s="3">
        <f t="shared" si="101"/>
        <v>168.51</v>
      </c>
      <c r="Q1645" t="s">
        <v>8325</v>
      </c>
      <c r="R1645" t="s">
        <v>8346</v>
      </c>
      <c r="S1645" s="8">
        <f t="shared" si="102"/>
        <v>41146.615879629629</v>
      </c>
      <c r="T1645" s="8">
        <f t="shared" si="103"/>
        <v>41176.615879629629</v>
      </c>
    </row>
    <row r="1646" spans="1:20" ht="49"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s="3" t="s">
        <v>8292</v>
      </c>
      <c r="O1646">
        <f t="shared" si="100"/>
        <v>110</v>
      </c>
      <c r="P1646" s="3">
        <f t="shared" si="101"/>
        <v>85.55</v>
      </c>
      <c r="Q1646" t="s">
        <v>8325</v>
      </c>
      <c r="R1646" t="s">
        <v>8346</v>
      </c>
      <c r="S1646" s="8">
        <f t="shared" si="102"/>
        <v>41174.851388888885</v>
      </c>
      <c r="T1646" s="8">
        <f t="shared" si="103"/>
        <v>41234.893055555549</v>
      </c>
    </row>
    <row r="1647" spans="1:20" ht="49"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s="3" t="s">
        <v>8292</v>
      </c>
      <c r="O1647">
        <f t="shared" si="100"/>
        <v>111</v>
      </c>
      <c r="P1647" s="3">
        <f t="shared" si="101"/>
        <v>554</v>
      </c>
      <c r="Q1647" t="s">
        <v>8325</v>
      </c>
      <c r="R1647" t="s">
        <v>8346</v>
      </c>
      <c r="S1647" s="8">
        <f t="shared" si="102"/>
        <v>41521.409027777772</v>
      </c>
      <c r="T1647" s="8">
        <f t="shared" si="103"/>
        <v>41535.40902777778</v>
      </c>
    </row>
    <row r="1648" spans="1:20" ht="49"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s="3" t="s">
        <v>8292</v>
      </c>
      <c r="O1648">
        <f t="shared" si="100"/>
        <v>110</v>
      </c>
      <c r="P1648" s="3">
        <f t="shared" si="101"/>
        <v>26.55</v>
      </c>
      <c r="Q1648" t="s">
        <v>8325</v>
      </c>
      <c r="R1648" t="s">
        <v>8346</v>
      </c>
      <c r="S1648" s="8">
        <f t="shared" si="102"/>
        <v>41833.241932870369</v>
      </c>
      <c r="T1648" s="8">
        <f t="shared" si="103"/>
        <v>41865.549305555549</v>
      </c>
    </row>
    <row r="1649" spans="1:20" ht="49"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s="3" t="s">
        <v>8292</v>
      </c>
      <c r="O1649">
        <f t="shared" si="100"/>
        <v>105</v>
      </c>
      <c r="P1649" s="3">
        <f t="shared" si="101"/>
        <v>113.83</v>
      </c>
      <c r="Q1649" t="s">
        <v>8325</v>
      </c>
      <c r="R1649" t="s">
        <v>8346</v>
      </c>
      <c r="S1649" s="8">
        <f t="shared" si="102"/>
        <v>41039.201122685183</v>
      </c>
      <c r="T1649" s="8">
        <f t="shared" si="103"/>
        <v>41069.201122685183</v>
      </c>
    </row>
    <row r="1650" spans="1:20" ht="49"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s="3" t="s">
        <v>8292</v>
      </c>
      <c r="O1650">
        <f t="shared" si="100"/>
        <v>125</v>
      </c>
      <c r="P1650" s="3">
        <f t="shared" si="101"/>
        <v>32.01</v>
      </c>
      <c r="Q1650" t="s">
        <v>8325</v>
      </c>
      <c r="R1650" t="s">
        <v>8346</v>
      </c>
      <c r="S1650" s="8">
        <f t="shared" si="102"/>
        <v>40592.496319444443</v>
      </c>
      <c r="T1650" s="8">
        <f t="shared" si="103"/>
        <v>40622.454652777778</v>
      </c>
    </row>
    <row r="1651" spans="1:20" ht="49"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s="3" t="s">
        <v>8292</v>
      </c>
      <c r="O1651">
        <f t="shared" si="100"/>
        <v>101</v>
      </c>
      <c r="P1651" s="3">
        <f t="shared" si="101"/>
        <v>47.19</v>
      </c>
      <c r="Q1651" t="s">
        <v>8325</v>
      </c>
      <c r="R1651" t="s">
        <v>8346</v>
      </c>
      <c r="S1651" s="8">
        <f t="shared" si="102"/>
        <v>41737.476331018515</v>
      </c>
      <c r="T1651" s="8">
        <f t="shared" si="103"/>
        <v>41782.476331018515</v>
      </c>
    </row>
    <row r="1652" spans="1:20" ht="33"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s="3" t="s">
        <v>8292</v>
      </c>
      <c r="O1652">
        <f t="shared" si="100"/>
        <v>142</v>
      </c>
      <c r="P1652" s="3">
        <f t="shared" si="101"/>
        <v>88.47</v>
      </c>
      <c r="Q1652" t="s">
        <v>8325</v>
      </c>
      <c r="R1652" t="s">
        <v>8346</v>
      </c>
      <c r="S1652" s="8">
        <f t="shared" si="102"/>
        <v>41526.227280092593</v>
      </c>
      <c r="T1652" s="8">
        <f t="shared" si="103"/>
        <v>41556.227280092593</v>
      </c>
    </row>
    <row r="1653" spans="1:20" ht="49"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s="3" t="s">
        <v>8292</v>
      </c>
      <c r="O1653">
        <f t="shared" si="100"/>
        <v>101</v>
      </c>
      <c r="P1653" s="3">
        <f t="shared" si="101"/>
        <v>100.75</v>
      </c>
      <c r="Q1653" t="s">
        <v>8325</v>
      </c>
      <c r="R1653" t="s">
        <v>8346</v>
      </c>
      <c r="S1653" s="8">
        <f t="shared" si="102"/>
        <v>40625.692361111105</v>
      </c>
      <c r="T1653" s="8">
        <f t="shared" si="103"/>
        <v>40659.082638888889</v>
      </c>
    </row>
    <row r="1654" spans="1:20" ht="49"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s="3" t="s">
        <v>8292</v>
      </c>
      <c r="O1654">
        <f t="shared" si="100"/>
        <v>101</v>
      </c>
      <c r="P1654" s="3">
        <f t="shared" si="101"/>
        <v>64.709999999999994</v>
      </c>
      <c r="Q1654" t="s">
        <v>8325</v>
      </c>
      <c r="R1654" t="s">
        <v>8346</v>
      </c>
      <c r="S1654" s="8">
        <f t="shared" si="102"/>
        <v>41572.284641203703</v>
      </c>
      <c r="T1654" s="8">
        <f t="shared" si="103"/>
        <v>41602.326307870368</v>
      </c>
    </row>
    <row r="1655" spans="1:20" ht="49"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s="3" t="s">
        <v>8292</v>
      </c>
      <c r="O1655">
        <f t="shared" si="100"/>
        <v>174</v>
      </c>
      <c r="P1655" s="3">
        <f t="shared" si="101"/>
        <v>51.85</v>
      </c>
      <c r="Q1655" t="s">
        <v>8325</v>
      </c>
      <c r="R1655" t="s">
        <v>8346</v>
      </c>
      <c r="S1655" s="8">
        <f t="shared" si="102"/>
        <v>40626.626111111109</v>
      </c>
      <c r="T1655" s="8">
        <f t="shared" si="103"/>
        <v>40657.626111111109</v>
      </c>
    </row>
    <row r="1656" spans="1:20" ht="49"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s="3" t="s">
        <v>8292</v>
      </c>
      <c r="O1656">
        <f t="shared" si="100"/>
        <v>120</v>
      </c>
      <c r="P1656" s="3">
        <f t="shared" si="101"/>
        <v>38.79</v>
      </c>
      <c r="Q1656" t="s">
        <v>8325</v>
      </c>
      <c r="R1656" t="s">
        <v>8346</v>
      </c>
      <c r="S1656" s="8">
        <f t="shared" si="102"/>
        <v>40987.682407407403</v>
      </c>
      <c r="T1656" s="8">
        <f t="shared" si="103"/>
        <v>41017.682407407403</v>
      </c>
    </row>
    <row r="1657" spans="1:20" ht="33"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s="3" t="s">
        <v>8292</v>
      </c>
      <c r="O1657">
        <f t="shared" si="100"/>
        <v>143</v>
      </c>
      <c r="P1657" s="3">
        <f t="shared" si="101"/>
        <v>44.65</v>
      </c>
      <c r="Q1657" t="s">
        <v>8325</v>
      </c>
      <c r="R1657" t="s">
        <v>8346</v>
      </c>
      <c r="S1657" s="8">
        <f t="shared" si="102"/>
        <v>40974.583564814813</v>
      </c>
      <c r="T1657" s="8">
        <f t="shared" si="103"/>
        <v>41004.541898148142</v>
      </c>
    </row>
    <row r="1658" spans="1:20" ht="65"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s="3" t="s">
        <v>8292</v>
      </c>
      <c r="O1658">
        <f t="shared" si="100"/>
        <v>100</v>
      </c>
      <c r="P1658" s="3">
        <f t="shared" si="101"/>
        <v>156.77000000000001</v>
      </c>
      <c r="Q1658" t="s">
        <v>8325</v>
      </c>
      <c r="R1658" t="s">
        <v>8346</v>
      </c>
      <c r="S1658" s="8">
        <f t="shared" si="102"/>
        <v>41226.720509259256</v>
      </c>
      <c r="T1658" s="8">
        <f t="shared" si="103"/>
        <v>41256.720509259256</v>
      </c>
    </row>
    <row r="1659" spans="1:20" ht="49"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s="3" t="s">
        <v>8292</v>
      </c>
      <c r="O1659">
        <f t="shared" si="100"/>
        <v>105</v>
      </c>
      <c r="P1659" s="3">
        <f t="shared" si="101"/>
        <v>118.7</v>
      </c>
      <c r="Q1659" t="s">
        <v>8325</v>
      </c>
      <c r="R1659" t="s">
        <v>8346</v>
      </c>
      <c r="S1659" s="8">
        <f t="shared" si="102"/>
        <v>41023.573703703703</v>
      </c>
      <c r="T1659" s="8">
        <f t="shared" si="103"/>
        <v>41053.573703703703</v>
      </c>
    </row>
    <row r="1660" spans="1:20" ht="49"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s="3" t="s">
        <v>8292</v>
      </c>
      <c r="O1660">
        <f t="shared" si="100"/>
        <v>132</v>
      </c>
      <c r="P1660" s="3">
        <f t="shared" si="101"/>
        <v>74.150000000000006</v>
      </c>
      <c r="Q1660" t="s">
        <v>8325</v>
      </c>
      <c r="R1660" t="s">
        <v>8346</v>
      </c>
      <c r="S1660" s="8">
        <f t="shared" si="102"/>
        <v>41223.013506944444</v>
      </c>
      <c r="T1660" s="8">
        <f t="shared" si="103"/>
        <v>41261.388888888883</v>
      </c>
    </row>
    <row r="1661" spans="1:20" ht="49"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s="3" t="s">
        <v>8292</v>
      </c>
      <c r="O1661">
        <f t="shared" si="100"/>
        <v>113</v>
      </c>
      <c r="P1661" s="3">
        <f t="shared" si="101"/>
        <v>12.53</v>
      </c>
      <c r="Q1661" t="s">
        <v>8325</v>
      </c>
      <c r="R1661" t="s">
        <v>8346</v>
      </c>
      <c r="S1661" s="8">
        <f t="shared" si="102"/>
        <v>41596.705104166664</v>
      </c>
      <c r="T1661" s="8">
        <f t="shared" si="103"/>
        <v>41625.291666666664</v>
      </c>
    </row>
    <row r="1662" spans="1:20" ht="49"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s="3" t="s">
        <v>8292</v>
      </c>
      <c r="O1662">
        <f t="shared" si="100"/>
        <v>1254</v>
      </c>
      <c r="P1662" s="3">
        <f t="shared" si="101"/>
        <v>27.86</v>
      </c>
      <c r="Q1662" t="s">
        <v>8325</v>
      </c>
      <c r="R1662" t="s">
        <v>8346</v>
      </c>
      <c r="S1662" s="8">
        <f t="shared" si="102"/>
        <v>42459.485532407409</v>
      </c>
      <c r="T1662" s="8">
        <f t="shared" si="103"/>
        <v>42490.707638888889</v>
      </c>
    </row>
    <row r="1663" spans="1:20" ht="6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s="3" t="s">
        <v>8292</v>
      </c>
      <c r="O1663">
        <f t="shared" si="100"/>
        <v>103</v>
      </c>
      <c r="P1663" s="3">
        <f t="shared" si="101"/>
        <v>80.180000000000007</v>
      </c>
      <c r="Q1663" t="s">
        <v>8325</v>
      </c>
      <c r="R1663" t="s">
        <v>8346</v>
      </c>
      <c r="S1663" s="8">
        <f t="shared" si="102"/>
        <v>42343.789710648147</v>
      </c>
      <c r="T1663" s="8">
        <f t="shared" si="103"/>
        <v>42386.666666666664</v>
      </c>
    </row>
    <row r="1664" spans="1:20" ht="49"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s="3" t="s">
        <v>8292</v>
      </c>
      <c r="O1664">
        <f t="shared" si="100"/>
        <v>103</v>
      </c>
      <c r="P1664" s="3">
        <f t="shared" si="101"/>
        <v>132.44</v>
      </c>
      <c r="Q1664" t="s">
        <v>8325</v>
      </c>
      <c r="R1664" t="s">
        <v>8346</v>
      </c>
      <c r="S1664" s="8">
        <f t="shared" si="102"/>
        <v>40847.99</v>
      </c>
      <c r="T1664" s="8">
        <f t="shared" si="103"/>
        <v>40908.031666666662</v>
      </c>
    </row>
    <row r="1665" spans="1:20" ht="33"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s="3" t="s">
        <v>8292</v>
      </c>
      <c r="O1665">
        <f t="shared" si="100"/>
        <v>108</v>
      </c>
      <c r="P1665" s="3">
        <f t="shared" si="101"/>
        <v>33.75</v>
      </c>
      <c r="Q1665" t="s">
        <v>8325</v>
      </c>
      <c r="R1665" t="s">
        <v>8346</v>
      </c>
      <c r="S1665" s="8">
        <f t="shared" si="102"/>
        <v>42005.813738425924</v>
      </c>
      <c r="T1665" s="8">
        <f t="shared" si="103"/>
        <v>42035.813738425924</v>
      </c>
    </row>
    <row r="1666" spans="1:20" ht="49"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s="3" t="s">
        <v>8292</v>
      </c>
      <c r="O1666">
        <f t="shared" ref="O1666:O1729" si="104">ROUND(E1666/D1666*100,0)</f>
        <v>122</v>
      </c>
      <c r="P1666" s="3">
        <f t="shared" ref="P1666:P1729" si="105">IF(E1666=0,0,ROUND(E1666/L1666,2))</f>
        <v>34.380000000000003</v>
      </c>
      <c r="Q1666" t="s">
        <v>8325</v>
      </c>
      <c r="R1666" t="s">
        <v>8346</v>
      </c>
      <c r="S1666" s="8">
        <f t="shared" ref="S1666:S1729" si="106">(((J1666/60)/60)/24)+DATE(1970,1,1)+(-5/24)</f>
        <v>40939.553449074068</v>
      </c>
      <c r="T1666" s="8">
        <f t="shared" ref="T1666:T1729" si="107">(I1666/86400)+25569+(-5/24)</f>
        <v>40983.957638888889</v>
      </c>
    </row>
    <row r="1667" spans="1:20" ht="49"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s="3" t="s">
        <v>8292</v>
      </c>
      <c r="O1667">
        <f t="shared" si="104"/>
        <v>119</v>
      </c>
      <c r="P1667" s="3">
        <f t="shared" si="105"/>
        <v>44.96</v>
      </c>
      <c r="Q1667" t="s">
        <v>8325</v>
      </c>
      <c r="R1667" t="s">
        <v>8346</v>
      </c>
      <c r="S1667" s="8">
        <f t="shared" si="106"/>
        <v>40564.441122685181</v>
      </c>
      <c r="T1667" s="8">
        <f t="shared" si="107"/>
        <v>40595.916666666664</v>
      </c>
    </row>
    <row r="1668" spans="1:20" ht="49"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s="3" t="s">
        <v>8292</v>
      </c>
      <c r="O1668">
        <f t="shared" si="104"/>
        <v>161</v>
      </c>
      <c r="P1668" s="3">
        <f t="shared" si="105"/>
        <v>41.04</v>
      </c>
      <c r="Q1668" t="s">
        <v>8325</v>
      </c>
      <c r="R1668" t="s">
        <v>8346</v>
      </c>
      <c r="S1668" s="8">
        <f t="shared" si="106"/>
        <v>41331.04482638889</v>
      </c>
      <c r="T1668" s="8">
        <f t="shared" si="107"/>
        <v>41361.003159722219</v>
      </c>
    </row>
    <row r="1669" spans="1:20" ht="49"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s="3" t="s">
        <v>8292</v>
      </c>
      <c r="O1669">
        <f t="shared" si="104"/>
        <v>127</v>
      </c>
      <c r="P1669" s="3">
        <f t="shared" si="105"/>
        <v>52.6</v>
      </c>
      <c r="Q1669" t="s">
        <v>8325</v>
      </c>
      <c r="R1669" t="s">
        <v>8346</v>
      </c>
      <c r="S1669" s="8">
        <f t="shared" si="106"/>
        <v>41681.862245370365</v>
      </c>
      <c r="T1669" s="8">
        <f t="shared" si="107"/>
        <v>41709.082638888889</v>
      </c>
    </row>
    <row r="1670" spans="1:20" ht="49"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s="3" t="s">
        <v>8292</v>
      </c>
      <c r="O1670">
        <f t="shared" si="104"/>
        <v>103</v>
      </c>
      <c r="P1670" s="3">
        <f t="shared" si="105"/>
        <v>70.78</v>
      </c>
      <c r="Q1670" t="s">
        <v>8325</v>
      </c>
      <c r="R1670" t="s">
        <v>8346</v>
      </c>
      <c r="S1670" s="8">
        <f t="shared" si="106"/>
        <v>40844.941423611104</v>
      </c>
      <c r="T1670" s="8">
        <f t="shared" si="107"/>
        <v>40874.983090277776</v>
      </c>
    </row>
    <row r="1671" spans="1:20" ht="49"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s="3" t="s">
        <v>8292</v>
      </c>
      <c r="O1671">
        <f t="shared" si="104"/>
        <v>140</v>
      </c>
      <c r="P1671" s="3">
        <f t="shared" si="105"/>
        <v>53.75</v>
      </c>
      <c r="Q1671" t="s">
        <v>8325</v>
      </c>
      <c r="R1671" t="s">
        <v>8346</v>
      </c>
      <c r="S1671" s="8">
        <f t="shared" si="106"/>
        <v>42461.676805555551</v>
      </c>
      <c r="T1671" s="8">
        <f t="shared" si="107"/>
        <v>42521.676805555551</v>
      </c>
    </row>
    <row r="1672" spans="1:20" ht="65"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s="3" t="s">
        <v>8292</v>
      </c>
      <c r="O1672">
        <f t="shared" si="104"/>
        <v>103</v>
      </c>
      <c r="P1672" s="3">
        <f t="shared" si="105"/>
        <v>44.61</v>
      </c>
      <c r="Q1672" t="s">
        <v>8325</v>
      </c>
      <c r="R1672" t="s">
        <v>8346</v>
      </c>
      <c r="S1672" s="8">
        <f t="shared" si="106"/>
        <v>40313.722210648149</v>
      </c>
      <c r="T1672" s="8">
        <f t="shared" si="107"/>
        <v>40363.958333333328</v>
      </c>
    </row>
    <row r="1673" spans="1:20" ht="33"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s="3" t="s">
        <v>8292</v>
      </c>
      <c r="O1673">
        <f t="shared" si="104"/>
        <v>101</v>
      </c>
      <c r="P1673" s="3">
        <f t="shared" si="105"/>
        <v>26.15</v>
      </c>
      <c r="Q1673" t="s">
        <v>8325</v>
      </c>
      <c r="R1673" t="s">
        <v>8346</v>
      </c>
      <c r="S1673" s="8">
        <f t="shared" si="106"/>
        <v>42553.335810185185</v>
      </c>
      <c r="T1673" s="8">
        <f t="shared" si="107"/>
        <v>42583.335810185185</v>
      </c>
    </row>
    <row r="1674" spans="1:20" ht="33"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s="3" t="s">
        <v>8292</v>
      </c>
      <c r="O1674">
        <f t="shared" si="104"/>
        <v>113</v>
      </c>
      <c r="P1674" s="3">
        <f t="shared" si="105"/>
        <v>39.18</v>
      </c>
      <c r="Q1674" t="s">
        <v>8325</v>
      </c>
      <c r="R1674" t="s">
        <v>8346</v>
      </c>
      <c r="S1674" s="8">
        <f t="shared" si="106"/>
        <v>41034.448263888888</v>
      </c>
      <c r="T1674" s="8">
        <f t="shared" si="107"/>
        <v>41064.448263888888</v>
      </c>
    </row>
    <row r="1675" spans="1:20" ht="49"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s="3" t="s">
        <v>8292</v>
      </c>
      <c r="O1675">
        <f t="shared" si="104"/>
        <v>128</v>
      </c>
      <c r="P1675" s="3">
        <f t="shared" si="105"/>
        <v>45.59</v>
      </c>
      <c r="Q1675" t="s">
        <v>8325</v>
      </c>
      <c r="R1675" t="s">
        <v>8346</v>
      </c>
      <c r="S1675" s="8">
        <f t="shared" si="106"/>
        <v>42039.670046296298</v>
      </c>
      <c r="T1675" s="8">
        <f t="shared" si="107"/>
        <v>42069.670046296298</v>
      </c>
    </row>
    <row r="1676" spans="1:20" ht="49"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s="3" t="s">
        <v>8292</v>
      </c>
      <c r="O1676">
        <f t="shared" si="104"/>
        <v>202</v>
      </c>
      <c r="P1676" s="3">
        <f t="shared" si="105"/>
        <v>89.25</v>
      </c>
      <c r="Q1676" t="s">
        <v>8325</v>
      </c>
      <c r="R1676" t="s">
        <v>8346</v>
      </c>
      <c r="S1676" s="8">
        <f t="shared" si="106"/>
        <v>42569.397060185183</v>
      </c>
      <c r="T1676" s="8">
        <f t="shared" si="107"/>
        <v>42600.082638888889</v>
      </c>
    </row>
    <row r="1677" spans="1:20" ht="33"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s="3" t="s">
        <v>8292</v>
      </c>
      <c r="O1677">
        <f t="shared" si="104"/>
        <v>137</v>
      </c>
      <c r="P1677" s="3">
        <f t="shared" si="105"/>
        <v>40.42</v>
      </c>
      <c r="Q1677" t="s">
        <v>8325</v>
      </c>
      <c r="R1677" t="s">
        <v>8346</v>
      </c>
      <c r="S1677" s="8">
        <f t="shared" si="106"/>
        <v>40802.524768518517</v>
      </c>
      <c r="T1677" s="8">
        <f t="shared" si="107"/>
        <v>40832.710416666661</v>
      </c>
    </row>
    <row r="1678" spans="1:20" ht="33"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s="3" t="s">
        <v>8292</v>
      </c>
      <c r="O1678">
        <f t="shared" si="104"/>
        <v>115</v>
      </c>
      <c r="P1678" s="3">
        <f t="shared" si="105"/>
        <v>82.38</v>
      </c>
      <c r="Q1678" t="s">
        <v>8325</v>
      </c>
      <c r="R1678" t="s">
        <v>8346</v>
      </c>
      <c r="S1678" s="8">
        <f t="shared" si="106"/>
        <v>40973.517905092594</v>
      </c>
      <c r="T1678" s="8">
        <f t="shared" si="107"/>
        <v>41019.957638888889</v>
      </c>
    </row>
    <row r="1679" spans="1:20" ht="49"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s="3" t="s">
        <v>8292</v>
      </c>
      <c r="O1679">
        <f t="shared" si="104"/>
        <v>112</v>
      </c>
      <c r="P1679" s="3">
        <f t="shared" si="105"/>
        <v>159.52000000000001</v>
      </c>
      <c r="Q1679" t="s">
        <v>8325</v>
      </c>
      <c r="R1679" t="s">
        <v>8346</v>
      </c>
      <c r="S1679" s="8">
        <f t="shared" si="106"/>
        <v>42416.198796296296</v>
      </c>
      <c r="T1679" s="8">
        <f t="shared" si="107"/>
        <v>42476.040972222218</v>
      </c>
    </row>
    <row r="1680" spans="1:20" ht="33"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s="3" t="s">
        <v>8292</v>
      </c>
      <c r="O1680">
        <f t="shared" si="104"/>
        <v>118</v>
      </c>
      <c r="P1680" s="3">
        <f t="shared" si="105"/>
        <v>36.24</v>
      </c>
      <c r="Q1680" t="s">
        <v>8325</v>
      </c>
      <c r="R1680" t="s">
        <v>8346</v>
      </c>
      <c r="S1680" s="8">
        <f t="shared" si="106"/>
        <v>41662.646655092591</v>
      </c>
      <c r="T1680" s="8">
        <f t="shared" si="107"/>
        <v>41676.646655092591</v>
      </c>
    </row>
    <row r="1681" spans="1:20" ht="65"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s="3" t="s">
        <v>8292</v>
      </c>
      <c r="O1681">
        <f t="shared" si="104"/>
        <v>175</v>
      </c>
      <c r="P1681" s="3">
        <f t="shared" si="105"/>
        <v>62.5</v>
      </c>
      <c r="Q1681" t="s">
        <v>8325</v>
      </c>
      <c r="R1681" t="s">
        <v>8346</v>
      </c>
      <c r="S1681" s="8">
        <f t="shared" si="106"/>
        <v>40722.860474537032</v>
      </c>
      <c r="T1681" s="8">
        <f t="shared" si="107"/>
        <v>40745.860474537032</v>
      </c>
    </row>
    <row r="1682" spans="1:20" ht="33"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s="3" t="s">
        <v>8292</v>
      </c>
      <c r="O1682">
        <f t="shared" si="104"/>
        <v>118</v>
      </c>
      <c r="P1682" s="3">
        <f t="shared" si="105"/>
        <v>47</v>
      </c>
      <c r="Q1682" t="s">
        <v>8325</v>
      </c>
      <c r="R1682" t="s">
        <v>8346</v>
      </c>
      <c r="S1682" s="8">
        <f t="shared" si="106"/>
        <v>41802.549386574072</v>
      </c>
      <c r="T1682" s="8">
        <f t="shared" si="107"/>
        <v>41832.549386574072</v>
      </c>
    </row>
    <row r="1683" spans="1:20" ht="49"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s="3" t="s">
        <v>8293</v>
      </c>
      <c r="O1683">
        <f t="shared" si="104"/>
        <v>101</v>
      </c>
      <c r="P1683" s="3">
        <f t="shared" si="105"/>
        <v>74.58</v>
      </c>
      <c r="Q1683" t="s">
        <v>8325</v>
      </c>
      <c r="R1683" t="s">
        <v>8347</v>
      </c>
      <c r="S1683" s="8">
        <f t="shared" si="106"/>
        <v>42773.91300925926</v>
      </c>
      <c r="T1683" s="8">
        <f t="shared" si="107"/>
        <v>42822.874999999993</v>
      </c>
    </row>
    <row r="1684" spans="1:20" ht="33"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s="3" t="s">
        <v>8293</v>
      </c>
      <c r="O1684">
        <f t="shared" si="104"/>
        <v>0</v>
      </c>
      <c r="P1684" s="3">
        <f t="shared" si="105"/>
        <v>0</v>
      </c>
      <c r="Q1684" t="s">
        <v>8325</v>
      </c>
      <c r="R1684" t="s">
        <v>8347</v>
      </c>
      <c r="S1684" s="8">
        <f t="shared" si="106"/>
        <v>42779.005324074074</v>
      </c>
      <c r="T1684" s="8">
        <f t="shared" si="107"/>
        <v>42838.963657407403</v>
      </c>
    </row>
    <row r="1685" spans="1:20" ht="49"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s="3" t="s">
        <v>8293</v>
      </c>
      <c r="O1685">
        <f t="shared" si="104"/>
        <v>22</v>
      </c>
      <c r="P1685" s="3">
        <f t="shared" si="105"/>
        <v>76</v>
      </c>
      <c r="Q1685" t="s">
        <v>8325</v>
      </c>
      <c r="R1685" t="s">
        <v>8347</v>
      </c>
      <c r="S1685" s="8">
        <f t="shared" si="106"/>
        <v>42808.57335648148</v>
      </c>
      <c r="T1685" s="8">
        <f t="shared" si="107"/>
        <v>42832.57335648148</v>
      </c>
    </row>
    <row r="1686" spans="1:20" ht="33"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s="3" t="s">
        <v>8293</v>
      </c>
      <c r="O1686">
        <f t="shared" si="104"/>
        <v>109</v>
      </c>
      <c r="P1686" s="3">
        <f t="shared" si="105"/>
        <v>86.44</v>
      </c>
      <c r="Q1686" t="s">
        <v>8325</v>
      </c>
      <c r="R1686" t="s">
        <v>8347</v>
      </c>
      <c r="S1686" s="8">
        <f t="shared" si="106"/>
        <v>42783.606956018521</v>
      </c>
      <c r="T1686" s="8">
        <f t="shared" si="107"/>
        <v>42811.565289351849</v>
      </c>
    </row>
    <row r="1687" spans="1:20" ht="49"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s="3" t="s">
        <v>8293</v>
      </c>
      <c r="O1687">
        <f t="shared" si="104"/>
        <v>103</v>
      </c>
      <c r="P1687" s="3">
        <f t="shared" si="105"/>
        <v>24</v>
      </c>
      <c r="Q1687" t="s">
        <v>8325</v>
      </c>
      <c r="R1687" t="s">
        <v>8347</v>
      </c>
      <c r="S1687" s="8">
        <f t="shared" si="106"/>
        <v>42788.041932870365</v>
      </c>
      <c r="T1687" s="8">
        <f t="shared" si="107"/>
        <v>42818.0002662037</v>
      </c>
    </row>
    <row r="1688" spans="1:20" ht="49"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s="3" t="s">
        <v>8293</v>
      </c>
      <c r="O1688">
        <f t="shared" si="104"/>
        <v>0</v>
      </c>
      <c r="P1688" s="3">
        <f t="shared" si="105"/>
        <v>18</v>
      </c>
      <c r="Q1688" t="s">
        <v>8325</v>
      </c>
      <c r="R1688" t="s">
        <v>8347</v>
      </c>
      <c r="S1688" s="8">
        <f t="shared" si="106"/>
        <v>42792.635636574072</v>
      </c>
      <c r="T1688" s="8">
        <f t="shared" si="107"/>
        <v>42852.593969907401</v>
      </c>
    </row>
    <row r="1689" spans="1:20" ht="49"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s="3" t="s">
        <v>8293</v>
      </c>
      <c r="O1689">
        <f t="shared" si="104"/>
        <v>31</v>
      </c>
      <c r="P1689" s="3">
        <f t="shared" si="105"/>
        <v>80.13</v>
      </c>
      <c r="Q1689" t="s">
        <v>8325</v>
      </c>
      <c r="R1689" t="s">
        <v>8347</v>
      </c>
      <c r="S1689" s="8">
        <f t="shared" si="106"/>
        <v>42801.838483796295</v>
      </c>
      <c r="T1689" s="8">
        <f t="shared" si="107"/>
        <v>42835.635416666664</v>
      </c>
    </row>
    <row r="1690" spans="1:20" ht="65"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s="3" t="s">
        <v>8293</v>
      </c>
      <c r="O1690">
        <f t="shared" si="104"/>
        <v>44</v>
      </c>
      <c r="P1690" s="3">
        <f t="shared" si="105"/>
        <v>253.14</v>
      </c>
      <c r="Q1690" t="s">
        <v>8325</v>
      </c>
      <c r="R1690" t="s">
        <v>8347</v>
      </c>
      <c r="S1690" s="8">
        <f t="shared" si="106"/>
        <v>42804.326319444437</v>
      </c>
      <c r="T1690" s="8">
        <f t="shared" si="107"/>
        <v>42834.28465277778</v>
      </c>
    </row>
    <row r="1691" spans="1:20" ht="18"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s="3" t="s">
        <v>8293</v>
      </c>
      <c r="O1691">
        <f t="shared" si="104"/>
        <v>100</v>
      </c>
      <c r="P1691" s="3">
        <f t="shared" si="105"/>
        <v>171.43</v>
      </c>
      <c r="Q1691" t="s">
        <v>8325</v>
      </c>
      <c r="R1691" t="s">
        <v>8347</v>
      </c>
      <c r="S1691" s="8">
        <f t="shared" si="106"/>
        <v>42780.734143518515</v>
      </c>
      <c r="T1691" s="8">
        <f t="shared" si="107"/>
        <v>42810.692476851851</v>
      </c>
    </row>
    <row r="1692" spans="1:20" ht="49"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s="3" t="s">
        <v>8293</v>
      </c>
      <c r="O1692">
        <f t="shared" si="104"/>
        <v>25</v>
      </c>
      <c r="P1692" s="3">
        <f t="shared" si="105"/>
        <v>57.73</v>
      </c>
      <c r="Q1692" t="s">
        <v>8325</v>
      </c>
      <c r="R1692" t="s">
        <v>8347</v>
      </c>
      <c r="S1692" s="8">
        <f t="shared" si="106"/>
        <v>42801.222708333335</v>
      </c>
      <c r="T1692" s="8">
        <f t="shared" si="107"/>
        <v>42831.181041666663</v>
      </c>
    </row>
    <row r="1693" spans="1:20" ht="49"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s="3" t="s">
        <v>8293</v>
      </c>
      <c r="O1693">
        <f t="shared" si="104"/>
        <v>33</v>
      </c>
      <c r="P1693" s="3">
        <f t="shared" si="105"/>
        <v>264.26</v>
      </c>
      <c r="Q1693" t="s">
        <v>8325</v>
      </c>
      <c r="R1693" t="s">
        <v>8347</v>
      </c>
      <c r="S1693" s="8">
        <f t="shared" si="106"/>
        <v>42795.49314814814</v>
      </c>
      <c r="T1693" s="8">
        <f t="shared" si="107"/>
        <v>42827.833333333336</v>
      </c>
    </row>
    <row r="1694" spans="1:20" ht="49"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s="3" t="s">
        <v>8293</v>
      </c>
      <c r="O1694">
        <f t="shared" si="104"/>
        <v>48</v>
      </c>
      <c r="P1694" s="3">
        <f t="shared" si="105"/>
        <v>159.33000000000001</v>
      </c>
      <c r="Q1694" t="s">
        <v>8325</v>
      </c>
      <c r="R1694" t="s">
        <v>8347</v>
      </c>
      <c r="S1694" s="8">
        <f t="shared" si="106"/>
        <v>42787.94290509259</v>
      </c>
      <c r="T1694" s="8">
        <f t="shared" si="107"/>
        <v>42820.790972222218</v>
      </c>
    </row>
    <row r="1695" spans="1:20" ht="49"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s="3" t="s">
        <v>8293</v>
      </c>
      <c r="O1695">
        <f t="shared" si="104"/>
        <v>9</v>
      </c>
      <c r="P1695" s="3">
        <f t="shared" si="105"/>
        <v>35</v>
      </c>
      <c r="Q1695" t="s">
        <v>8325</v>
      </c>
      <c r="R1695" t="s">
        <v>8347</v>
      </c>
      <c r="S1695" s="8">
        <f t="shared" si="106"/>
        <v>42803.711944444447</v>
      </c>
      <c r="T1695" s="8">
        <f t="shared" si="107"/>
        <v>42834.624999999993</v>
      </c>
    </row>
    <row r="1696" spans="1:20" ht="49"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s="3" t="s">
        <v>8293</v>
      </c>
      <c r="O1696">
        <f t="shared" si="104"/>
        <v>0</v>
      </c>
      <c r="P1696" s="3">
        <f t="shared" si="105"/>
        <v>5</v>
      </c>
      <c r="Q1696" t="s">
        <v>8325</v>
      </c>
      <c r="R1696" t="s">
        <v>8347</v>
      </c>
      <c r="S1696" s="8">
        <f t="shared" si="106"/>
        <v>42791.461504629631</v>
      </c>
      <c r="T1696" s="8">
        <f t="shared" si="107"/>
        <v>42820.98333333333</v>
      </c>
    </row>
    <row r="1697" spans="1:20" ht="49"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s="3" t="s">
        <v>8293</v>
      </c>
      <c r="O1697">
        <f t="shared" si="104"/>
        <v>12</v>
      </c>
      <c r="P1697" s="3">
        <f t="shared" si="105"/>
        <v>61.09</v>
      </c>
      <c r="Q1697" t="s">
        <v>8325</v>
      </c>
      <c r="R1697" t="s">
        <v>8347</v>
      </c>
      <c r="S1697" s="8">
        <f t="shared" si="106"/>
        <v>42800.823078703703</v>
      </c>
      <c r="T1697" s="8">
        <f t="shared" si="107"/>
        <v>42834.833333333336</v>
      </c>
    </row>
    <row r="1698" spans="1:20" ht="49"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s="3" t="s">
        <v>8293</v>
      </c>
      <c r="O1698">
        <f t="shared" si="104"/>
        <v>0</v>
      </c>
      <c r="P1698" s="3">
        <f t="shared" si="105"/>
        <v>0</v>
      </c>
      <c r="Q1698" t="s">
        <v>8325</v>
      </c>
      <c r="R1698" t="s">
        <v>8347</v>
      </c>
      <c r="S1698" s="8">
        <f t="shared" si="106"/>
        <v>42795.861238425925</v>
      </c>
      <c r="T1698" s="8">
        <f t="shared" si="107"/>
        <v>42825.819571759253</v>
      </c>
    </row>
    <row r="1699" spans="1:20" ht="49"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s="3" t="s">
        <v>8293</v>
      </c>
      <c r="O1699">
        <f t="shared" si="104"/>
        <v>20</v>
      </c>
      <c r="P1699" s="3">
        <f t="shared" si="105"/>
        <v>114.82</v>
      </c>
      <c r="Q1699" t="s">
        <v>8325</v>
      </c>
      <c r="R1699" t="s">
        <v>8347</v>
      </c>
      <c r="S1699" s="8">
        <f t="shared" si="106"/>
        <v>42804.82462962962</v>
      </c>
      <c r="T1699" s="8">
        <f t="shared" si="107"/>
        <v>42834.782962962963</v>
      </c>
    </row>
    <row r="1700" spans="1:20" ht="81"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s="3" t="s">
        <v>8293</v>
      </c>
      <c r="O1700">
        <f t="shared" si="104"/>
        <v>0</v>
      </c>
      <c r="P1700" s="3">
        <f t="shared" si="105"/>
        <v>0</v>
      </c>
      <c r="Q1700" t="s">
        <v>8325</v>
      </c>
      <c r="R1700" t="s">
        <v>8347</v>
      </c>
      <c r="S1700" s="8">
        <f t="shared" si="106"/>
        <v>42795.999537037038</v>
      </c>
      <c r="T1700" s="8">
        <f t="shared" si="107"/>
        <v>42819.939583333333</v>
      </c>
    </row>
    <row r="1701" spans="1:20" ht="49"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s="3" t="s">
        <v>8293</v>
      </c>
      <c r="O1701">
        <f t="shared" si="104"/>
        <v>4</v>
      </c>
      <c r="P1701" s="3">
        <f t="shared" si="105"/>
        <v>54</v>
      </c>
      <c r="Q1701" t="s">
        <v>8325</v>
      </c>
      <c r="R1701" t="s">
        <v>8347</v>
      </c>
      <c r="S1701" s="8">
        <f t="shared" si="106"/>
        <v>42806.655613425923</v>
      </c>
      <c r="T1701" s="8">
        <f t="shared" si="107"/>
        <v>42836.655613425923</v>
      </c>
    </row>
    <row r="1702" spans="1:20" ht="49"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s="3" t="s">
        <v>8293</v>
      </c>
      <c r="O1702">
        <f t="shared" si="104"/>
        <v>26</v>
      </c>
      <c r="P1702" s="3">
        <f t="shared" si="105"/>
        <v>65.97</v>
      </c>
      <c r="Q1702" t="s">
        <v>8325</v>
      </c>
      <c r="R1702" t="s">
        <v>8347</v>
      </c>
      <c r="S1702" s="8">
        <f t="shared" si="106"/>
        <v>42795.863310185181</v>
      </c>
      <c r="T1702" s="8">
        <f t="shared" si="107"/>
        <v>42825.958333333336</v>
      </c>
    </row>
    <row r="1703" spans="1:20" ht="49"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s="3" t="s">
        <v>8293</v>
      </c>
      <c r="O1703">
        <f t="shared" si="104"/>
        <v>0</v>
      </c>
      <c r="P1703" s="3">
        <f t="shared" si="105"/>
        <v>5</v>
      </c>
      <c r="Q1703" t="s">
        <v>8325</v>
      </c>
      <c r="R1703" t="s">
        <v>8347</v>
      </c>
      <c r="S1703" s="8">
        <f t="shared" si="106"/>
        <v>41989.456076388888</v>
      </c>
      <c r="T1703" s="8">
        <f t="shared" si="107"/>
        <v>42019.456076388888</v>
      </c>
    </row>
    <row r="1704" spans="1:20" ht="18"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s="3" t="s">
        <v>8293</v>
      </c>
      <c r="O1704">
        <f t="shared" si="104"/>
        <v>0</v>
      </c>
      <c r="P1704" s="3">
        <f t="shared" si="105"/>
        <v>1</v>
      </c>
      <c r="Q1704" t="s">
        <v>8325</v>
      </c>
      <c r="R1704" t="s">
        <v>8347</v>
      </c>
      <c r="S1704" s="8">
        <f t="shared" si="106"/>
        <v>42063.661458333336</v>
      </c>
      <c r="T1704" s="8">
        <f t="shared" si="107"/>
        <v>42093.619791666664</v>
      </c>
    </row>
    <row r="1705" spans="1:20" ht="49"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s="3" t="s">
        <v>8293</v>
      </c>
      <c r="O1705">
        <f t="shared" si="104"/>
        <v>1</v>
      </c>
      <c r="P1705" s="3">
        <f t="shared" si="105"/>
        <v>25.5</v>
      </c>
      <c r="Q1705" t="s">
        <v>8325</v>
      </c>
      <c r="R1705" t="s">
        <v>8347</v>
      </c>
      <c r="S1705" s="8">
        <f t="shared" si="106"/>
        <v>42187.073344907411</v>
      </c>
      <c r="T1705" s="8">
        <f t="shared" si="107"/>
        <v>42247.073344907403</v>
      </c>
    </row>
    <row r="1706" spans="1:20" ht="33"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s="3" t="s">
        <v>8293</v>
      </c>
      <c r="O1706">
        <f t="shared" si="104"/>
        <v>65</v>
      </c>
      <c r="P1706" s="3">
        <f t="shared" si="105"/>
        <v>118.36</v>
      </c>
      <c r="Q1706" t="s">
        <v>8325</v>
      </c>
      <c r="R1706" t="s">
        <v>8347</v>
      </c>
      <c r="S1706" s="8">
        <f t="shared" si="106"/>
        <v>42020.931400462963</v>
      </c>
      <c r="T1706" s="8">
        <f t="shared" si="107"/>
        <v>42050.931400462963</v>
      </c>
    </row>
    <row r="1707" spans="1:20" ht="49"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s="3" t="s">
        <v>8293</v>
      </c>
      <c r="O1707">
        <f t="shared" si="104"/>
        <v>0</v>
      </c>
      <c r="P1707" s="3">
        <f t="shared" si="105"/>
        <v>0</v>
      </c>
      <c r="Q1707" t="s">
        <v>8325</v>
      </c>
      <c r="R1707" t="s">
        <v>8347</v>
      </c>
      <c r="S1707" s="8">
        <f t="shared" si="106"/>
        <v>42244.808402777773</v>
      </c>
      <c r="T1707" s="8">
        <f t="shared" si="107"/>
        <v>42256.458333333336</v>
      </c>
    </row>
    <row r="1708" spans="1:20" ht="49"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s="3" t="s">
        <v>8293</v>
      </c>
      <c r="O1708">
        <f t="shared" si="104"/>
        <v>0</v>
      </c>
      <c r="P1708" s="3">
        <f t="shared" si="105"/>
        <v>0</v>
      </c>
      <c r="Q1708" t="s">
        <v>8325</v>
      </c>
      <c r="R1708" t="s">
        <v>8347</v>
      </c>
      <c r="S1708" s="8">
        <f t="shared" si="106"/>
        <v>42179.098055555551</v>
      </c>
      <c r="T1708" s="8">
        <f t="shared" si="107"/>
        <v>42239.098055555551</v>
      </c>
    </row>
    <row r="1709" spans="1:20" ht="49"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s="3" t="s">
        <v>8293</v>
      </c>
      <c r="O1709">
        <f t="shared" si="104"/>
        <v>10</v>
      </c>
      <c r="P1709" s="3">
        <f t="shared" si="105"/>
        <v>54.11</v>
      </c>
      <c r="Q1709" t="s">
        <v>8325</v>
      </c>
      <c r="R1709" t="s">
        <v>8347</v>
      </c>
      <c r="S1709" s="8">
        <f t="shared" si="106"/>
        <v>42427.512673611105</v>
      </c>
      <c r="T1709" s="8">
        <f t="shared" si="107"/>
        <v>42457.471006944441</v>
      </c>
    </row>
    <row r="1710" spans="1:20" ht="49"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s="3" t="s">
        <v>8293</v>
      </c>
      <c r="O1710">
        <f t="shared" si="104"/>
        <v>0</v>
      </c>
      <c r="P1710" s="3">
        <f t="shared" si="105"/>
        <v>0</v>
      </c>
      <c r="Q1710" t="s">
        <v>8325</v>
      </c>
      <c r="R1710" t="s">
        <v>8347</v>
      </c>
      <c r="S1710" s="8">
        <f t="shared" si="106"/>
        <v>42451.658634259256</v>
      </c>
      <c r="T1710" s="8">
        <f t="shared" si="107"/>
        <v>42491.658634259256</v>
      </c>
    </row>
    <row r="1711" spans="1:20" ht="49"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s="3" t="s">
        <v>8293</v>
      </c>
      <c r="O1711">
        <f t="shared" si="104"/>
        <v>5</v>
      </c>
      <c r="P1711" s="3">
        <f t="shared" si="105"/>
        <v>21.25</v>
      </c>
      <c r="Q1711" t="s">
        <v>8325</v>
      </c>
      <c r="R1711" t="s">
        <v>8347</v>
      </c>
      <c r="S1711" s="8">
        <f t="shared" si="106"/>
        <v>41841.355486111104</v>
      </c>
      <c r="T1711" s="8">
        <f t="shared" si="107"/>
        <v>41882.610416666663</v>
      </c>
    </row>
    <row r="1712" spans="1:20" ht="33"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s="3" t="s">
        <v>8293</v>
      </c>
      <c r="O1712">
        <f t="shared" si="104"/>
        <v>1</v>
      </c>
      <c r="P1712" s="3">
        <f t="shared" si="105"/>
        <v>34</v>
      </c>
      <c r="Q1712" t="s">
        <v>8325</v>
      </c>
      <c r="R1712" t="s">
        <v>8347</v>
      </c>
      <c r="S1712" s="8">
        <f t="shared" si="106"/>
        <v>42341.382962962954</v>
      </c>
      <c r="T1712" s="8">
        <f t="shared" si="107"/>
        <v>42387.333333333336</v>
      </c>
    </row>
    <row r="1713" spans="1:20" ht="49"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s="3" t="s">
        <v>8293</v>
      </c>
      <c r="O1713">
        <f t="shared" si="104"/>
        <v>11</v>
      </c>
      <c r="P1713" s="3">
        <f t="shared" si="105"/>
        <v>525</v>
      </c>
      <c r="Q1713" t="s">
        <v>8325</v>
      </c>
      <c r="R1713" t="s">
        <v>8347</v>
      </c>
      <c r="S1713" s="8">
        <f t="shared" si="106"/>
        <v>41852.437893518516</v>
      </c>
      <c r="T1713" s="8">
        <f t="shared" si="107"/>
        <v>41883.437893518516</v>
      </c>
    </row>
    <row r="1714" spans="1:20" ht="49"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s="3" t="s">
        <v>8293</v>
      </c>
      <c r="O1714">
        <f t="shared" si="104"/>
        <v>0</v>
      </c>
      <c r="P1714" s="3">
        <f t="shared" si="105"/>
        <v>0</v>
      </c>
      <c r="Q1714" t="s">
        <v>8325</v>
      </c>
      <c r="R1714" t="s">
        <v>8347</v>
      </c>
      <c r="S1714" s="8">
        <f t="shared" si="106"/>
        <v>42125.705474537033</v>
      </c>
      <c r="T1714" s="8">
        <f t="shared" si="107"/>
        <v>42185.705474537033</v>
      </c>
    </row>
    <row r="1715" spans="1:20" ht="49"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s="3" t="s">
        <v>8293</v>
      </c>
      <c r="O1715">
        <f t="shared" si="104"/>
        <v>2</v>
      </c>
      <c r="P1715" s="3">
        <f t="shared" si="105"/>
        <v>50</v>
      </c>
      <c r="Q1715" t="s">
        <v>8325</v>
      </c>
      <c r="R1715" t="s">
        <v>8347</v>
      </c>
      <c r="S1715" s="8">
        <f t="shared" si="106"/>
        <v>41887.592731481483</v>
      </c>
      <c r="T1715" s="8">
        <f t="shared" si="107"/>
        <v>41917.592731481483</v>
      </c>
    </row>
    <row r="1716" spans="1:20" ht="49"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s="3" t="s">
        <v>8293</v>
      </c>
      <c r="O1716">
        <f t="shared" si="104"/>
        <v>8</v>
      </c>
      <c r="P1716" s="3">
        <f t="shared" si="105"/>
        <v>115.71</v>
      </c>
      <c r="Q1716" t="s">
        <v>8325</v>
      </c>
      <c r="R1716" t="s">
        <v>8347</v>
      </c>
      <c r="S1716" s="8">
        <f t="shared" si="106"/>
        <v>42095.710196759253</v>
      </c>
      <c r="T1716" s="8">
        <f t="shared" si="107"/>
        <v>42125.710196759253</v>
      </c>
    </row>
    <row r="1717" spans="1:20" ht="49"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s="3" t="s">
        <v>8293</v>
      </c>
      <c r="O1717">
        <f t="shared" si="104"/>
        <v>0</v>
      </c>
      <c r="P1717" s="3">
        <f t="shared" si="105"/>
        <v>5.5</v>
      </c>
      <c r="Q1717" t="s">
        <v>8325</v>
      </c>
      <c r="R1717" t="s">
        <v>8347</v>
      </c>
      <c r="S1717" s="8">
        <f t="shared" si="106"/>
        <v>42064.009085648147</v>
      </c>
      <c r="T1717" s="8">
        <f t="shared" si="107"/>
        <v>42093.931944444441</v>
      </c>
    </row>
    <row r="1718" spans="1:20" ht="49"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s="3" t="s">
        <v>8293</v>
      </c>
      <c r="O1718">
        <f t="shared" si="104"/>
        <v>8</v>
      </c>
      <c r="P1718" s="3">
        <f t="shared" si="105"/>
        <v>50</v>
      </c>
      <c r="Q1718" t="s">
        <v>8325</v>
      </c>
      <c r="R1718" t="s">
        <v>8347</v>
      </c>
      <c r="S1718" s="8">
        <f t="shared" si="106"/>
        <v>42673.369201388887</v>
      </c>
      <c r="T1718" s="8">
        <f t="shared" si="107"/>
        <v>42713.410868055558</v>
      </c>
    </row>
    <row r="1719" spans="1:20" ht="49"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s="3" t="s">
        <v>8293</v>
      </c>
      <c r="O1719">
        <f t="shared" si="104"/>
        <v>43</v>
      </c>
      <c r="P1719" s="3">
        <f t="shared" si="105"/>
        <v>34.020000000000003</v>
      </c>
      <c r="Q1719" t="s">
        <v>8325</v>
      </c>
      <c r="R1719" t="s">
        <v>8347</v>
      </c>
      <c r="S1719" s="8">
        <f t="shared" si="106"/>
        <v>42460.773587962954</v>
      </c>
      <c r="T1719" s="8">
        <f t="shared" si="107"/>
        <v>42480.958333333336</v>
      </c>
    </row>
    <row r="1720" spans="1:20" ht="18"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s="3" t="s">
        <v>8293</v>
      </c>
      <c r="O1720">
        <f t="shared" si="104"/>
        <v>0</v>
      </c>
      <c r="P1720" s="3">
        <f t="shared" si="105"/>
        <v>37.5</v>
      </c>
      <c r="Q1720" t="s">
        <v>8325</v>
      </c>
      <c r="R1720" t="s">
        <v>8347</v>
      </c>
      <c r="S1720" s="8">
        <f t="shared" si="106"/>
        <v>42460.402187499996</v>
      </c>
      <c r="T1720" s="8">
        <f t="shared" si="107"/>
        <v>42503.999305555553</v>
      </c>
    </row>
    <row r="1721" spans="1:20" ht="49"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s="3" t="s">
        <v>8293</v>
      </c>
      <c r="O1721">
        <f t="shared" si="104"/>
        <v>1</v>
      </c>
      <c r="P1721" s="3">
        <f t="shared" si="105"/>
        <v>11.67</v>
      </c>
      <c r="Q1721" t="s">
        <v>8325</v>
      </c>
      <c r="R1721" t="s">
        <v>8347</v>
      </c>
      <c r="S1721" s="8">
        <f t="shared" si="106"/>
        <v>41869.326284722221</v>
      </c>
      <c r="T1721" s="8">
        <f t="shared" si="107"/>
        <v>41899.326284722221</v>
      </c>
    </row>
    <row r="1722" spans="1:20" ht="49"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s="3" t="s">
        <v>8293</v>
      </c>
      <c r="O1722">
        <f t="shared" si="104"/>
        <v>6</v>
      </c>
      <c r="P1722" s="3">
        <f t="shared" si="105"/>
        <v>28.13</v>
      </c>
      <c r="Q1722" t="s">
        <v>8325</v>
      </c>
      <c r="R1722" t="s">
        <v>8347</v>
      </c>
      <c r="S1722" s="8">
        <f t="shared" si="106"/>
        <v>41922.574895833335</v>
      </c>
      <c r="T1722" s="8">
        <f t="shared" si="107"/>
        <v>41952.616562499999</v>
      </c>
    </row>
    <row r="1723" spans="1:20" ht="49"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s="3" t="s">
        <v>8293</v>
      </c>
      <c r="O1723">
        <f t="shared" si="104"/>
        <v>0</v>
      </c>
      <c r="P1723" s="3">
        <f t="shared" si="105"/>
        <v>0</v>
      </c>
      <c r="Q1723" t="s">
        <v>8325</v>
      </c>
      <c r="R1723" t="s">
        <v>8347</v>
      </c>
      <c r="S1723" s="8">
        <f t="shared" si="106"/>
        <v>42319.25304398148</v>
      </c>
      <c r="T1723" s="8">
        <f t="shared" si="107"/>
        <v>42349.25304398148</v>
      </c>
    </row>
    <row r="1724" spans="1:20" ht="49"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s="3" t="s">
        <v>8293</v>
      </c>
      <c r="O1724">
        <f t="shared" si="104"/>
        <v>0</v>
      </c>
      <c r="P1724" s="3">
        <f t="shared" si="105"/>
        <v>1</v>
      </c>
      <c r="Q1724" t="s">
        <v>8325</v>
      </c>
      <c r="R1724" t="s">
        <v>8347</v>
      </c>
      <c r="S1724" s="8">
        <f t="shared" si="106"/>
        <v>42425.752650462957</v>
      </c>
      <c r="T1724" s="8">
        <f t="shared" si="107"/>
        <v>42462.798611111109</v>
      </c>
    </row>
    <row r="1725" spans="1:20" ht="49"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s="3" t="s">
        <v>8293</v>
      </c>
      <c r="O1725">
        <f t="shared" si="104"/>
        <v>7</v>
      </c>
      <c r="P1725" s="3">
        <f t="shared" si="105"/>
        <v>216.67</v>
      </c>
      <c r="Q1725" t="s">
        <v>8325</v>
      </c>
      <c r="R1725" t="s">
        <v>8347</v>
      </c>
      <c r="S1725" s="8">
        <f t="shared" si="106"/>
        <v>42129.617071759254</v>
      </c>
      <c r="T1725" s="8">
        <f t="shared" si="107"/>
        <v>42186.041666666664</v>
      </c>
    </row>
    <row r="1726" spans="1:20" ht="49"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s="3" t="s">
        <v>8293</v>
      </c>
      <c r="O1726">
        <f t="shared" si="104"/>
        <v>1</v>
      </c>
      <c r="P1726" s="3">
        <f t="shared" si="105"/>
        <v>8.75</v>
      </c>
      <c r="Q1726" t="s">
        <v>8325</v>
      </c>
      <c r="R1726" t="s">
        <v>8347</v>
      </c>
      <c r="S1726" s="8">
        <f t="shared" si="106"/>
        <v>41912.724097222221</v>
      </c>
      <c r="T1726" s="8">
        <f t="shared" si="107"/>
        <v>41942.724097222221</v>
      </c>
    </row>
    <row r="1727" spans="1:20" ht="49"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s="3" t="s">
        <v>8293</v>
      </c>
      <c r="O1727">
        <f t="shared" si="104"/>
        <v>10</v>
      </c>
      <c r="P1727" s="3">
        <f t="shared" si="105"/>
        <v>62.22</v>
      </c>
      <c r="Q1727" t="s">
        <v>8325</v>
      </c>
      <c r="R1727" t="s">
        <v>8347</v>
      </c>
      <c r="S1727" s="8">
        <f t="shared" si="106"/>
        <v>41845.759826388887</v>
      </c>
      <c r="T1727" s="8">
        <f t="shared" si="107"/>
        <v>41875.759826388887</v>
      </c>
    </row>
    <row r="1728" spans="1:20" ht="33"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s="3" t="s">
        <v>8293</v>
      </c>
      <c r="O1728">
        <f t="shared" si="104"/>
        <v>34</v>
      </c>
      <c r="P1728" s="3">
        <f t="shared" si="105"/>
        <v>137.25</v>
      </c>
      <c r="Q1728" t="s">
        <v>8325</v>
      </c>
      <c r="R1728" t="s">
        <v>8347</v>
      </c>
      <c r="S1728" s="8">
        <f t="shared" si="106"/>
        <v>41788.711388888885</v>
      </c>
      <c r="T1728" s="8">
        <f t="shared" si="107"/>
        <v>41817.711388888885</v>
      </c>
    </row>
    <row r="1729" spans="1:20" ht="49"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s="3" t="s">
        <v>8293</v>
      </c>
      <c r="O1729">
        <f t="shared" si="104"/>
        <v>0</v>
      </c>
      <c r="P1729" s="3">
        <f t="shared" si="105"/>
        <v>1</v>
      </c>
      <c r="Q1729" t="s">
        <v>8325</v>
      </c>
      <c r="R1729" t="s">
        <v>8347</v>
      </c>
      <c r="S1729" s="8">
        <f t="shared" si="106"/>
        <v>42044.719641203708</v>
      </c>
      <c r="T1729" s="8">
        <f t="shared" si="107"/>
        <v>42099.249999999993</v>
      </c>
    </row>
    <row r="1730" spans="1:20" ht="49"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s="3" t="s">
        <v>8293</v>
      </c>
      <c r="O1730">
        <f t="shared" ref="O1730:O1793" si="108">ROUND(E1730/D1730*100,0)</f>
        <v>68</v>
      </c>
      <c r="P1730" s="3">
        <f t="shared" ref="P1730:P1793" si="109">IF(E1730=0,0,ROUND(E1730/L1730,2))</f>
        <v>122.14</v>
      </c>
      <c r="Q1730" t="s">
        <v>8325</v>
      </c>
      <c r="R1730" t="s">
        <v>8347</v>
      </c>
      <c r="S1730" s="8">
        <f t="shared" ref="S1730:S1793" si="110">(((J1730/60)/60)/24)+DATE(1970,1,1)+(-5/24)</f>
        <v>42268.417523148142</v>
      </c>
      <c r="T1730" s="8">
        <f t="shared" ref="T1730:T1793" si="111">(I1730/86400)+25569+(-5/24)</f>
        <v>42298.417523148142</v>
      </c>
    </row>
    <row r="1731" spans="1:20" ht="49"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s="3" t="s">
        <v>8293</v>
      </c>
      <c r="O1731">
        <f t="shared" si="108"/>
        <v>0</v>
      </c>
      <c r="P1731" s="3">
        <f t="shared" si="109"/>
        <v>0</v>
      </c>
      <c r="Q1731" t="s">
        <v>8325</v>
      </c>
      <c r="R1731" t="s">
        <v>8347</v>
      </c>
      <c r="S1731" s="8">
        <f t="shared" si="110"/>
        <v>42470.843819444439</v>
      </c>
      <c r="T1731" s="8">
        <f t="shared" si="111"/>
        <v>42530.843819444439</v>
      </c>
    </row>
    <row r="1732" spans="1:20" ht="49"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s="3" t="s">
        <v>8293</v>
      </c>
      <c r="O1732">
        <f t="shared" si="108"/>
        <v>0</v>
      </c>
      <c r="P1732" s="3">
        <f t="shared" si="109"/>
        <v>0</v>
      </c>
      <c r="Q1732" t="s">
        <v>8325</v>
      </c>
      <c r="R1732" t="s">
        <v>8347</v>
      </c>
      <c r="S1732" s="8">
        <f t="shared" si="110"/>
        <v>42271.879432870373</v>
      </c>
      <c r="T1732" s="8">
        <f t="shared" si="111"/>
        <v>42301.879432870366</v>
      </c>
    </row>
    <row r="1733" spans="1:20" ht="33"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s="3" t="s">
        <v>8293</v>
      </c>
      <c r="O1733">
        <f t="shared" si="108"/>
        <v>0</v>
      </c>
      <c r="P1733" s="3">
        <f t="shared" si="109"/>
        <v>0</v>
      </c>
      <c r="Q1733" t="s">
        <v>8325</v>
      </c>
      <c r="R1733" t="s">
        <v>8347</v>
      </c>
      <c r="S1733" s="8">
        <f t="shared" si="110"/>
        <v>42152.698518518511</v>
      </c>
      <c r="T1733" s="8">
        <f t="shared" si="111"/>
        <v>42166.416666666664</v>
      </c>
    </row>
    <row r="1734" spans="1:20" ht="49"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s="3" t="s">
        <v>8293</v>
      </c>
      <c r="O1734">
        <f t="shared" si="108"/>
        <v>0</v>
      </c>
      <c r="P1734" s="3">
        <f t="shared" si="109"/>
        <v>0</v>
      </c>
      <c r="Q1734" t="s">
        <v>8325</v>
      </c>
      <c r="R1734" t="s">
        <v>8347</v>
      </c>
      <c r="S1734" s="8">
        <f t="shared" si="110"/>
        <v>42325.475474537037</v>
      </c>
      <c r="T1734" s="8">
        <f t="shared" si="111"/>
        <v>42384.999999999993</v>
      </c>
    </row>
    <row r="1735" spans="1:20" ht="49"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s="3" t="s">
        <v>8293</v>
      </c>
      <c r="O1735">
        <f t="shared" si="108"/>
        <v>0</v>
      </c>
      <c r="P1735" s="3">
        <f t="shared" si="109"/>
        <v>0</v>
      </c>
      <c r="Q1735" t="s">
        <v>8325</v>
      </c>
      <c r="R1735" t="s">
        <v>8347</v>
      </c>
      <c r="S1735" s="8">
        <f t="shared" si="110"/>
        <v>42614.467291666668</v>
      </c>
      <c r="T1735" s="8">
        <f t="shared" si="111"/>
        <v>42626.687499999993</v>
      </c>
    </row>
    <row r="1736" spans="1:20" ht="49"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s="3" t="s">
        <v>8293</v>
      </c>
      <c r="O1736">
        <f t="shared" si="108"/>
        <v>0</v>
      </c>
      <c r="P1736" s="3">
        <f t="shared" si="109"/>
        <v>1</v>
      </c>
      <c r="Q1736" t="s">
        <v>8325</v>
      </c>
      <c r="R1736" t="s">
        <v>8347</v>
      </c>
      <c r="S1736" s="8">
        <f t="shared" si="110"/>
        <v>42101.828194444439</v>
      </c>
      <c r="T1736" s="8">
        <f t="shared" si="111"/>
        <v>42131.828194444439</v>
      </c>
    </row>
    <row r="1737" spans="1:20" ht="49"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s="3" t="s">
        <v>8293</v>
      </c>
      <c r="O1737">
        <f t="shared" si="108"/>
        <v>11</v>
      </c>
      <c r="P1737" s="3">
        <f t="shared" si="109"/>
        <v>55</v>
      </c>
      <c r="Q1737" t="s">
        <v>8325</v>
      </c>
      <c r="R1737" t="s">
        <v>8347</v>
      </c>
      <c r="S1737" s="8">
        <f t="shared" si="110"/>
        <v>42559.605844907412</v>
      </c>
      <c r="T1737" s="8">
        <f t="shared" si="111"/>
        <v>42589.605844907404</v>
      </c>
    </row>
    <row r="1738" spans="1:20" ht="33"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s="3" t="s">
        <v>8293</v>
      </c>
      <c r="O1738">
        <f t="shared" si="108"/>
        <v>1</v>
      </c>
      <c r="P1738" s="3">
        <f t="shared" si="109"/>
        <v>22</v>
      </c>
      <c r="Q1738" t="s">
        <v>8325</v>
      </c>
      <c r="R1738" t="s">
        <v>8347</v>
      </c>
      <c r="S1738" s="8">
        <f t="shared" si="110"/>
        <v>42286.65315972222</v>
      </c>
      <c r="T1738" s="8">
        <f t="shared" si="111"/>
        <v>42316.694826388884</v>
      </c>
    </row>
    <row r="1739" spans="1:20" ht="49"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s="3" t="s">
        <v>8293</v>
      </c>
      <c r="O1739">
        <f t="shared" si="108"/>
        <v>21</v>
      </c>
      <c r="P1739" s="3">
        <f t="shared" si="109"/>
        <v>56.67</v>
      </c>
      <c r="Q1739" t="s">
        <v>8325</v>
      </c>
      <c r="R1739" t="s">
        <v>8347</v>
      </c>
      <c r="S1739" s="8">
        <f t="shared" si="110"/>
        <v>42175.740648148152</v>
      </c>
      <c r="T1739" s="8">
        <f t="shared" si="111"/>
        <v>42205.740648148145</v>
      </c>
    </row>
    <row r="1740" spans="1:20" ht="33"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s="3" t="s">
        <v>8293</v>
      </c>
      <c r="O1740">
        <f t="shared" si="108"/>
        <v>0</v>
      </c>
      <c r="P1740" s="3">
        <f t="shared" si="109"/>
        <v>20</v>
      </c>
      <c r="Q1740" t="s">
        <v>8325</v>
      </c>
      <c r="R1740" t="s">
        <v>8347</v>
      </c>
      <c r="S1740" s="8">
        <f t="shared" si="110"/>
        <v>41884.665995370371</v>
      </c>
      <c r="T1740" s="8">
        <f t="shared" si="111"/>
        <v>41914.665995370371</v>
      </c>
    </row>
    <row r="1741" spans="1:20" ht="49"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s="3" t="s">
        <v>8293</v>
      </c>
      <c r="O1741">
        <f t="shared" si="108"/>
        <v>0</v>
      </c>
      <c r="P1741" s="3">
        <f t="shared" si="109"/>
        <v>1</v>
      </c>
      <c r="Q1741" t="s">
        <v>8325</v>
      </c>
      <c r="R1741" t="s">
        <v>8347</v>
      </c>
      <c r="S1741" s="8">
        <f t="shared" si="110"/>
        <v>42435.665879629632</v>
      </c>
      <c r="T1741" s="8">
        <f t="shared" si="111"/>
        <v>42494.624212962961</v>
      </c>
    </row>
    <row r="1742" spans="1:20" ht="49"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s="3" t="s">
        <v>8293</v>
      </c>
      <c r="O1742">
        <f t="shared" si="108"/>
        <v>0</v>
      </c>
      <c r="P1742" s="3">
        <f t="shared" si="109"/>
        <v>0</v>
      </c>
      <c r="Q1742" t="s">
        <v>8325</v>
      </c>
      <c r="R1742" t="s">
        <v>8347</v>
      </c>
      <c r="S1742" s="8">
        <f t="shared" si="110"/>
        <v>42171.60905092593</v>
      </c>
      <c r="T1742" s="8">
        <f t="shared" si="111"/>
        <v>42201.609050925923</v>
      </c>
    </row>
    <row r="1743" spans="1:20" ht="33"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s="3" t="s">
        <v>8285</v>
      </c>
      <c r="O1743">
        <f t="shared" si="108"/>
        <v>111</v>
      </c>
      <c r="P1743" s="3">
        <f t="shared" si="109"/>
        <v>25.58</v>
      </c>
      <c r="Q1743" t="s">
        <v>8338</v>
      </c>
      <c r="R1743" t="s">
        <v>8339</v>
      </c>
      <c r="S1743" s="8">
        <f t="shared" si="110"/>
        <v>42120.419803240737</v>
      </c>
      <c r="T1743" s="8">
        <f t="shared" si="111"/>
        <v>42165.419803240737</v>
      </c>
    </row>
    <row r="1744" spans="1:20" ht="49"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s="3" t="s">
        <v>8285</v>
      </c>
      <c r="O1744">
        <f t="shared" si="108"/>
        <v>109</v>
      </c>
      <c r="P1744" s="3">
        <f t="shared" si="109"/>
        <v>63.97</v>
      </c>
      <c r="Q1744" t="s">
        <v>8338</v>
      </c>
      <c r="R1744" t="s">
        <v>8339</v>
      </c>
      <c r="S1744" s="8">
        <f t="shared" si="110"/>
        <v>42710.668634259251</v>
      </c>
      <c r="T1744" s="8">
        <f t="shared" si="111"/>
        <v>42742.666666666664</v>
      </c>
    </row>
    <row r="1745" spans="1:20" ht="49"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s="3" t="s">
        <v>8285</v>
      </c>
      <c r="O1745">
        <f t="shared" si="108"/>
        <v>100</v>
      </c>
      <c r="P1745" s="3">
        <f t="shared" si="109"/>
        <v>89.93</v>
      </c>
      <c r="Q1745" t="s">
        <v>8338</v>
      </c>
      <c r="R1745" t="s">
        <v>8339</v>
      </c>
      <c r="S1745" s="8">
        <f t="shared" si="110"/>
        <v>42586.717303240737</v>
      </c>
      <c r="T1745" s="8">
        <f t="shared" si="111"/>
        <v>42608.957638888889</v>
      </c>
    </row>
    <row r="1746" spans="1:20" ht="49"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s="3" t="s">
        <v>8285</v>
      </c>
      <c r="O1746">
        <f t="shared" si="108"/>
        <v>118</v>
      </c>
      <c r="P1746" s="3">
        <f t="shared" si="109"/>
        <v>93.07</v>
      </c>
      <c r="Q1746" t="s">
        <v>8338</v>
      </c>
      <c r="R1746" t="s">
        <v>8339</v>
      </c>
      <c r="S1746" s="8">
        <f t="shared" si="110"/>
        <v>42026.396724537037</v>
      </c>
      <c r="T1746" s="8">
        <f t="shared" si="111"/>
        <v>42071.355057870365</v>
      </c>
    </row>
    <row r="1747" spans="1:20" ht="49"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s="3" t="s">
        <v>8285</v>
      </c>
      <c r="O1747">
        <f t="shared" si="108"/>
        <v>114</v>
      </c>
      <c r="P1747" s="3">
        <f t="shared" si="109"/>
        <v>89.67</v>
      </c>
      <c r="Q1747" t="s">
        <v>8338</v>
      </c>
      <c r="R1747" t="s">
        <v>8339</v>
      </c>
      <c r="S1747" s="8">
        <f t="shared" si="110"/>
        <v>42690.051365740735</v>
      </c>
      <c r="T1747" s="8">
        <f t="shared" si="111"/>
        <v>42725.874999999993</v>
      </c>
    </row>
    <row r="1748" spans="1:20" ht="49"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s="3" t="s">
        <v>8285</v>
      </c>
      <c r="O1748">
        <f t="shared" si="108"/>
        <v>148</v>
      </c>
      <c r="P1748" s="3">
        <f t="shared" si="109"/>
        <v>207.62</v>
      </c>
      <c r="Q1748" t="s">
        <v>8338</v>
      </c>
      <c r="R1748" t="s">
        <v>8339</v>
      </c>
      <c r="S1748" s="8">
        <f t="shared" si="110"/>
        <v>42667.968368055554</v>
      </c>
      <c r="T1748" s="8">
        <f t="shared" si="111"/>
        <v>42697.874999999993</v>
      </c>
    </row>
    <row r="1749" spans="1:20" ht="49"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s="3" t="s">
        <v>8285</v>
      </c>
      <c r="O1749">
        <f t="shared" si="108"/>
        <v>105</v>
      </c>
      <c r="P1749" s="3">
        <f t="shared" si="109"/>
        <v>59.41</v>
      </c>
      <c r="Q1749" t="s">
        <v>8338</v>
      </c>
      <c r="R1749" t="s">
        <v>8339</v>
      </c>
      <c r="S1749" s="8">
        <f t="shared" si="110"/>
        <v>42292.227199074077</v>
      </c>
      <c r="T1749" s="8">
        <f t="shared" si="111"/>
        <v>42321.416666666664</v>
      </c>
    </row>
    <row r="1750" spans="1:20" ht="33"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s="3" t="s">
        <v>8285</v>
      </c>
      <c r="O1750">
        <f t="shared" si="108"/>
        <v>130</v>
      </c>
      <c r="P1750" s="3">
        <f t="shared" si="109"/>
        <v>358.97</v>
      </c>
      <c r="Q1750" t="s">
        <v>8338</v>
      </c>
      <c r="R1750" t="s">
        <v>8339</v>
      </c>
      <c r="S1750" s="8">
        <f t="shared" si="110"/>
        <v>42219.742395833331</v>
      </c>
      <c r="T1750" s="8">
        <f t="shared" si="111"/>
        <v>42249.742395833331</v>
      </c>
    </row>
    <row r="1751" spans="1:20" ht="33"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s="3" t="s">
        <v>8285</v>
      </c>
      <c r="O1751">
        <f t="shared" si="108"/>
        <v>123</v>
      </c>
      <c r="P1751" s="3">
        <f t="shared" si="109"/>
        <v>94.74</v>
      </c>
      <c r="Q1751" t="s">
        <v>8338</v>
      </c>
      <c r="R1751" t="s">
        <v>8339</v>
      </c>
      <c r="S1751" s="8">
        <f t="shared" si="110"/>
        <v>42758.767604166664</v>
      </c>
      <c r="T1751" s="8">
        <f t="shared" si="111"/>
        <v>42795.583333333336</v>
      </c>
    </row>
    <row r="1752" spans="1:20" ht="49"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s="3" t="s">
        <v>8285</v>
      </c>
      <c r="O1752">
        <f t="shared" si="108"/>
        <v>202</v>
      </c>
      <c r="P1752" s="3">
        <f t="shared" si="109"/>
        <v>80.650000000000006</v>
      </c>
      <c r="Q1752" t="s">
        <v>8338</v>
      </c>
      <c r="R1752" t="s">
        <v>8339</v>
      </c>
      <c r="S1752" s="8">
        <f t="shared" si="110"/>
        <v>42454.628518518519</v>
      </c>
      <c r="T1752" s="8">
        <f t="shared" si="111"/>
        <v>42479.628518518519</v>
      </c>
    </row>
    <row r="1753" spans="1:20" ht="33"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s="3" t="s">
        <v>8285</v>
      </c>
      <c r="O1753">
        <f t="shared" si="108"/>
        <v>103</v>
      </c>
      <c r="P1753" s="3">
        <f t="shared" si="109"/>
        <v>168.69</v>
      </c>
      <c r="Q1753" t="s">
        <v>8338</v>
      </c>
      <c r="R1753" t="s">
        <v>8339</v>
      </c>
      <c r="S1753" s="8">
        <f t="shared" si="110"/>
        <v>42052.573182870365</v>
      </c>
      <c r="T1753" s="8">
        <f t="shared" si="111"/>
        <v>42082.5315162037</v>
      </c>
    </row>
    <row r="1754" spans="1:20" ht="33"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s="3" t="s">
        <v>8285</v>
      </c>
      <c r="O1754">
        <f t="shared" si="108"/>
        <v>260</v>
      </c>
      <c r="P1754" s="3">
        <f t="shared" si="109"/>
        <v>34.69</v>
      </c>
      <c r="Q1754" t="s">
        <v>8338</v>
      </c>
      <c r="R1754" t="s">
        <v>8339</v>
      </c>
      <c r="S1754" s="8">
        <f t="shared" si="110"/>
        <v>42627.044930555552</v>
      </c>
      <c r="T1754" s="8">
        <f t="shared" si="111"/>
        <v>42657.044930555552</v>
      </c>
    </row>
    <row r="1755" spans="1:20" ht="49"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s="3" t="s">
        <v>8285</v>
      </c>
      <c r="O1755">
        <f t="shared" si="108"/>
        <v>108</v>
      </c>
      <c r="P1755" s="3">
        <f t="shared" si="109"/>
        <v>462.86</v>
      </c>
      <c r="Q1755" t="s">
        <v>8338</v>
      </c>
      <c r="R1755" t="s">
        <v>8339</v>
      </c>
      <c r="S1755" s="8">
        <f t="shared" si="110"/>
        <v>42420.541296296295</v>
      </c>
      <c r="T1755" s="8">
        <f t="shared" si="111"/>
        <v>42450.499629629623</v>
      </c>
    </row>
    <row r="1756" spans="1:20" ht="49"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s="3" t="s">
        <v>8285</v>
      </c>
      <c r="O1756">
        <f t="shared" si="108"/>
        <v>111</v>
      </c>
      <c r="P1756" s="3">
        <f t="shared" si="109"/>
        <v>104.39</v>
      </c>
      <c r="Q1756" t="s">
        <v>8338</v>
      </c>
      <c r="R1756" t="s">
        <v>8339</v>
      </c>
      <c r="S1756" s="8">
        <f t="shared" si="110"/>
        <v>42067.668437499997</v>
      </c>
      <c r="T1756" s="8">
        <f t="shared" si="111"/>
        <v>42097.626770833333</v>
      </c>
    </row>
    <row r="1757" spans="1:20" ht="49"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s="3" t="s">
        <v>8285</v>
      </c>
      <c r="O1757">
        <f t="shared" si="108"/>
        <v>120</v>
      </c>
      <c r="P1757" s="3">
        <f t="shared" si="109"/>
        <v>7.5</v>
      </c>
      <c r="Q1757" t="s">
        <v>8338</v>
      </c>
      <c r="R1757" t="s">
        <v>8339</v>
      </c>
      <c r="S1757" s="8">
        <f t="shared" si="110"/>
        <v>42252.580567129626</v>
      </c>
      <c r="T1757" s="8">
        <f t="shared" si="111"/>
        <v>42282.580567129626</v>
      </c>
    </row>
    <row r="1758" spans="1:20" ht="49"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s="3" t="s">
        <v>8285</v>
      </c>
      <c r="O1758">
        <f t="shared" si="108"/>
        <v>103</v>
      </c>
      <c r="P1758" s="3">
        <f t="shared" si="109"/>
        <v>47.13</v>
      </c>
      <c r="Q1758" t="s">
        <v>8338</v>
      </c>
      <c r="R1758" t="s">
        <v>8339</v>
      </c>
      <c r="S1758" s="8">
        <f t="shared" si="110"/>
        <v>42570.959131944437</v>
      </c>
      <c r="T1758" s="8">
        <f t="shared" si="111"/>
        <v>42610.959131944437</v>
      </c>
    </row>
    <row r="1759" spans="1:20" ht="33"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s="3" t="s">
        <v>8285</v>
      </c>
      <c r="O1759">
        <f t="shared" si="108"/>
        <v>116</v>
      </c>
      <c r="P1759" s="3">
        <f t="shared" si="109"/>
        <v>414.29</v>
      </c>
      <c r="Q1759" t="s">
        <v>8338</v>
      </c>
      <c r="R1759" t="s">
        <v>8339</v>
      </c>
      <c r="S1759" s="8">
        <f t="shared" si="110"/>
        <v>42733.619016203702</v>
      </c>
      <c r="T1759" s="8">
        <f t="shared" si="111"/>
        <v>42763.603472222218</v>
      </c>
    </row>
    <row r="1760" spans="1:20" ht="49"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s="3" t="s">
        <v>8285</v>
      </c>
      <c r="O1760">
        <f t="shared" si="108"/>
        <v>115</v>
      </c>
      <c r="P1760" s="3">
        <f t="shared" si="109"/>
        <v>42.48</v>
      </c>
      <c r="Q1760" t="s">
        <v>8338</v>
      </c>
      <c r="R1760" t="s">
        <v>8339</v>
      </c>
      <c r="S1760" s="8">
        <f t="shared" si="110"/>
        <v>42505.74759259259</v>
      </c>
      <c r="T1760" s="8">
        <f t="shared" si="111"/>
        <v>42565.74759259259</v>
      </c>
    </row>
    <row r="1761" spans="1:20" ht="33"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s="3" t="s">
        <v>8285</v>
      </c>
      <c r="O1761">
        <f t="shared" si="108"/>
        <v>107</v>
      </c>
      <c r="P1761" s="3">
        <f t="shared" si="109"/>
        <v>108.78</v>
      </c>
      <c r="Q1761" t="s">
        <v>8338</v>
      </c>
      <c r="R1761" t="s">
        <v>8339</v>
      </c>
      <c r="S1761" s="8">
        <f t="shared" si="110"/>
        <v>42068.620706018519</v>
      </c>
      <c r="T1761" s="8">
        <f t="shared" si="111"/>
        <v>42088.579039351847</v>
      </c>
    </row>
    <row r="1762" spans="1:20" ht="49"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s="3" t="s">
        <v>8285</v>
      </c>
      <c r="O1762">
        <f t="shared" si="108"/>
        <v>165</v>
      </c>
      <c r="P1762" s="3">
        <f t="shared" si="109"/>
        <v>81.099999999999994</v>
      </c>
      <c r="Q1762" t="s">
        <v>8338</v>
      </c>
      <c r="R1762" t="s">
        <v>8339</v>
      </c>
      <c r="S1762" s="8">
        <f t="shared" si="110"/>
        <v>42405.464270833334</v>
      </c>
      <c r="T1762" s="8">
        <f t="shared" si="111"/>
        <v>42425.464270833334</v>
      </c>
    </row>
    <row r="1763" spans="1:20" ht="33"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s="3" t="s">
        <v>8285</v>
      </c>
      <c r="O1763">
        <f t="shared" si="108"/>
        <v>155</v>
      </c>
      <c r="P1763" s="3">
        <f t="shared" si="109"/>
        <v>51.67</v>
      </c>
      <c r="Q1763" t="s">
        <v>8338</v>
      </c>
      <c r="R1763" t="s">
        <v>8339</v>
      </c>
      <c r="S1763" s="8">
        <f t="shared" si="110"/>
        <v>42209.359490740739</v>
      </c>
      <c r="T1763" s="8">
        <f t="shared" si="111"/>
        <v>42259.359490740739</v>
      </c>
    </row>
    <row r="1764" spans="1:20" ht="18"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s="3" t="s">
        <v>8285</v>
      </c>
      <c r="O1764">
        <f t="shared" si="108"/>
        <v>885</v>
      </c>
      <c r="P1764" s="3">
        <f t="shared" si="109"/>
        <v>35.4</v>
      </c>
      <c r="Q1764" t="s">
        <v>8338</v>
      </c>
      <c r="R1764" t="s">
        <v>8339</v>
      </c>
      <c r="S1764" s="8">
        <f t="shared" si="110"/>
        <v>42410.773668981477</v>
      </c>
      <c r="T1764" s="8">
        <f t="shared" si="111"/>
        <v>42440.773668981477</v>
      </c>
    </row>
    <row r="1765" spans="1:20" ht="49"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s="3" t="s">
        <v>8285</v>
      </c>
      <c r="O1765">
        <f t="shared" si="108"/>
        <v>102</v>
      </c>
      <c r="P1765" s="3">
        <f t="shared" si="109"/>
        <v>103.64</v>
      </c>
      <c r="Q1765" t="s">
        <v>8338</v>
      </c>
      <c r="R1765" t="s">
        <v>8339</v>
      </c>
      <c r="S1765" s="8">
        <f t="shared" si="110"/>
        <v>42636.660185185181</v>
      </c>
      <c r="T1765" s="8">
        <f t="shared" si="111"/>
        <v>42666.660185185181</v>
      </c>
    </row>
    <row r="1766" spans="1:20" ht="49"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s="3" t="s">
        <v>8285</v>
      </c>
      <c r="O1766">
        <f t="shared" si="108"/>
        <v>20</v>
      </c>
      <c r="P1766" s="3">
        <f t="shared" si="109"/>
        <v>55.28</v>
      </c>
      <c r="Q1766" t="s">
        <v>8338</v>
      </c>
      <c r="R1766" t="s">
        <v>8339</v>
      </c>
      <c r="S1766" s="8">
        <f t="shared" si="110"/>
        <v>41825.27753472222</v>
      </c>
      <c r="T1766" s="8">
        <f t="shared" si="111"/>
        <v>41854.27753472222</v>
      </c>
    </row>
    <row r="1767" spans="1:20" ht="49"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s="3" t="s">
        <v>8285</v>
      </c>
      <c r="O1767">
        <f t="shared" si="108"/>
        <v>59</v>
      </c>
      <c r="P1767" s="3">
        <f t="shared" si="109"/>
        <v>72.17</v>
      </c>
      <c r="Q1767" t="s">
        <v>8338</v>
      </c>
      <c r="R1767" t="s">
        <v>8339</v>
      </c>
      <c r="S1767" s="8">
        <f t="shared" si="110"/>
        <v>41834.772129629629</v>
      </c>
      <c r="T1767" s="8">
        <f t="shared" si="111"/>
        <v>41864.772129629629</v>
      </c>
    </row>
    <row r="1768" spans="1:20" ht="33"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s="3" t="s">
        <v>8285</v>
      </c>
      <c r="O1768">
        <f t="shared" si="108"/>
        <v>0</v>
      </c>
      <c r="P1768" s="3">
        <f t="shared" si="109"/>
        <v>0</v>
      </c>
      <c r="Q1768" t="s">
        <v>8338</v>
      </c>
      <c r="R1768" t="s">
        <v>8339</v>
      </c>
      <c r="S1768" s="8">
        <f t="shared" si="110"/>
        <v>41855.65148148148</v>
      </c>
      <c r="T1768" s="8">
        <f t="shared" si="111"/>
        <v>41876.65148148148</v>
      </c>
    </row>
    <row r="1769" spans="1:20" ht="33"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s="3" t="s">
        <v>8285</v>
      </c>
      <c r="O1769">
        <f t="shared" si="108"/>
        <v>46</v>
      </c>
      <c r="P1769" s="3">
        <f t="shared" si="109"/>
        <v>58.62</v>
      </c>
      <c r="Q1769" t="s">
        <v>8338</v>
      </c>
      <c r="R1769" t="s">
        <v>8339</v>
      </c>
      <c r="S1769" s="8">
        <f t="shared" si="110"/>
        <v>41824.450046296297</v>
      </c>
      <c r="T1769" s="8">
        <f t="shared" si="111"/>
        <v>41854.450046296297</v>
      </c>
    </row>
    <row r="1770" spans="1:20" ht="49"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s="3" t="s">
        <v>8285</v>
      </c>
      <c r="O1770">
        <f t="shared" si="108"/>
        <v>4</v>
      </c>
      <c r="P1770" s="3">
        <f t="shared" si="109"/>
        <v>12.47</v>
      </c>
      <c r="Q1770" t="s">
        <v>8338</v>
      </c>
      <c r="R1770" t="s">
        <v>8339</v>
      </c>
      <c r="S1770" s="8">
        <f t="shared" si="110"/>
        <v>41849.352361111109</v>
      </c>
      <c r="T1770" s="8">
        <f t="shared" si="111"/>
        <v>41909.352361111109</v>
      </c>
    </row>
    <row r="1771" spans="1:20" ht="49"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s="3" t="s">
        <v>8285</v>
      </c>
      <c r="O1771">
        <f t="shared" si="108"/>
        <v>3</v>
      </c>
      <c r="P1771" s="3">
        <f t="shared" si="109"/>
        <v>49.14</v>
      </c>
      <c r="Q1771" t="s">
        <v>8338</v>
      </c>
      <c r="R1771" t="s">
        <v>8339</v>
      </c>
      <c r="S1771" s="8">
        <f t="shared" si="110"/>
        <v>41987.610636574071</v>
      </c>
      <c r="T1771" s="8">
        <f t="shared" si="111"/>
        <v>42017.610636574071</v>
      </c>
    </row>
    <row r="1772" spans="1:20" ht="49"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s="3" t="s">
        <v>8285</v>
      </c>
      <c r="O1772">
        <f t="shared" si="108"/>
        <v>57</v>
      </c>
      <c r="P1772" s="3">
        <f t="shared" si="109"/>
        <v>150.5</v>
      </c>
      <c r="Q1772" t="s">
        <v>8338</v>
      </c>
      <c r="R1772" t="s">
        <v>8339</v>
      </c>
      <c r="S1772" s="8">
        <f t="shared" si="110"/>
        <v>41891.571689814817</v>
      </c>
      <c r="T1772" s="8">
        <f t="shared" si="111"/>
        <v>41926.571689814817</v>
      </c>
    </row>
    <row r="1773" spans="1:20" ht="49"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s="3" t="s">
        <v>8285</v>
      </c>
      <c r="O1773">
        <f t="shared" si="108"/>
        <v>21</v>
      </c>
      <c r="P1773" s="3">
        <f t="shared" si="109"/>
        <v>35.799999999999997</v>
      </c>
      <c r="Q1773" t="s">
        <v>8338</v>
      </c>
      <c r="R1773" t="s">
        <v>8339</v>
      </c>
      <c r="S1773" s="8">
        <f t="shared" si="110"/>
        <v>41905.771296296298</v>
      </c>
      <c r="T1773" s="8">
        <f t="shared" si="111"/>
        <v>41935.771296296291</v>
      </c>
    </row>
    <row r="1774" spans="1:20" ht="33"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s="3" t="s">
        <v>8285</v>
      </c>
      <c r="O1774">
        <f t="shared" si="108"/>
        <v>16</v>
      </c>
      <c r="P1774" s="3">
        <f t="shared" si="109"/>
        <v>45.16</v>
      </c>
      <c r="Q1774" t="s">
        <v>8338</v>
      </c>
      <c r="R1774" t="s">
        <v>8339</v>
      </c>
      <c r="S1774" s="8">
        <f t="shared" si="110"/>
        <v>41766.509675925925</v>
      </c>
      <c r="T1774" s="8">
        <f t="shared" si="111"/>
        <v>41826.509675925925</v>
      </c>
    </row>
    <row r="1775" spans="1:20" ht="49"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s="3" t="s">
        <v>8285</v>
      </c>
      <c r="O1775">
        <f t="shared" si="108"/>
        <v>6</v>
      </c>
      <c r="P1775" s="3">
        <f t="shared" si="109"/>
        <v>98.79</v>
      </c>
      <c r="Q1775" t="s">
        <v>8338</v>
      </c>
      <c r="R1775" t="s">
        <v>8339</v>
      </c>
      <c r="S1775" s="8">
        <f t="shared" si="110"/>
        <v>41978.552060185182</v>
      </c>
      <c r="T1775" s="8">
        <f t="shared" si="111"/>
        <v>42023.552060185182</v>
      </c>
    </row>
    <row r="1776" spans="1:20" ht="49"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s="3" t="s">
        <v>8285</v>
      </c>
      <c r="O1776">
        <f t="shared" si="108"/>
        <v>46</v>
      </c>
      <c r="P1776" s="3">
        <f t="shared" si="109"/>
        <v>88.31</v>
      </c>
      <c r="Q1776" t="s">
        <v>8338</v>
      </c>
      <c r="R1776" t="s">
        <v>8339</v>
      </c>
      <c r="S1776" s="8">
        <f t="shared" si="110"/>
        <v>41930.010324074072</v>
      </c>
      <c r="T1776" s="8">
        <f t="shared" si="111"/>
        <v>41972.415972222218</v>
      </c>
    </row>
    <row r="1777" spans="1:20" ht="49"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s="3" t="s">
        <v>8285</v>
      </c>
      <c r="O1777">
        <f t="shared" si="108"/>
        <v>65</v>
      </c>
      <c r="P1777" s="3">
        <f t="shared" si="109"/>
        <v>170.63</v>
      </c>
      <c r="Q1777" t="s">
        <v>8338</v>
      </c>
      <c r="R1777" t="s">
        <v>8339</v>
      </c>
      <c r="S1777" s="8">
        <f t="shared" si="110"/>
        <v>41891.768055555556</v>
      </c>
      <c r="T1777" s="8">
        <f t="shared" si="111"/>
        <v>41936.768055555549</v>
      </c>
    </row>
    <row r="1778" spans="1:20" ht="49"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s="3" t="s">
        <v>8285</v>
      </c>
      <c r="O1778">
        <f t="shared" si="108"/>
        <v>7</v>
      </c>
      <c r="P1778" s="3">
        <f t="shared" si="109"/>
        <v>83.75</v>
      </c>
      <c r="Q1778" t="s">
        <v>8338</v>
      </c>
      <c r="R1778" t="s">
        <v>8339</v>
      </c>
      <c r="S1778" s="8">
        <f t="shared" si="110"/>
        <v>41905.748506944445</v>
      </c>
      <c r="T1778" s="8">
        <f t="shared" si="111"/>
        <v>41941.748506944445</v>
      </c>
    </row>
    <row r="1779" spans="1:20" ht="49"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s="3" t="s">
        <v>8285</v>
      </c>
      <c r="O1779">
        <f t="shared" si="108"/>
        <v>14</v>
      </c>
      <c r="P1779" s="3">
        <f t="shared" si="109"/>
        <v>65.099999999999994</v>
      </c>
      <c r="Q1779" t="s">
        <v>8338</v>
      </c>
      <c r="R1779" t="s">
        <v>8339</v>
      </c>
      <c r="S1779" s="8">
        <f t="shared" si="110"/>
        <v>42025.14876157407</v>
      </c>
      <c r="T1779" s="8">
        <f t="shared" si="111"/>
        <v>42055.14876157407</v>
      </c>
    </row>
    <row r="1780" spans="1:20" ht="49"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s="3" t="s">
        <v>8285</v>
      </c>
      <c r="O1780">
        <f t="shared" si="108"/>
        <v>2</v>
      </c>
      <c r="P1780" s="3">
        <f t="shared" si="109"/>
        <v>66.33</v>
      </c>
      <c r="Q1780" t="s">
        <v>8338</v>
      </c>
      <c r="R1780" t="s">
        <v>8339</v>
      </c>
      <c r="S1780" s="8">
        <f t="shared" si="110"/>
        <v>42045.655034722215</v>
      </c>
      <c r="T1780" s="8">
        <f t="shared" si="111"/>
        <v>42090.613368055558</v>
      </c>
    </row>
    <row r="1781" spans="1:20" ht="49"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s="3" t="s">
        <v>8285</v>
      </c>
      <c r="O1781">
        <f t="shared" si="108"/>
        <v>36</v>
      </c>
      <c r="P1781" s="3">
        <f t="shared" si="109"/>
        <v>104.89</v>
      </c>
      <c r="Q1781" t="s">
        <v>8338</v>
      </c>
      <c r="R1781" t="s">
        <v>8339</v>
      </c>
      <c r="S1781" s="8">
        <f t="shared" si="110"/>
        <v>42585.483564814807</v>
      </c>
      <c r="T1781" s="8">
        <f t="shared" si="111"/>
        <v>42615.483564814807</v>
      </c>
    </row>
    <row r="1782" spans="1:20" ht="49"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s="3" t="s">
        <v>8285</v>
      </c>
      <c r="O1782">
        <f t="shared" si="108"/>
        <v>40</v>
      </c>
      <c r="P1782" s="3">
        <f t="shared" si="109"/>
        <v>78.44</v>
      </c>
      <c r="Q1782" t="s">
        <v>8338</v>
      </c>
      <c r="R1782" t="s">
        <v>8339</v>
      </c>
      <c r="S1782" s="8">
        <f t="shared" si="110"/>
        <v>42493.392476851855</v>
      </c>
      <c r="T1782" s="8">
        <f t="shared" si="111"/>
        <v>42553.392476851848</v>
      </c>
    </row>
    <row r="1783" spans="1:20" ht="49"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s="3" t="s">
        <v>8285</v>
      </c>
      <c r="O1783">
        <f t="shared" si="108"/>
        <v>26</v>
      </c>
      <c r="P1783" s="3">
        <f t="shared" si="109"/>
        <v>59.04</v>
      </c>
      <c r="Q1783" t="s">
        <v>8338</v>
      </c>
      <c r="R1783" t="s">
        <v>8339</v>
      </c>
      <c r="S1783" s="8">
        <f t="shared" si="110"/>
        <v>42597.409085648142</v>
      </c>
      <c r="T1783" s="8">
        <f t="shared" si="111"/>
        <v>42628.409085648142</v>
      </c>
    </row>
    <row r="1784" spans="1:20" ht="49"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s="3" t="s">
        <v>8285</v>
      </c>
      <c r="O1784">
        <f t="shared" si="108"/>
        <v>15</v>
      </c>
      <c r="P1784" s="3">
        <f t="shared" si="109"/>
        <v>71.34</v>
      </c>
      <c r="Q1784" t="s">
        <v>8338</v>
      </c>
      <c r="R1784" t="s">
        <v>8339</v>
      </c>
      <c r="S1784" s="8">
        <f t="shared" si="110"/>
        <v>42388.366770833331</v>
      </c>
      <c r="T1784" s="8">
        <f t="shared" si="111"/>
        <v>42421.366770833331</v>
      </c>
    </row>
    <row r="1785" spans="1:20" ht="49"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s="3" t="s">
        <v>8285</v>
      </c>
      <c r="O1785">
        <f t="shared" si="108"/>
        <v>24</v>
      </c>
      <c r="P1785" s="3">
        <f t="shared" si="109"/>
        <v>51.23</v>
      </c>
      <c r="Q1785" t="s">
        <v>8338</v>
      </c>
      <c r="R1785" t="s">
        <v>8339</v>
      </c>
      <c r="S1785" s="8">
        <f t="shared" si="110"/>
        <v>42115.741643518515</v>
      </c>
      <c r="T1785" s="8">
        <f t="shared" si="111"/>
        <v>42145.741643518515</v>
      </c>
    </row>
    <row r="1786" spans="1:20" ht="49"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s="3" t="s">
        <v>8285</v>
      </c>
      <c r="O1786">
        <f t="shared" si="108"/>
        <v>40</v>
      </c>
      <c r="P1786" s="3">
        <f t="shared" si="109"/>
        <v>60.24</v>
      </c>
      <c r="Q1786" t="s">
        <v>8338</v>
      </c>
      <c r="R1786" t="s">
        <v>8339</v>
      </c>
      <c r="S1786" s="8">
        <f t="shared" si="110"/>
        <v>42003.447222222218</v>
      </c>
      <c r="T1786" s="8">
        <f t="shared" si="111"/>
        <v>42034.934027777774</v>
      </c>
    </row>
    <row r="1787" spans="1:20" ht="49"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s="3" t="s">
        <v>8285</v>
      </c>
      <c r="O1787">
        <f t="shared" si="108"/>
        <v>20</v>
      </c>
      <c r="P1787" s="3">
        <f t="shared" si="109"/>
        <v>44.94</v>
      </c>
      <c r="Q1787" t="s">
        <v>8338</v>
      </c>
      <c r="R1787" t="s">
        <v>8339</v>
      </c>
      <c r="S1787" s="8">
        <f t="shared" si="110"/>
        <v>41896.926562499997</v>
      </c>
      <c r="T1787" s="8">
        <f t="shared" si="111"/>
        <v>41927.791666666664</v>
      </c>
    </row>
    <row r="1788" spans="1:20" ht="49"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s="3" t="s">
        <v>8285</v>
      </c>
      <c r="O1788">
        <f t="shared" si="108"/>
        <v>48</v>
      </c>
      <c r="P1788" s="3">
        <f t="shared" si="109"/>
        <v>31.21</v>
      </c>
      <c r="Q1788" t="s">
        <v>8338</v>
      </c>
      <c r="R1788" t="s">
        <v>8339</v>
      </c>
      <c r="S1788" s="8">
        <f t="shared" si="110"/>
        <v>41958.342326388891</v>
      </c>
      <c r="T1788" s="8">
        <f t="shared" si="111"/>
        <v>41988.342326388891</v>
      </c>
    </row>
    <row r="1789" spans="1:20" ht="49"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s="3" t="s">
        <v>8285</v>
      </c>
      <c r="O1789">
        <f t="shared" si="108"/>
        <v>15</v>
      </c>
      <c r="P1789" s="3">
        <f t="shared" si="109"/>
        <v>63.88</v>
      </c>
      <c r="Q1789" t="s">
        <v>8338</v>
      </c>
      <c r="R1789" t="s">
        <v>8339</v>
      </c>
      <c r="S1789" s="8">
        <f t="shared" si="110"/>
        <v>42068.447187499994</v>
      </c>
      <c r="T1789" s="8">
        <f t="shared" si="111"/>
        <v>42098.40552083333</v>
      </c>
    </row>
    <row r="1790" spans="1:20" ht="49"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s="3" t="s">
        <v>8285</v>
      </c>
      <c r="O1790">
        <f t="shared" si="108"/>
        <v>1</v>
      </c>
      <c r="P1790" s="3">
        <f t="shared" si="109"/>
        <v>19</v>
      </c>
      <c r="Q1790" t="s">
        <v>8338</v>
      </c>
      <c r="R1790" t="s">
        <v>8339</v>
      </c>
      <c r="S1790" s="8">
        <f t="shared" si="110"/>
        <v>41913.740069444444</v>
      </c>
      <c r="T1790" s="8">
        <f t="shared" si="111"/>
        <v>41943.740069444444</v>
      </c>
    </row>
    <row r="1791" spans="1:20" ht="49"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s="3" t="s">
        <v>8285</v>
      </c>
      <c r="O1791">
        <f t="shared" si="108"/>
        <v>1</v>
      </c>
      <c r="P1791" s="3">
        <f t="shared" si="109"/>
        <v>10</v>
      </c>
      <c r="Q1791" t="s">
        <v>8338</v>
      </c>
      <c r="R1791" t="s">
        <v>8339</v>
      </c>
      <c r="S1791" s="8">
        <f t="shared" si="110"/>
        <v>41956.041701388887</v>
      </c>
      <c r="T1791" s="8">
        <f t="shared" si="111"/>
        <v>42016.041701388887</v>
      </c>
    </row>
    <row r="1792" spans="1:20" ht="49"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s="3" t="s">
        <v>8285</v>
      </c>
      <c r="O1792">
        <f t="shared" si="108"/>
        <v>5</v>
      </c>
      <c r="P1792" s="3">
        <f t="shared" si="109"/>
        <v>109.07</v>
      </c>
      <c r="Q1792" t="s">
        <v>8338</v>
      </c>
      <c r="R1792" t="s">
        <v>8339</v>
      </c>
      <c r="S1792" s="8">
        <f t="shared" si="110"/>
        <v>42010.466180555559</v>
      </c>
      <c r="T1792" s="8">
        <f t="shared" si="111"/>
        <v>42040.466180555552</v>
      </c>
    </row>
    <row r="1793" spans="1:20" ht="33"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s="3" t="s">
        <v>8285</v>
      </c>
      <c r="O1793">
        <f t="shared" si="108"/>
        <v>4</v>
      </c>
      <c r="P1793" s="3">
        <f t="shared" si="109"/>
        <v>26.75</v>
      </c>
      <c r="Q1793" t="s">
        <v>8338</v>
      </c>
      <c r="R1793" t="s">
        <v>8339</v>
      </c>
      <c r="S1793" s="8">
        <f t="shared" si="110"/>
        <v>41973.532002314816</v>
      </c>
      <c r="T1793" s="8">
        <f t="shared" si="111"/>
        <v>42033.532002314816</v>
      </c>
    </row>
    <row r="1794" spans="1:20" ht="33"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s="3" t="s">
        <v>8285</v>
      </c>
      <c r="O1794">
        <f t="shared" ref="O1794:O1857" si="112">ROUND(E1794/D1794*100,0)</f>
        <v>61</v>
      </c>
      <c r="P1794" s="3">
        <f t="shared" ref="P1794:P1857" si="113">IF(E1794=0,0,ROUND(E1794/L1794,2))</f>
        <v>109.94</v>
      </c>
      <c r="Q1794" t="s">
        <v>8338</v>
      </c>
      <c r="R1794" t="s">
        <v>8339</v>
      </c>
      <c r="S1794" s="8">
        <f t="shared" ref="S1794:S1857" si="114">(((J1794/60)/60)/24)+DATE(1970,1,1)+(-5/24)</f>
        <v>42188.822708333326</v>
      </c>
      <c r="T1794" s="8">
        <f t="shared" ref="T1794:T1857" si="115">(I1794/86400)+25569+(-5/24)</f>
        <v>42226.082638888889</v>
      </c>
    </row>
    <row r="1795" spans="1:20" ht="49"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s="3" t="s">
        <v>8285</v>
      </c>
      <c r="O1795">
        <f t="shared" si="112"/>
        <v>1</v>
      </c>
      <c r="P1795" s="3">
        <f t="shared" si="113"/>
        <v>20</v>
      </c>
      <c r="Q1795" t="s">
        <v>8338</v>
      </c>
      <c r="R1795" t="s">
        <v>8339</v>
      </c>
      <c r="S1795" s="8">
        <f t="shared" si="114"/>
        <v>41940.683333333334</v>
      </c>
      <c r="T1795" s="8">
        <f t="shared" si="115"/>
        <v>41970.724999999999</v>
      </c>
    </row>
    <row r="1796" spans="1:20" ht="49"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s="3" t="s">
        <v>8285</v>
      </c>
      <c r="O1796">
        <f t="shared" si="112"/>
        <v>11</v>
      </c>
      <c r="P1796" s="3">
        <f t="shared" si="113"/>
        <v>55.39</v>
      </c>
      <c r="Q1796" t="s">
        <v>8338</v>
      </c>
      <c r="R1796" t="s">
        <v>8339</v>
      </c>
      <c r="S1796" s="8">
        <f t="shared" si="114"/>
        <v>42011.342847222222</v>
      </c>
      <c r="T1796" s="8">
        <f t="shared" si="115"/>
        <v>42046.342847222222</v>
      </c>
    </row>
    <row r="1797" spans="1:20" ht="49"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s="3" t="s">
        <v>8285</v>
      </c>
      <c r="O1797">
        <f t="shared" si="112"/>
        <v>39</v>
      </c>
      <c r="P1797" s="3">
        <f t="shared" si="113"/>
        <v>133.9</v>
      </c>
      <c r="Q1797" t="s">
        <v>8338</v>
      </c>
      <c r="R1797" t="s">
        <v>8339</v>
      </c>
      <c r="S1797" s="8">
        <f t="shared" si="114"/>
        <v>42628.080335648141</v>
      </c>
      <c r="T1797" s="8">
        <f t="shared" si="115"/>
        <v>42657.458333333336</v>
      </c>
    </row>
    <row r="1798" spans="1:20" ht="49"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s="3" t="s">
        <v>8285</v>
      </c>
      <c r="O1798">
        <f t="shared" si="112"/>
        <v>22</v>
      </c>
      <c r="P1798" s="3">
        <f t="shared" si="113"/>
        <v>48.72</v>
      </c>
      <c r="Q1798" t="s">
        <v>8338</v>
      </c>
      <c r="R1798" t="s">
        <v>8339</v>
      </c>
      <c r="S1798" s="8">
        <f t="shared" si="114"/>
        <v>42515.231087962959</v>
      </c>
      <c r="T1798" s="8">
        <f t="shared" si="115"/>
        <v>42575.231087962959</v>
      </c>
    </row>
    <row r="1799" spans="1:20" ht="49"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s="3" t="s">
        <v>8285</v>
      </c>
      <c r="O1799">
        <f t="shared" si="112"/>
        <v>68</v>
      </c>
      <c r="P1799" s="3">
        <f t="shared" si="113"/>
        <v>48.25</v>
      </c>
      <c r="Q1799" t="s">
        <v>8338</v>
      </c>
      <c r="R1799" t="s">
        <v>8339</v>
      </c>
      <c r="S1799" s="8">
        <f t="shared" si="114"/>
        <v>42689.360983796294</v>
      </c>
      <c r="T1799" s="8">
        <f t="shared" si="115"/>
        <v>42719.360983796294</v>
      </c>
    </row>
    <row r="1800" spans="1:20" ht="49"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s="3" t="s">
        <v>8285</v>
      </c>
      <c r="O1800">
        <f t="shared" si="112"/>
        <v>14</v>
      </c>
      <c r="P1800" s="3">
        <f t="shared" si="113"/>
        <v>58.97</v>
      </c>
      <c r="Q1800" t="s">
        <v>8338</v>
      </c>
      <c r="R1800" t="s">
        <v>8339</v>
      </c>
      <c r="S1800" s="8">
        <f t="shared" si="114"/>
        <v>42344.118437499994</v>
      </c>
      <c r="T1800" s="8">
        <f t="shared" si="115"/>
        <v>42404.118437499994</v>
      </c>
    </row>
    <row r="1801" spans="1:20" ht="33"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s="3" t="s">
        <v>8285</v>
      </c>
      <c r="O1801">
        <f t="shared" si="112"/>
        <v>2</v>
      </c>
      <c r="P1801" s="3">
        <f t="shared" si="113"/>
        <v>11.64</v>
      </c>
      <c r="Q1801" t="s">
        <v>8338</v>
      </c>
      <c r="R1801" t="s">
        <v>8339</v>
      </c>
      <c r="S1801" s="8">
        <f t="shared" si="114"/>
        <v>41934.634351851848</v>
      </c>
      <c r="T1801" s="8">
        <f t="shared" si="115"/>
        <v>41954.676018518519</v>
      </c>
    </row>
    <row r="1802" spans="1:20" ht="49"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s="3" t="s">
        <v>8285</v>
      </c>
      <c r="O1802">
        <f t="shared" si="112"/>
        <v>20</v>
      </c>
      <c r="P1802" s="3">
        <f t="shared" si="113"/>
        <v>83.72</v>
      </c>
      <c r="Q1802" t="s">
        <v>8338</v>
      </c>
      <c r="R1802" t="s">
        <v>8339</v>
      </c>
      <c r="S1802" s="8">
        <f t="shared" si="114"/>
        <v>42623.397800925923</v>
      </c>
      <c r="T1802" s="8">
        <f t="shared" si="115"/>
        <v>42653.397800925923</v>
      </c>
    </row>
    <row r="1803" spans="1:20" ht="49"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s="3" t="s">
        <v>8285</v>
      </c>
      <c r="O1803">
        <f t="shared" si="112"/>
        <v>14</v>
      </c>
      <c r="P1803" s="3">
        <f t="shared" si="113"/>
        <v>63.65</v>
      </c>
      <c r="Q1803" t="s">
        <v>8338</v>
      </c>
      <c r="R1803" t="s">
        <v>8339</v>
      </c>
      <c r="S1803" s="8">
        <f t="shared" si="114"/>
        <v>42321.452175925922</v>
      </c>
      <c r="T1803" s="8">
        <f t="shared" si="115"/>
        <v>42353.298611111109</v>
      </c>
    </row>
    <row r="1804" spans="1:20" ht="33"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s="3" t="s">
        <v>8285</v>
      </c>
      <c r="O1804">
        <f t="shared" si="112"/>
        <v>48</v>
      </c>
      <c r="P1804" s="3">
        <f t="shared" si="113"/>
        <v>94.28</v>
      </c>
      <c r="Q1804" t="s">
        <v>8338</v>
      </c>
      <c r="R1804" t="s">
        <v>8339</v>
      </c>
      <c r="S1804" s="8">
        <f t="shared" si="114"/>
        <v>42159.264236111114</v>
      </c>
      <c r="T1804" s="8">
        <f t="shared" si="115"/>
        <v>42182.707638888889</v>
      </c>
    </row>
    <row r="1805" spans="1:20" ht="49"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s="3" t="s">
        <v>8285</v>
      </c>
      <c r="O1805">
        <f t="shared" si="112"/>
        <v>31</v>
      </c>
      <c r="P1805" s="3">
        <f t="shared" si="113"/>
        <v>71.87</v>
      </c>
      <c r="Q1805" t="s">
        <v>8338</v>
      </c>
      <c r="R1805" t="s">
        <v>8339</v>
      </c>
      <c r="S1805" s="8">
        <f t="shared" si="114"/>
        <v>42017.863217592596</v>
      </c>
      <c r="T1805" s="8">
        <f t="shared" si="115"/>
        <v>42048.863217592589</v>
      </c>
    </row>
    <row r="1806" spans="1:20" ht="49"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s="3" t="s">
        <v>8285</v>
      </c>
      <c r="O1806">
        <f t="shared" si="112"/>
        <v>35</v>
      </c>
      <c r="P1806" s="3">
        <f t="shared" si="113"/>
        <v>104.85</v>
      </c>
      <c r="Q1806" t="s">
        <v>8338</v>
      </c>
      <c r="R1806" t="s">
        <v>8339</v>
      </c>
      <c r="S1806" s="8">
        <f t="shared" si="114"/>
        <v>42282.469953703701</v>
      </c>
      <c r="T1806" s="8">
        <f t="shared" si="115"/>
        <v>42322.511620370373</v>
      </c>
    </row>
    <row r="1807" spans="1:20" ht="49"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s="3" t="s">
        <v>8285</v>
      </c>
      <c r="O1807">
        <f t="shared" si="112"/>
        <v>36</v>
      </c>
      <c r="P1807" s="3">
        <f t="shared" si="113"/>
        <v>67.14</v>
      </c>
      <c r="Q1807" t="s">
        <v>8338</v>
      </c>
      <c r="R1807" t="s">
        <v>8339</v>
      </c>
      <c r="S1807" s="8">
        <f t="shared" si="114"/>
        <v>42247.595578703702</v>
      </c>
      <c r="T1807" s="8">
        <f t="shared" si="115"/>
        <v>42279.541666666664</v>
      </c>
    </row>
    <row r="1808" spans="1:20" ht="49"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s="3" t="s">
        <v>8285</v>
      </c>
      <c r="O1808">
        <f t="shared" si="112"/>
        <v>3</v>
      </c>
      <c r="P1808" s="3">
        <f t="shared" si="113"/>
        <v>73.88</v>
      </c>
      <c r="Q1808" t="s">
        <v>8338</v>
      </c>
      <c r="R1808" t="s">
        <v>8339</v>
      </c>
      <c r="S1808" s="8">
        <f t="shared" si="114"/>
        <v>41877.429965277777</v>
      </c>
      <c r="T1808" s="8">
        <f t="shared" si="115"/>
        <v>41912.429965277777</v>
      </c>
    </row>
    <row r="1809" spans="1:20" ht="33"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s="3" t="s">
        <v>8285</v>
      </c>
      <c r="O1809">
        <f t="shared" si="112"/>
        <v>11</v>
      </c>
      <c r="P1809" s="3">
        <f t="shared" si="113"/>
        <v>69.13</v>
      </c>
      <c r="Q1809" t="s">
        <v>8338</v>
      </c>
      <c r="R1809" t="s">
        <v>8339</v>
      </c>
      <c r="S1809" s="8">
        <f t="shared" si="114"/>
        <v>41879.860104166662</v>
      </c>
      <c r="T1809" s="8">
        <f t="shared" si="115"/>
        <v>41909.860104166662</v>
      </c>
    </row>
    <row r="1810" spans="1:20" ht="49"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s="3" t="s">
        <v>8285</v>
      </c>
      <c r="O1810">
        <f t="shared" si="112"/>
        <v>41</v>
      </c>
      <c r="P1810" s="3">
        <f t="shared" si="113"/>
        <v>120.77</v>
      </c>
      <c r="Q1810" t="s">
        <v>8338</v>
      </c>
      <c r="R1810" t="s">
        <v>8339</v>
      </c>
      <c r="S1810" s="8">
        <f t="shared" si="114"/>
        <v>42742.472569444442</v>
      </c>
      <c r="T1810" s="8">
        <f t="shared" si="115"/>
        <v>42777.472569444442</v>
      </c>
    </row>
    <row r="1811" spans="1:20" ht="49"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s="3" t="s">
        <v>8285</v>
      </c>
      <c r="O1811">
        <f t="shared" si="112"/>
        <v>11</v>
      </c>
      <c r="P1811" s="3">
        <f t="shared" si="113"/>
        <v>42.22</v>
      </c>
      <c r="Q1811" t="s">
        <v>8338</v>
      </c>
      <c r="R1811" t="s">
        <v>8339</v>
      </c>
      <c r="S1811" s="8">
        <f t="shared" si="114"/>
        <v>42029.699525462966</v>
      </c>
      <c r="T1811" s="8">
        <f t="shared" si="115"/>
        <v>42064.699525462966</v>
      </c>
    </row>
    <row r="1812" spans="1:20" ht="49"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s="3" t="s">
        <v>8285</v>
      </c>
      <c r="O1812">
        <f t="shared" si="112"/>
        <v>3</v>
      </c>
      <c r="P1812" s="3">
        <f t="shared" si="113"/>
        <v>7.5</v>
      </c>
      <c r="Q1812" t="s">
        <v>8338</v>
      </c>
      <c r="R1812" t="s">
        <v>8339</v>
      </c>
      <c r="S1812" s="8">
        <f t="shared" si="114"/>
        <v>41860.701689814814</v>
      </c>
      <c r="T1812" s="8">
        <f t="shared" si="115"/>
        <v>41872.701689814814</v>
      </c>
    </row>
    <row r="1813" spans="1:20" ht="33"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s="3" t="s">
        <v>8285</v>
      </c>
      <c r="O1813">
        <f t="shared" si="112"/>
        <v>0</v>
      </c>
      <c r="P1813" s="3">
        <f t="shared" si="113"/>
        <v>1.54</v>
      </c>
      <c r="Q1813" t="s">
        <v>8338</v>
      </c>
      <c r="R1813" t="s">
        <v>8339</v>
      </c>
      <c r="S1813" s="8">
        <f t="shared" si="114"/>
        <v>41876.225347222222</v>
      </c>
      <c r="T1813" s="8">
        <f t="shared" si="115"/>
        <v>41935.958333333328</v>
      </c>
    </row>
    <row r="1814" spans="1:20" ht="49"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s="3" t="s">
        <v>8285</v>
      </c>
      <c r="O1814">
        <f t="shared" si="112"/>
        <v>13</v>
      </c>
      <c r="P1814" s="3">
        <f t="shared" si="113"/>
        <v>37.61</v>
      </c>
      <c r="Q1814" t="s">
        <v>8338</v>
      </c>
      <c r="R1814" t="s">
        <v>8339</v>
      </c>
      <c r="S1814" s="8">
        <f t="shared" si="114"/>
        <v>42524.110370370363</v>
      </c>
      <c r="T1814" s="8">
        <f t="shared" si="115"/>
        <v>42554.110370370363</v>
      </c>
    </row>
    <row r="1815" spans="1:20" ht="49"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s="3" t="s">
        <v>8285</v>
      </c>
      <c r="O1815">
        <f t="shared" si="112"/>
        <v>0</v>
      </c>
      <c r="P1815" s="3">
        <f t="shared" si="113"/>
        <v>0</v>
      </c>
      <c r="Q1815" t="s">
        <v>8338</v>
      </c>
      <c r="R1815" t="s">
        <v>8339</v>
      </c>
      <c r="S1815" s="8">
        <f t="shared" si="114"/>
        <v>41829.68069444444</v>
      </c>
      <c r="T1815" s="8">
        <f t="shared" si="115"/>
        <v>41859.68069444444</v>
      </c>
    </row>
    <row r="1816" spans="1:20" ht="49"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s="3" t="s">
        <v>8285</v>
      </c>
      <c r="O1816">
        <f t="shared" si="112"/>
        <v>49</v>
      </c>
      <c r="P1816" s="3">
        <f t="shared" si="113"/>
        <v>42.16</v>
      </c>
      <c r="Q1816" t="s">
        <v>8338</v>
      </c>
      <c r="R1816" t="s">
        <v>8339</v>
      </c>
      <c r="S1816" s="8">
        <f t="shared" si="114"/>
        <v>42033.105740740742</v>
      </c>
      <c r="T1816" s="8">
        <f t="shared" si="115"/>
        <v>42063.105740740742</v>
      </c>
    </row>
    <row r="1817" spans="1:20" ht="49"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s="3" t="s">
        <v>8285</v>
      </c>
      <c r="O1817">
        <f t="shared" si="112"/>
        <v>0</v>
      </c>
      <c r="P1817" s="3">
        <f t="shared" si="113"/>
        <v>0</v>
      </c>
      <c r="Q1817" t="s">
        <v>8338</v>
      </c>
      <c r="R1817" t="s">
        <v>8339</v>
      </c>
      <c r="S1817" s="8">
        <f t="shared" si="114"/>
        <v>42172.698344907411</v>
      </c>
      <c r="T1817" s="8">
        <f t="shared" si="115"/>
        <v>42186.698344907403</v>
      </c>
    </row>
    <row r="1818" spans="1:20" ht="49"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s="3" t="s">
        <v>8285</v>
      </c>
      <c r="O1818">
        <f t="shared" si="112"/>
        <v>2</v>
      </c>
      <c r="P1818" s="3">
        <f t="shared" si="113"/>
        <v>84.83</v>
      </c>
      <c r="Q1818" t="s">
        <v>8338</v>
      </c>
      <c r="R1818" t="s">
        <v>8339</v>
      </c>
      <c r="S1818" s="8">
        <f t="shared" si="114"/>
        <v>42548.667858796289</v>
      </c>
      <c r="T1818" s="8">
        <f t="shared" si="115"/>
        <v>42576.583333333336</v>
      </c>
    </row>
    <row r="1819" spans="1:20" ht="33"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s="3" t="s">
        <v>8285</v>
      </c>
      <c r="O1819">
        <f t="shared" si="112"/>
        <v>52</v>
      </c>
      <c r="P1819" s="3">
        <f t="shared" si="113"/>
        <v>94.19</v>
      </c>
      <c r="Q1819" t="s">
        <v>8338</v>
      </c>
      <c r="R1819" t="s">
        <v>8339</v>
      </c>
      <c r="S1819" s="8">
        <f t="shared" si="114"/>
        <v>42705.453784722216</v>
      </c>
      <c r="T1819" s="8">
        <f t="shared" si="115"/>
        <v>42765.082638888889</v>
      </c>
    </row>
    <row r="1820" spans="1:20" ht="33"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s="3" t="s">
        <v>8285</v>
      </c>
      <c r="O1820">
        <f t="shared" si="112"/>
        <v>0</v>
      </c>
      <c r="P1820" s="3">
        <f t="shared" si="113"/>
        <v>0</v>
      </c>
      <c r="Q1820" t="s">
        <v>8338</v>
      </c>
      <c r="R1820" t="s">
        <v>8339</v>
      </c>
      <c r="S1820" s="8">
        <f t="shared" si="114"/>
        <v>42067.026041666664</v>
      </c>
      <c r="T1820" s="8">
        <f t="shared" si="115"/>
        <v>42096.984374999993</v>
      </c>
    </row>
    <row r="1821" spans="1:20" ht="49"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s="3" t="s">
        <v>8285</v>
      </c>
      <c r="O1821">
        <f t="shared" si="112"/>
        <v>2</v>
      </c>
      <c r="P1821" s="3">
        <f t="shared" si="113"/>
        <v>6.25</v>
      </c>
      <c r="Q1821" t="s">
        <v>8338</v>
      </c>
      <c r="R1821" t="s">
        <v>8339</v>
      </c>
      <c r="S1821" s="8">
        <f t="shared" si="114"/>
        <v>41820.543935185182</v>
      </c>
      <c r="T1821" s="8">
        <f t="shared" si="115"/>
        <v>41850.543935185182</v>
      </c>
    </row>
    <row r="1822" spans="1:20" ht="49"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s="3" t="s">
        <v>8285</v>
      </c>
      <c r="O1822">
        <f t="shared" si="112"/>
        <v>7</v>
      </c>
      <c r="P1822" s="3">
        <f t="shared" si="113"/>
        <v>213.38</v>
      </c>
      <c r="Q1822" t="s">
        <v>8338</v>
      </c>
      <c r="R1822" t="s">
        <v>8339</v>
      </c>
      <c r="S1822" s="8">
        <f t="shared" si="114"/>
        <v>42064.87604166667</v>
      </c>
      <c r="T1822" s="8">
        <f t="shared" si="115"/>
        <v>42094.834374999999</v>
      </c>
    </row>
    <row r="1823" spans="1:20" ht="49"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s="3" t="s">
        <v>8276</v>
      </c>
      <c r="O1823">
        <f t="shared" si="112"/>
        <v>135</v>
      </c>
      <c r="P1823" s="3">
        <f t="shared" si="113"/>
        <v>59.16</v>
      </c>
      <c r="Q1823" t="s">
        <v>8325</v>
      </c>
      <c r="R1823" t="s">
        <v>8326</v>
      </c>
      <c r="S1823" s="8">
        <f t="shared" si="114"/>
        <v>40926.110729166663</v>
      </c>
      <c r="T1823" s="8">
        <f t="shared" si="115"/>
        <v>40971.110729166663</v>
      </c>
    </row>
    <row r="1824" spans="1:20" ht="33"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s="3" t="s">
        <v>8276</v>
      </c>
      <c r="O1824">
        <f t="shared" si="112"/>
        <v>100</v>
      </c>
      <c r="P1824" s="3">
        <f t="shared" si="113"/>
        <v>27.27</v>
      </c>
      <c r="Q1824" t="s">
        <v>8325</v>
      </c>
      <c r="R1824" t="s">
        <v>8326</v>
      </c>
      <c r="S1824" s="8">
        <f t="shared" si="114"/>
        <v>41634.588680555549</v>
      </c>
      <c r="T1824" s="8">
        <f t="shared" si="115"/>
        <v>41670.584027777775</v>
      </c>
    </row>
    <row r="1825" spans="1:20" ht="49"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s="3" t="s">
        <v>8276</v>
      </c>
      <c r="O1825">
        <f t="shared" si="112"/>
        <v>116</v>
      </c>
      <c r="P1825" s="3">
        <f t="shared" si="113"/>
        <v>24.58</v>
      </c>
      <c r="Q1825" t="s">
        <v>8325</v>
      </c>
      <c r="R1825" t="s">
        <v>8326</v>
      </c>
      <c r="S1825" s="8">
        <f t="shared" si="114"/>
        <v>41176.47657407407</v>
      </c>
      <c r="T1825" s="8">
        <f t="shared" si="115"/>
        <v>41206.47657407407</v>
      </c>
    </row>
    <row r="1826" spans="1:20" ht="18"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s="3" t="s">
        <v>8276</v>
      </c>
      <c r="O1826">
        <f t="shared" si="112"/>
        <v>100</v>
      </c>
      <c r="P1826" s="3">
        <f t="shared" si="113"/>
        <v>75.05</v>
      </c>
      <c r="Q1826" t="s">
        <v>8325</v>
      </c>
      <c r="R1826" t="s">
        <v>8326</v>
      </c>
      <c r="S1826" s="8">
        <f t="shared" si="114"/>
        <v>41626.707951388889</v>
      </c>
      <c r="T1826" s="8">
        <f t="shared" si="115"/>
        <v>41646.880555555552</v>
      </c>
    </row>
    <row r="1827" spans="1:20" ht="49"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s="3" t="s">
        <v>8276</v>
      </c>
      <c r="O1827">
        <f t="shared" si="112"/>
        <v>105</v>
      </c>
      <c r="P1827" s="3">
        <f t="shared" si="113"/>
        <v>42.02</v>
      </c>
      <c r="Q1827" t="s">
        <v>8325</v>
      </c>
      <c r="R1827" t="s">
        <v>8326</v>
      </c>
      <c r="S1827" s="8">
        <f t="shared" si="114"/>
        <v>41443.626192129625</v>
      </c>
      <c r="T1827" s="8">
        <f t="shared" si="115"/>
        <v>41466.626192129625</v>
      </c>
    </row>
    <row r="1828" spans="1:20" ht="18"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s="3" t="s">
        <v>8276</v>
      </c>
      <c r="O1828">
        <f t="shared" si="112"/>
        <v>101</v>
      </c>
      <c r="P1828" s="3">
        <f t="shared" si="113"/>
        <v>53.16</v>
      </c>
      <c r="Q1828" t="s">
        <v>8325</v>
      </c>
      <c r="R1828" t="s">
        <v>8326</v>
      </c>
      <c r="S1828" s="8">
        <f t="shared" si="114"/>
        <v>41657.715474537035</v>
      </c>
      <c r="T1828" s="8">
        <f t="shared" si="115"/>
        <v>41687.715474537035</v>
      </c>
    </row>
    <row r="1829" spans="1:20" ht="49"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s="3" t="s">
        <v>8276</v>
      </c>
      <c r="O1829">
        <f t="shared" si="112"/>
        <v>101</v>
      </c>
      <c r="P1829" s="3">
        <f t="shared" si="113"/>
        <v>83.89</v>
      </c>
      <c r="Q1829" t="s">
        <v>8325</v>
      </c>
      <c r="R1829" t="s">
        <v>8326</v>
      </c>
      <c r="S1829" s="8">
        <f t="shared" si="114"/>
        <v>40555.117604166662</v>
      </c>
      <c r="T1829" s="8">
        <f t="shared" si="115"/>
        <v>40605.117604166662</v>
      </c>
    </row>
    <row r="1830" spans="1:20" ht="49"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s="3" t="s">
        <v>8276</v>
      </c>
      <c r="O1830">
        <f t="shared" si="112"/>
        <v>100</v>
      </c>
      <c r="P1830" s="3">
        <f t="shared" si="113"/>
        <v>417.33</v>
      </c>
      <c r="Q1830" t="s">
        <v>8325</v>
      </c>
      <c r="R1830" t="s">
        <v>8326</v>
      </c>
      <c r="S1830" s="8">
        <f t="shared" si="114"/>
        <v>41736.691319444442</v>
      </c>
      <c r="T1830" s="8">
        <f t="shared" si="115"/>
        <v>41768.708333333328</v>
      </c>
    </row>
    <row r="1831" spans="1:20" ht="49"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s="3" t="s">
        <v>8276</v>
      </c>
      <c r="O1831">
        <f t="shared" si="112"/>
        <v>167</v>
      </c>
      <c r="P1831" s="3">
        <f t="shared" si="113"/>
        <v>75.77</v>
      </c>
      <c r="Q1831" t="s">
        <v>8325</v>
      </c>
      <c r="R1831" t="s">
        <v>8326</v>
      </c>
      <c r="S1831" s="8">
        <f t="shared" si="114"/>
        <v>40515.879293981481</v>
      </c>
      <c r="T1831" s="8">
        <f t="shared" si="115"/>
        <v>40564.708333333328</v>
      </c>
    </row>
    <row r="1832" spans="1:20" ht="49"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s="3" t="s">
        <v>8276</v>
      </c>
      <c r="O1832">
        <f t="shared" si="112"/>
        <v>102</v>
      </c>
      <c r="P1832" s="3">
        <f t="shared" si="113"/>
        <v>67.39</v>
      </c>
      <c r="Q1832" t="s">
        <v>8325</v>
      </c>
      <c r="R1832" t="s">
        <v>8326</v>
      </c>
      <c r="S1832" s="8">
        <f t="shared" si="114"/>
        <v>41664.475775462961</v>
      </c>
      <c r="T1832" s="8">
        <f t="shared" si="115"/>
        <v>41694.475775462961</v>
      </c>
    </row>
    <row r="1833" spans="1:20" ht="49"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s="3" t="s">
        <v>8276</v>
      </c>
      <c r="O1833">
        <f t="shared" si="112"/>
        <v>103</v>
      </c>
      <c r="P1833" s="3">
        <f t="shared" si="113"/>
        <v>73.569999999999993</v>
      </c>
      <c r="Q1833" t="s">
        <v>8325</v>
      </c>
      <c r="R1833" t="s">
        <v>8326</v>
      </c>
      <c r="S1833" s="8">
        <f t="shared" si="114"/>
        <v>41026.787766203699</v>
      </c>
      <c r="T1833" s="8">
        <f t="shared" si="115"/>
        <v>41041.787766203699</v>
      </c>
    </row>
    <row r="1834" spans="1:20" ht="49"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s="3" t="s">
        <v>8276</v>
      </c>
      <c r="O1834">
        <f t="shared" si="112"/>
        <v>143</v>
      </c>
      <c r="P1834" s="3">
        <f t="shared" si="113"/>
        <v>25</v>
      </c>
      <c r="Q1834" t="s">
        <v>8325</v>
      </c>
      <c r="R1834" t="s">
        <v>8326</v>
      </c>
      <c r="S1834" s="8">
        <f t="shared" si="114"/>
        <v>40576.331331018519</v>
      </c>
      <c r="T1834" s="8">
        <f t="shared" si="115"/>
        <v>40606.331331018519</v>
      </c>
    </row>
    <row r="1835" spans="1:20" ht="49"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s="3" t="s">
        <v>8276</v>
      </c>
      <c r="O1835">
        <f t="shared" si="112"/>
        <v>263</v>
      </c>
      <c r="P1835" s="3">
        <f t="shared" si="113"/>
        <v>42</v>
      </c>
      <c r="Q1835" t="s">
        <v>8325</v>
      </c>
      <c r="R1835" t="s">
        <v>8326</v>
      </c>
      <c r="S1835" s="8">
        <f t="shared" si="114"/>
        <v>41302.835682870369</v>
      </c>
      <c r="T1835" s="8">
        <f t="shared" si="115"/>
        <v>41335.124305555553</v>
      </c>
    </row>
    <row r="1836" spans="1:20" ht="33"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s="3" t="s">
        <v>8276</v>
      </c>
      <c r="O1836">
        <f t="shared" si="112"/>
        <v>118</v>
      </c>
      <c r="P1836" s="3">
        <f t="shared" si="113"/>
        <v>131.16999999999999</v>
      </c>
      <c r="Q1836" t="s">
        <v>8325</v>
      </c>
      <c r="R1836" t="s">
        <v>8326</v>
      </c>
      <c r="S1836" s="8">
        <f t="shared" si="114"/>
        <v>41988.755729166667</v>
      </c>
      <c r="T1836" s="8">
        <f t="shared" si="115"/>
        <v>42028.755729166667</v>
      </c>
    </row>
    <row r="1837" spans="1:20" ht="6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s="3" t="s">
        <v>8276</v>
      </c>
      <c r="O1837">
        <f t="shared" si="112"/>
        <v>104</v>
      </c>
      <c r="P1837" s="3">
        <f t="shared" si="113"/>
        <v>47.27</v>
      </c>
      <c r="Q1837" t="s">
        <v>8325</v>
      </c>
      <c r="R1837" t="s">
        <v>8326</v>
      </c>
      <c r="S1837" s="8">
        <f t="shared" si="114"/>
        <v>42430.49387731481</v>
      </c>
      <c r="T1837" s="8">
        <f t="shared" si="115"/>
        <v>42460.452210648145</v>
      </c>
    </row>
    <row r="1838" spans="1:20" ht="18"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s="3" t="s">
        <v>8276</v>
      </c>
      <c r="O1838">
        <f t="shared" si="112"/>
        <v>200</v>
      </c>
      <c r="P1838" s="3">
        <f t="shared" si="113"/>
        <v>182.13</v>
      </c>
      <c r="Q1838" t="s">
        <v>8325</v>
      </c>
      <c r="R1838" t="s">
        <v>8326</v>
      </c>
      <c r="S1838" s="8">
        <f t="shared" si="114"/>
        <v>41305.601030092592</v>
      </c>
      <c r="T1838" s="8">
        <f t="shared" si="115"/>
        <v>41322.601030092592</v>
      </c>
    </row>
    <row r="1839" spans="1:20" ht="49"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s="3" t="s">
        <v>8276</v>
      </c>
      <c r="O1839">
        <f t="shared" si="112"/>
        <v>307</v>
      </c>
      <c r="P1839" s="3">
        <f t="shared" si="113"/>
        <v>61.37</v>
      </c>
      <c r="Q1839" t="s">
        <v>8325</v>
      </c>
      <c r="R1839" t="s">
        <v>8326</v>
      </c>
      <c r="S1839" s="8">
        <f t="shared" si="114"/>
        <v>40925.839525462965</v>
      </c>
      <c r="T1839" s="8">
        <f t="shared" si="115"/>
        <v>40985.797858796293</v>
      </c>
    </row>
    <row r="1840" spans="1:20" ht="49"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s="3" t="s">
        <v>8276</v>
      </c>
      <c r="O1840">
        <f t="shared" si="112"/>
        <v>100</v>
      </c>
      <c r="P1840" s="3">
        <f t="shared" si="113"/>
        <v>35.770000000000003</v>
      </c>
      <c r="Q1840" t="s">
        <v>8325</v>
      </c>
      <c r="R1840" t="s">
        <v>8326</v>
      </c>
      <c r="S1840" s="8">
        <f t="shared" si="114"/>
        <v>40788.578206018516</v>
      </c>
      <c r="T1840" s="8">
        <f t="shared" si="115"/>
        <v>40816.916666666664</v>
      </c>
    </row>
    <row r="1841" spans="1:20" ht="49"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s="3" t="s">
        <v>8276</v>
      </c>
      <c r="O1841">
        <f t="shared" si="112"/>
        <v>205</v>
      </c>
      <c r="P1841" s="3">
        <f t="shared" si="113"/>
        <v>45.62</v>
      </c>
      <c r="Q1841" t="s">
        <v>8325</v>
      </c>
      <c r="R1841" t="s">
        <v>8326</v>
      </c>
      <c r="S1841" s="8">
        <f t="shared" si="114"/>
        <v>42614.513680555552</v>
      </c>
      <c r="T1841" s="8">
        <f t="shared" si="115"/>
        <v>42644.513680555552</v>
      </c>
    </row>
    <row r="1842" spans="1:20" ht="49"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s="3" t="s">
        <v>8276</v>
      </c>
      <c r="O1842">
        <f t="shared" si="112"/>
        <v>109</v>
      </c>
      <c r="P1842" s="3">
        <f t="shared" si="113"/>
        <v>75.38</v>
      </c>
      <c r="Q1842" t="s">
        <v>8325</v>
      </c>
      <c r="R1842" t="s">
        <v>8326</v>
      </c>
      <c r="S1842" s="8">
        <f t="shared" si="114"/>
        <v>41381.88784722222</v>
      </c>
      <c r="T1842" s="8">
        <f t="shared" si="115"/>
        <v>41400.999305555553</v>
      </c>
    </row>
    <row r="1843" spans="1:20" ht="33"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s="3" t="s">
        <v>8276</v>
      </c>
      <c r="O1843">
        <f t="shared" si="112"/>
        <v>102</v>
      </c>
      <c r="P1843" s="3">
        <f t="shared" si="113"/>
        <v>50.88</v>
      </c>
      <c r="Q1843" t="s">
        <v>8325</v>
      </c>
      <c r="R1843" t="s">
        <v>8326</v>
      </c>
      <c r="S1843" s="8">
        <f t="shared" si="114"/>
        <v>41745.637094907404</v>
      </c>
      <c r="T1843" s="8">
        <f t="shared" si="115"/>
        <v>41778.999305555553</v>
      </c>
    </row>
    <row r="1844" spans="1:20" ht="49"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s="3" t="s">
        <v>8276</v>
      </c>
      <c r="O1844">
        <f t="shared" si="112"/>
        <v>125</v>
      </c>
      <c r="P1844" s="3">
        <f t="shared" si="113"/>
        <v>119.29</v>
      </c>
      <c r="Q1844" t="s">
        <v>8325</v>
      </c>
      <c r="R1844" t="s">
        <v>8326</v>
      </c>
      <c r="S1844" s="8">
        <f t="shared" si="114"/>
        <v>42031.423391203702</v>
      </c>
      <c r="T1844" s="8">
        <f t="shared" si="115"/>
        <v>42065.040972222218</v>
      </c>
    </row>
    <row r="1845" spans="1:20" ht="49"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s="3" t="s">
        <v>8276</v>
      </c>
      <c r="O1845">
        <f t="shared" si="112"/>
        <v>124</v>
      </c>
      <c r="P1845" s="3">
        <f t="shared" si="113"/>
        <v>92.54</v>
      </c>
      <c r="Q1845" t="s">
        <v>8325</v>
      </c>
      <c r="R1845" t="s">
        <v>8326</v>
      </c>
      <c r="S1845" s="8">
        <f t="shared" si="114"/>
        <v>40564.786504629628</v>
      </c>
      <c r="T1845" s="8">
        <f t="shared" si="115"/>
        <v>40594.786504629628</v>
      </c>
    </row>
    <row r="1846" spans="1:20" ht="49"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s="3" t="s">
        <v>8276</v>
      </c>
      <c r="O1846">
        <f t="shared" si="112"/>
        <v>101</v>
      </c>
      <c r="P1846" s="3">
        <f t="shared" si="113"/>
        <v>76.05</v>
      </c>
      <c r="Q1846" t="s">
        <v>8325</v>
      </c>
      <c r="R1846" t="s">
        <v>8326</v>
      </c>
      <c r="S1846" s="8">
        <f t="shared" si="114"/>
        <v>40666.765208333331</v>
      </c>
      <c r="T1846" s="8">
        <f t="shared" si="115"/>
        <v>40704.916666666664</v>
      </c>
    </row>
    <row r="1847" spans="1:20" ht="97"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s="3" t="s">
        <v>8276</v>
      </c>
      <c r="O1847">
        <f t="shared" si="112"/>
        <v>100</v>
      </c>
      <c r="P1847" s="3">
        <f t="shared" si="113"/>
        <v>52.63</v>
      </c>
      <c r="Q1847" t="s">
        <v>8325</v>
      </c>
      <c r="R1847" t="s">
        <v>8326</v>
      </c>
      <c r="S1847" s="8">
        <f t="shared" si="114"/>
        <v>42523.124976851854</v>
      </c>
      <c r="T1847" s="8">
        <f t="shared" si="115"/>
        <v>42537.996527777774</v>
      </c>
    </row>
    <row r="1848" spans="1:20" ht="49"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s="3" t="s">
        <v>8276</v>
      </c>
      <c r="O1848">
        <f t="shared" si="112"/>
        <v>138</v>
      </c>
      <c r="P1848" s="3">
        <f t="shared" si="113"/>
        <v>98.99</v>
      </c>
      <c r="Q1848" t="s">
        <v>8325</v>
      </c>
      <c r="R1848" t="s">
        <v>8326</v>
      </c>
      <c r="S1848" s="8">
        <f t="shared" si="114"/>
        <v>41228.441863425927</v>
      </c>
      <c r="T1848" s="8">
        <f t="shared" si="115"/>
        <v>41258.441863425927</v>
      </c>
    </row>
    <row r="1849" spans="1:20" ht="49"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s="3" t="s">
        <v>8276</v>
      </c>
      <c r="O1849">
        <f t="shared" si="112"/>
        <v>121</v>
      </c>
      <c r="P1849" s="3">
        <f t="shared" si="113"/>
        <v>79.53</v>
      </c>
      <c r="Q1849" t="s">
        <v>8325</v>
      </c>
      <c r="R1849" t="s">
        <v>8326</v>
      </c>
      <c r="S1849" s="8">
        <f t="shared" si="114"/>
        <v>42094.028148148143</v>
      </c>
      <c r="T1849" s="8">
        <f t="shared" si="115"/>
        <v>42115.028148148143</v>
      </c>
    </row>
    <row r="1850" spans="1:20" ht="49"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s="3" t="s">
        <v>8276</v>
      </c>
      <c r="O1850">
        <f t="shared" si="112"/>
        <v>107</v>
      </c>
      <c r="P1850" s="3">
        <f t="shared" si="113"/>
        <v>134.21</v>
      </c>
      <c r="Q1850" t="s">
        <v>8325</v>
      </c>
      <c r="R1850" t="s">
        <v>8326</v>
      </c>
      <c r="S1850" s="8">
        <f t="shared" si="114"/>
        <v>40691.579722222217</v>
      </c>
      <c r="T1850" s="8">
        <f t="shared" si="115"/>
        <v>40755.082638888889</v>
      </c>
    </row>
    <row r="1851" spans="1:20" ht="33"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s="3" t="s">
        <v>8276</v>
      </c>
      <c r="O1851">
        <f t="shared" si="112"/>
        <v>100</v>
      </c>
      <c r="P1851" s="3">
        <f t="shared" si="113"/>
        <v>37.630000000000003</v>
      </c>
      <c r="Q1851" t="s">
        <v>8325</v>
      </c>
      <c r="R1851" t="s">
        <v>8326</v>
      </c>
      <c r="S1851" s="8">
        <f t="shared" si="114"/>
        <v>41169.637256944443</v>
      </c>
      <c r="T1851" s="8">
        <f t="shared" si="115"/>
        <v>41199.637256944443</v>
      </c>
    </row>
    <row r="1852" spans="1:20" ht="49"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s="3" t="s">
        <v>8276</v>
      </c>
      <c r="O1852">
        <f t="shared" si="112"/>
        <v>102</v>
      </c>
      <c r="P1852" s="3">
        <f t="shared" si="113"/>
        <v>51.04</v>
      </c>
      <c r="Q1852" t="s">
        <v>8325</v>
      </c>
      <c r="R1852" t="s">
        <v>8326</v>
      </c>
      <c r="S1852" s="8">
        <f t="shared" si="114"/>
        <v>41800.751157407409</v>
      </c>
      <c r="T1852" s="8">
        <f t="shared" si="115"/>
        <v>41830.751157407409</v>
      </c>
    </row>
    <row r="1853" spans="1:20" ht="49"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s="3" t="s">
        <v>8276</v>
      </c>
      <c r="O1853">
        <f t="shared" si="112"/>
        <v>100</v>
      </c>
      <c r="P1853" s="3">
        <f t="shared" si="113"/>
        <v>50.04</v>
      </c>
      <c r="Q1853" t="s">
        <v>8325</v>
      </c>
      <c r="R1853" t="s">
        <v>8326</v>
      </c>
      <c r="S1853" s="8">
        <f t="shared" si="114"/>
        <v>41827.69835648148</v>
      </c>
      <c r="T1853" s="8">
        <f t="shared" si="115"/>
        <v>41847.833333333328</v>
      </c>
    </row>
    <row r="1854" spans="1:20" ht="49"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s="3" t="s">
        <v>8276</v>
      </c>
      <c r="O1854">
        <f t="shared" si="112"/>
        <v>117</v>
      </c>
      <c r="P1854" s="3">
        <f t="shared" si="113"/>
        <v>133.93</v>
      </c>
      <c r="Q1854" t="s">
        <v>8325</v>
      </c>
      <c r="R1854" t="s">
        <v>8326</v>
      </c>
      <c r="S1854" s="8">
        <f t="shared" si="114"/>
        <v>42081.563101851854</v>
      </c>
      <c r="T1854" s="8">
        <f t="shared" si="115"/>
        <v>42118.791666666664</v>
      </c>
    </row>
    <row r="1855" spans="1:20" ht="49"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s="3" t="s">
        <v>8276</v>
      </c>
      <c r="O1855">
        <f t="shared" si="112"/>
        <v>102</v>
      </c>
      <c r="P1855" s="3">
        <f t="shared" si="113"/>
        <v>58.21</v>
      </c>
      <c r="Q1855" t="s">
        <v>8325</v>
      </c>
      <c r="R1855" t="s">
        <v>8326</v>
      </c>
      <c r="S1855" s="8">
        <f t="shared" si="114"/>
        <v>41176.852048611108</v>
      </c>
      <c r="T1855" s="8">
        <f t="shared" si="115"/>
        <v>41226.893715277773</v>
      </c>
    </row>
    <row r="1856" spans="1:20" ht="49"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s="3" t="s">
        <v>8276</v>
      </c>
      <c r="O1856">
        <f t="shared" si="112"/>
        <v>102</v>
      </c>
      <c r="P1856" s="3">
        <f t="shared" si="113"/>
        <v>88.04</v>
      </c>
      <c r="Q1856" t="s">
        <v>8325</v>
      </c>
      <c r="R1856" t="s">
        <v>8326</v>
      </c>
      <c r="S1856" s="8">
        <f t="shared" si="114"/>
        <v>41387.812928240739</v>
      </c>
      <c r="T1856" s="8">
        <f t="shared" si="115"/>
        <v>41417.812928240739</v>
      </c>
    </row>
    <row r="1857" spans="1:20" ht="49"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s="3" t="s">
        <v>8276</v>
      </c>
      <c r="O1857">
        <f t="shared" si="112"/>
        <v>154</v>
      </c>
      <c r="P1857" s="3">
        <f t="shared" si="113"/>
        <v>70.58</v>
      </c>
      <c r="Q1857" t="s">
        <v>8325</v>
      </c>
      <c r="R1857" t="s">
        <v>8326</v>
      </c>
      <c r="S1857" s="8">
        <f t="shared" si="114"/>
        <v>41600.330324074072</v>
      </c>
      <c r="T1857" s="8">
        <f t="shared" si="115"/>
        <v>41645.330324074072</v>
      </c>
    </row>
    <row r="1858" spans="1:20" ht="49"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s="3" t="s">
        <v>8276</v>
      </c>
      <c r="O1858">
        <f t="shared" ref="O1858:O1921" si="116">ROUND(E1858/D1858*100,0)</f>
        <v>101</v>
      </c>
      <c r="P1858" s="3">
        <f t="shared" ref="P1858:P1921" si="117">IF(E1858=0,0,ROUND(E1858/L1858,2))</f>
        <v>53.29</v>
      </c>
      <c r="Q1858" t="s">
        <v>8325</v>
      </c>
      <c r="R1858" t="s">
        <v>8326</v>
      </c>
      <c r="S1858" s="8">
        <f t="shared" ref="S1858:S1921" si="118">(((J1858/60)/60)/24)+DATE(1970,1,1)+(-5/24)</f>
        <v>41817.64666666666</v>
      </c>
      <c r="T1858" s="8">
        <f t="shared" ref="T1858:T1921" si="119">(I1858/86400)+25569+(-5/24)</f>
        <v>41838.64666666666</v>
      </c>
    </row>
    <row r="1859" spans="1:20" ht="49"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s="3" t="s">
        <v>8276</v>
      </c>
      <c r="O1859">
        <f t="shared" si="116"/>
        <v>100</v>
      </c>
      <c r="P1859" s="3">
        <f t="shared" si="117"/>
        <v>136.36000000000001</v>
      </c>
      <c r="Q1859" t="s">
        <v>8325</v>
      </c>
      <c r="R1859" t="s">
        <v>8326</v>
      </c>
      <c r="S1859" s="8">
        <f t="shared" si="118"/>
        <v>41864.560335648144</v>
      </c>
      <c r="T1859" s="8">
        <f t="shared" si="119"/>
        <v>41894.560335648144</v>
      </c>
    </row>
    <row r="1860" spans="1:20" ht="49"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s="3" t="s">
        <v>8276</v>
      </c>
      <c r="O1860">
        <f t="shared" si="116"/>
        <v>109</v>
      </c>
      <c r="P1860" s="3">
        <f t="shared" si="117"/>
        <v>40.549999999999997</v>
      </c>
      <c r="Q1860" t="s">
        <v>8325</v>
      </c>
      <c r="R1860" t="s">
        <v>8326</v>
      </c>
      <c r="S1860" s="8">
        <f t="shared" si="118"/>
        <v>40832.9921412037</v>
      </c>
      <c r="T1860" s="8">
        <f t="shared" si="119"/>
        <v>40893.033807870372</v>
      </c>
    </row>
    <row r="1861" spans="1:20" ht="33"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s="3" t="s">
        <v>8276</v>
      </c>
      <c r="O1861">
        <f t="shared" si="116"/>
        <v>132</v>
      </c>
      <c r="P1861" s="3">
        <f t="shared" si="117"/>
        <v>70.63</v>
      </c>
      <c r="Q1861" t="s">
        <v>8325</v>
      </c>
      <c r="R1861" t="s">
        <v>8326</v>
      </c>
      <c r="S1861" s="8">
        <f t="shared" si="118"/>
        <v>40778.561678240738</v>
      </c>
      <c r="T1861" s="8">
        <f t="shared" si="119"/>
        <v>40808.561678240738</v>
      </c>
    </row>
    <row r="1862" spans="1:20" ht="49"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s="3" t="s">
        <v>8276</v>
      </c>
      <c r="O1862">
        <f t="shared" si="116"/>
        <v>133</v>
      </c>
      <c r="P1862" s="3">
        <f t="shared" si="117"/>
        <v>52.68</v>
      </c>
      <c r="Q1862" t="s">
        <v>8325</v>
      </c>
      <c r="R1862" t="s">
        <v>8326</v>
      </c>
      <c r="S1862" s="8">
        <f t="shared" si="118"/>
        <v>41655.500972222217</v>
      </c>
      <c r="T1862" s="8">
        <f t="shared" si="119"/>
        <v>41676.500972222224</v>
      </c>
    </row>
    <row r="1863" spans="1:20" ht="49"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s="3" t="s">
        <v>8283</v>
      </c>
      <c r="O1863">
        <f t="shared" si="116"/>
        <v>0</v>
      </c>
      <c r="P1863" s="3">
        <f t="shared" si="117"/>
        <v>0</v>
      </c>
      <c r="Q1863" t="s">
        <v>8333</v>
      </c>
      <c r="R1863" t="s">
        <v>8335</v>
      </c>
      <c r="S1863" s="8">
        <f t="shared" si="118"/>
        <v>42000.091909722221</v>
      </c>
      <c r="T1863" s="8">
        <f t="shared" si="119"/>
        <v>42030.091909722221</v>
      </c>
    </row>
    <row r="1864" spans="1:20" ht="49"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s="3" t="s">
        <v>8283</v>
      </c>
      <c r="O1864">
        <f t="shared" si="116"/>
        <v>8</v>
      </c>
      <c r="P1864" s="3">
        <f t="shared" si="117"/>
        <v>90.94</v>
      </c>
      <c r="Q1864" t="s">
        <v>8333</v>
      </c>
      <c r="R1864" t="s">
        <v>8335</v>
      </c>
      <c r="S1864" s="8">
        <f t="shared" si="118"/>
        <v>42755.284421296288</v>
      </c>
      <c r="T1864" s="8">
        <f t="shared" si="119"/>
        <v>42802.104166666664</v>
      </c>
    </row>
    <row r="1865" spans="1:20" ht="49"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s="3" t="s">
        <v>8283</v>
      </c>
      <c r="O1865">
        <f t="shared" si="116"/>
        <v>0</v>
      </c>
      <c r="P1865" s="3">
        <f t="shared" si="117"/>
        <v>5</v>
      </c>
      <c r="Q1865" t="s">
        <v>8333</v>
      </c>
      <c r="R1865" t="s">
        <v>8335</v>
      </c>
      <c r="S1865" s="8">
        <f t="shared" si="118"/>
        <v>41772.588946759257</v>
      </c>
      <c r="T1865" s="8">
        <f t="shared" si="119"/>
        <v>41802.588946759257</v>
      </c>
    </row>
    <row r="1866" spans="1:20" ht="49"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s="3" t="s">
        <v>8283</v>
      </c>
      <c r="O1866">
        <f t="shared" si="116"/>
        <v>43</v>
      </c>
      <c r="P1866" s="3">
        <f t="shared" si="117"/>
        <v>58.08</v>
      </c>
      <c r="Q1866" t="s">
        <v>8333</v>
      </c>
      <c r="R1866" t="s">
        <v>8335</v>
      </c>
      <c r="S1866" s="8">
        <f t="shared" si="118"/>
        <v>41733.508101851847</v>
      </c>
      <c r="T1866" s="8">
        <f t="shared" si="119"/>
        <v>41763.508101851847</v>
      </c>
    </row>
    <row r="1867" spans="1:20" ht="49"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s="3" t="s">
        <v>8283</v>
      </c>
      <c r="O1867">
        <f t="shared" si="116"/>
        <v>0</v>
      </c>
      <c r="P1867" s="3">
        <f t="shared" si="117"/>
        <v>2</v>
      </c>
      <c r="Q1867" t="s">
        <v>8333</v>
      </c>
      <c r="R1867" t="s">
        <v>8335</v>
      </c>
      <c r="S1867" s="8">
        <f t="shared" si="118"/>
        <v>42645.159108796295</v>
      </c>
      <c r="T1867" s="8">
        <f t="shared" si="119"/>
        <v>42680.200775462959</v>
      </c>
    </row>
    <row r="1868" spans="1:20" ht="49"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s="3" t="s">
        <v>8283</v>
      </c>
      <c r="O1868">
        <f t="shared" si="116"/>
        <v>1</v>
      </c>
      <c r="P1868" s="3">
        <f t="shared" si="117"/>
        <v>62.5</v>
      </c>
      <c r="Q1868" t="s">
        <v>8333</v>
      </c>
      <c r="R1868" t="s">
        <v>8335</v>
      </c>
      <c r="S1868" s="8">
        <f t="shared" si="118"/>
        <v>42742.038159722222</v>
      </c>
      <c r="T1868" s="8">
        <f t="shared" si="119"/>
        <v>42794.958333333336</v>
      </c>
    </row>
    <row r="1869" spans="1:20" ht="49"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s="3" t="s">
        <v>8283</v>
      </c>
      <c r="O1869">
        <f t="shared" si="116"/>
        <v>0</v>
      </c>
      <c r="P1869" s="3">
        <f t="shared" si="117"/>
        <v>10</v>
      </c>
      <c r="Q1869" t="s">
        <v>8333</v>
      </c>
      <c r="R1869" t="s">
        <v>8335</v>
      </c>
      <c r="S1869" s="8">
        <f t="shared" si="118"/>
        <v>42649.716574074067</v>
      </c>
      <c r="T1869" s="8">
        <f t="shared" si="119"/>
        <v>42679.716574074067</v>
      </c>
    </row>
    <row r="1870" spans="1:20" ht="49"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s="3" t="s">
        <v>8283</v>
      </c>
      <c r="O1870">
        <f t="shared" si="116"/>
        <v>5</v>
      </c>
      <c r="P1870" s="3">
        <f t="shared" si="117"/>
        <v>71.59</v>
      </c>
      <c r="Q1870" t="s">
        <v>8333</v>
      </c>
      <c r="R1870" t="s">
        <v>8335</v>
      </c>
      <c r="S1870" s="8">
        <f t="shared" si="118"/>
        <v>42328.570891203701</v>
      </c>
      <c r="T1870" s="8">
        <f t="shared" si="119"/>
        <v>42353.124305555553</v>
      </c>
    </row>
    <row r="1871" spans="1:20" ht="49"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s="3" t="s">
        <v>8283</v>
      </c>
      <c r="O1871">
        <f t="shared" si="116"/>
        <v>0</v>
      </c>
      <c r="P1871" s="3">
        <f t="shared" si="117"/>
        <v>0</v>
      </c>
      <c r="Q1871" t="s">
        <v>8333</v>
      </c>
      <c r="R1871" t="s">
        <v>8335</v>
      </c>
      <c r="S1871" s="8">
        <f t="shared" si="118"/>
        <v>42708.794548611106</v>
      </c>
      <c r="T1871" s="8">
        <f t="shared" si="119"/>
        <v>42738.794548611106</v>
      </c>
    </row>
    <row r="1872" spans="1:20" ht="49"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s="3" t="s">
        <v>8283</v>
      </c>
      <c r="O1872">
        <f t="shared" si="116"/>
        <v>10</v>
      </c>
      <c r="P1872" s="3">
        <f t="shared" si="117"/>
        <v>32.82</v>
      </c>
      <c r="Q1872" t="s">
        <v>8333</v>
      </c>
      <c r="R1872" t="s">
        <v>8335</v>
      </c>
      <c r="S1872" s="8">
        <f t="shared" si="118"/>
        <v>42371.14739583333</v>
      </c>
      <c r="T1872" s="8">
        <f t="shared" si="119"/>
        <v>42399.970138888886</v>
      </c>
    </row>
    <row r="1873" spans="1:20" ht="49"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s="3" t="s">
        <v>8283</v>
      </c>
      <c r="O1873">
        <f t="shared" si="116"/>
        <v>72</v>
      </c>
      <c r="P1873" s="3">
        <f t="shared" si="117"/>
        <v>49.12</v>
      </c>
      <c r="Q1873" t="s">
        <v>8333</v>
      </c>
      <c r="R1873" t="s">
        <v>8335</v>
      </c>
      <c r="S1873" s="8">
        <f t="shared" si="118"/>
        <v>41923.575243055551</v>
      </c>
      <c r="T1873" s="8">
        <f t="shared" si="119"/>
        <v>41963.616909722223</v>
      </c>
    </row>
    <row r="1874" spans="1:20" ht="49"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s="3" t="s">
        <v>8283</v>
      </c>
      <c r="O1874">
        <f t="shared" si="116"/>
        <v>1</v>
      </c>
      <c r="P1874" s="3">
        <f t="shared" si="117"/>
        <v>16.309999999999999</v>
      </c>
      <c r="Q1874" t="s">
        <v>8333</v>
      </c>
      <c r="R1874" t="s">
        <v>8335</v>
      </c>
      <c r="S1874" s="8">
        <f t="shared" si="118"/>
        <v>42154.921319444438</v>
      </c>
      <c r="T1874" s="8">
        <f t="shared" si="119"/>
        <v>42184.921319444438</v>
      </c>
    </row>
    <row r="1875" spans="1:20" ht="49"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s="3" t="s">
        <v>8283</v>
      </c>
      <c r="O1875">
        <f t="shared" si="116"/>
        <v>0</v>
      </c>
      <c r="P1875" s="3">
        <f t="shared" si="117"/>
        <v>18</v>
      </c>
      <c r="Q1875" t="s">
        <v>8333</v>
      </c>
      <c r="R1875" t="s">
        <v>8335</v>
      </c>
      <c r="S1875" s="8">
        <f t="shared" si="118"/>
        <v>42164.407523148147</v>
      </c>
      <c r="T1875" s="8">
        <f t="shared" si="119"/>
        <v>42193.489583333336</v>
      </c>
    </row>
    <row r="1876" spans="1:20" ht="49"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s="3" t="s">
        <v>8283</v>
      </c>
      <c r="O1876">
        <f t="shared" si="116"/>
        <v>0</v>
      </c>
      <c r="P1876" s="3">
        <f t="shared" si="117"/>
        <v>13</v>
      </c>
      <c r="Q1876" t="s">
        <v>8333</v>
      </c>
      <c r="R1876" t="s">
        <v>8335</v>
      </c>
      <c r="S1876" s="8">
        <f t="shared" si="118"/>
        <v>42529.760798611103</v>
      </c>
      <c r="T1876" s="8">
        <f t="shared" si="119"/>
        <v>42549.760798611103</v>
      </c>
    </row>
    <row r="1877" spans="1:20" ht="33"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s="3" t="s">
        <v>8283</v>
      </c>
      <c r="O1877">
        <f t="shared" si="116"/>
        <v>1</v>
      </c>
      <c r="P1877" s="3">
        <f t="shared" si="117"/>
        <v>17</v>
      </c>
      <c r="Q1877" t="s">
        <v>8333</v>
      </c>
      <c r="R1877" t="s">
        <v>8335</v>
      </c>
      <c r="S1877" s="8">
        <f t="shared" si="118"/>
        <v>42528.691064814811</v>
      </c>
      <c r="T1877" s="8">
        <f t="shared" si="119"/>
        <v>42588.691064814811</v>
      </c>
    </row>
    <row r="1878" spans="1:20" ht="49"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s="3" t="s">
        <v>8283</v>
      </c>
      <c r="O1878">
        <f t="shared" si="116"/>
        <v>0</v>
      </c>
      <c r="P1878" s="3">
        <f t="shared" si="117"/>
        <v>0</v>
      </c>
      <c r="Q1878" t="s">
        <v>8333</v>
      </c>
      <c r="R1878" t="s">
        <v>8335</v>
      </c>
      <c r="S1878" s="8">
        <f t="shared" si="118"/>
        <v>41776.076446759253</v>
      </c>
      <c r="T1878" s="8">
        <f t="shared" si="119"/>
        <v>41806.07644675926</v>
      </c>
    </row>
    <row r="1879" spans="1:20" ht="33"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s="3" t="s">
        <v>8283</v>
      </c>
      <c r="O1879">
        <f t="shared" si="116"/>
        <v>0</v>
      </c>
      <c r="P1879" s="3">
        <f t="shared" si="117"/>
        <v>0</v>
      </c>
      <c r="Q1879" t="s">
        <v>8333</v>
      </c>
      <c r="R1879" t="s">
        <v>8335</v>
      </c>
      <c r="S1879" s="8">
        <f t="shared" si="118"/>
        <v>42034.820891203701</v>
      </c>
      <c r="T1879" s="8">
        <f t="shared" si="119"/>
        <v>42063.820891203701</v>
      </c>
    </row>
    <row r="1880" spans="1:20" ht="49"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s="3" t="s">
        <v>8283</v>
      </c>
      <c r="O1880">
        <f t="shared" si="116"/>
        <v>0</v>
      </c>
      <c r="P1880" s="3">
        <f t="shared" si="117"/>
        <v>0</v>
      </c>
      <c r="Q1880" t="s">
        <v>8333</v>
      </c>
      <c r="R1880" t="s">
        <v>8335</v>
      </c>
      <c r="S1880" s="8">
        <f t="shared" si="118"/>
        <v>41772.800405092588</v>
      </c>
      <c r="T1880" s="8">
        <f t="shared" si="119"/>
        <v>41802.800405092588</v>
      </c>
    </row>
    <row r="1881" spans="1:20" ht="49"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s="3" t="s">
        <v>8283</v>
      </c>
      <c r="O1881">
        <f t="shared" si="116"/>
        <v>0</v>
      </c>
      <c r="P1881" s="3">
        <f t="shared" si="117"/>
        <v>3</v>
      </c>
      <c r="Q1881" t="s">
        <v>8333</v>
      </c>
      <c r="R1881" t="s">
        <v>8335</v>
      </c>
      <c r="S1881" s="8">
        <f t="shared" si="118"/>
        <v>42413.441307870373</v>
      </c>
      <c r="T1881" s="8">
        <f t="shared" si="119"/>
        <v>42443.399641203701</v>
      </c>
    </row>
    <row r="1882" spans="1:20" ht="33"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s="3" t="s">
        <v>8283</v>
      </c>
      <c r="O1882">
        <f t="shared" si="116"/>
        <v>20</v>
      </c>
      <c r="P1882" s="3">
        <f t="shared" si="117"/>
        <v>41.83</v>
      </c>
      <c r="Q1882" t="s">
        <v>8333</v>
      </c>
      <c r="R1882" t="s">
        <v>8335</v>
      </c>
      <c r="S1882" s="8">
        <f t="shared" si="118"/>
        <v>42430.358564814807</v>
      </c>
      <c r="T1882" s="8">
        <f t="shared" si="119"/>
        <v>42459.31689814815</v>
      </c>
    </row>
    <row r="1883" spans="1:20" ht="49"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s="3" t="s">
        <v>8279</v>
      </c>
      <c r="O1883">
        <f t="shared" si="116"/>
        <v>173</v>
      </c>
      <c r="P1883" s="3">
        <f t="shared" si="117"/>
        <v>49.34</v>
      </c>
      <c r="Q1883" t="s">
        <v>8325</v>
      </c>
      <c r="R1883" t="s">
        <v>8329</v>
      </c>
      <c r="S1883" s="8">
        <f t="shared" si="118"/>
        <v>42042.944317129623</v>
      </c>
      <c r="T1883" s="8">
        <f t="shared" si="119"/>
        <v>42072.902650462966</v>
      </c>
    </row>
    <row r="1884" spans="1:20" ht="49"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s="3" t="s">
        <v>8279</v>
      </c>
      <c r="O1884">
        <f t="shared" si="116"/>
        <v>101</v>
      </c>
      <c r="P1884" s="3">
        <f t="shared" si="117"/>
        <v>41.73</v>
      </c>
      <c r="Q1884" t="s">
        <v>8325</v>
      </c>
      <c r="R1884" t="s">
        <v>8329</v>
      </c>
      <c r="S1884" s="8">
        <f t="shared" si="118"/>
        <v>41067.740879629629</v>
      </c>
      <c r="T1884" s="8">
        <f t="shared" si="119"/>
        <v>41100.783333333333</v>
      </c>
    </row>
    <row r="1885" spans="1:20" ht="49"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s="3" t="s">
        <v>8279</v>
      </c>
      <c r="O1885">
        <f t="shared" si="116"/>
        <v>105</v>
      </c>
      <c r="P1885" s="3">
        <f t="shared" si="117"/>
        <v>32.72</v>
      </c>
      <c r="Q1885" t="s">
        <v>8325</v>
      </c>
      <c r="R1885" t="s">
        <v>8329</v>
      </c>
      <c r="S1885" s="8">
        <f t="shared" si="118"/>
        <v>40977.739675925921</v>
      </c>
      <c r="T1885" s="8">
        <f t="shared" si="119"/>
        <v>41007.698009259257</v>
      </c>
    </row>
    <row r="1886" spans="1:20" ht="49"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s="3" t="s">
        <v>8279</v>
      </c>
      <c r="O1886">
        <f t="shared" si="116"/>
        <v>135</v>
      </c>
      <c r="P1886" s="3">
        <f t="shared" si="117"/>
        <v>51.96</v>
      </c>
      <c r="Q1886" t="s">
        <v>8325</v>
      </c>
      <c r="R1886" t="s">
        <v>8329</v>
      </c>
      <c r="S1886" s="8">
        <f t="shared" si="118"/>
        <v>41204.989988425921</v>
      </c>
      <c r="T1886" s="8">
        <f t="shared" si="119"/>
        <v>41240.291666666664</v>
      </c>
    </row>
    <row r="1887" spans="1:20" ht="49"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s="3" t="s">
        <v>8279</v>
      </c>
      <c r="O1887">
        <f t="shared" si="116"/>
        <v>116</v>
      </c>
      <c r="P1887" s="3">
        <f t="shared" si="117"/>
        <v>50.69</v>
      </c>
      <c r="Q1887" t="s">
        <v>8325</v>
      </c>
      <c r="R1887" t="s">
        <v>8329</v>
      </c>
      <c r="S1887" s="8">
        <f t="shared" si="118"/>
        <v>41098.885532407403</v>
      </c>
      <c r="T1887" s="8">
        <f t="shared" si="119"/>
        <v>41131.708333333328</v>
      </c>
    </row>
    <row r="1888" spans="1:20" ht="49"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s="3" t="s">
        <v>8279</v>
      </c>
      <c r="O1888">
        <f t="shared" si="116"/>
        <v>102</v>
      </c>
      <c r="P1888" s="3">
        <f t="shared" si="117"/>
        <v>42.24</v>
      </c>
      <c r="Q1888" t="s">
        <v>8325</v>
      </c>
      <c r="R1888" t="s">
        <v>8329</v>
      </c>
      <c r="S1888" s="8">
        <f t="shared" si="118"/>
        <v>41925.69835648148</v>
      </c>
      <c r="T1888" s="8">
        <f t="shared" si="119"/>
        <v>41955.740023148144</v>
      </c>
    </row>
    <row r="1889" spans="1:20" ht="49"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s="3" t="s">
        <v>8279</v>
      </c>
      <c r="O1889">
        <f t="shared" si="116"/>
        <v>111</v>
      </c>
      <c r="P1889" s="3">
        <f t="shared" si="117"/>
        <v>416.88</v>
      </c>
      <c r="Q1889" t="s">
        <v>8325</v>
      </c>
      <c r="R1889" t="s">
        <v>8329</v>
      </c>
      <c r="S1889" s="8">
        <f t="shared" si="118"/>
        <v>42323.591805555552</v>
      </c>
      <c r="T1889" s="8">
        <f t="shared" si="119"/>
        <v>42341.687499999993</v>
      </c>
    </row>
    <row r="1890" spans="1:20" ht="49"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s="3" t="s">
        <v>8279</v>
      </c>
      <c r="O1890">
        <f t="shared" si="116"/>
        <v>166</v>
      </c>
      <c r="P1890" s="3">
        <f t="shared" si="117"/>
        <v>46.65</v>
      </c>
      <c r="Q1890" t="s">
        <v>8325</v>
      </c>
      <c r="R1890" t="s">
        <v>8329</v>
      </c>
      <c r="S1890" s="8">
        <f t="shared" si="118"/>
        <v>40299.03162037037</v>
      </c>
      <c r="T1890" s="8">
        <f t="shared" si="119"/>
        <v>40329.999305555553</v>
      </c>
    </row>
    <row r="1891" spans="1:20" ht="49"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s="3" t="s">
        <v>8279</v>
      </c>
      <c r="O1891">
        <f t="shared" si="116"/>
        <v>107</v>
      </c>
      <c r="P1891" s="3">
        <f t="shared" si="117"/>
        <v>48.45</v>
      </c>
      <c r="Q1891" t="s">
        <v>8325</v>
      </c>
      <c r="R1891" t="s">
        <v>8329</v>
      </c>
      <c r="S1891" s="8">
        <f t="shared" si="118"/>
        <v>41299.585023148145</v>
      </c>
      <c r="T1891" s="8">
        <f t="shared" si="119"/>
        <v>41344.543356481481</v>
      </c>
    </row>
    <row r="1892" spans="1:20" ht="49"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s="3" t="s">
        <v>8279</v>
      </c>
      <c r="O1892">
        <f t="shared" si="116"/>
        <v>145</v>
      </c>
      <c r="P1892" s="3">
        <f t="shared" si="117"/>
        <v>70.53</v>
      </c>
      <c r="Q1892" t="s">
        <v>8325</v>
      </c>
      <c r="R1892" t="s">
        <v>8329</v>
      </c>
      <c r="S1892" s="8">
        <f t="shared" si="118"/>
        <v>41228.577870370369</v>
      </c>
      <c r="T1892" s="8">
        <f t="shared" si="119"/>
        <v>41258.577870370369</v>
      </c>
    </row>
    <row r="1893" spans="1:20" ht="65"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s="3" t="s">
        <v>8279</v>
      </c>
      <c r="O1893">
        <f t="shared" si="116"/>
        <v>106</v>
      </c>
      <c r="P1893" s="3">
        <f t="shared" si="117"/>
        <v>87.96</v>
      </c>
      <c r="Q1893" t="s">
        <v>8325</v>
      </c>
      <c r="R1893" t="s">
        <v>8329</v>
      </c>
      <c r="S1893" s="8">
        <f t="shared" si="118"/>
        <v>40335.589745370366</v>
      </c>
      <c r="T1893" s="8">
        <f t="shared" si="119"/>
        <v>40381.041666666664</v>
      </c>
    </row>
    <row r="1894" spans="1:20" ht="33"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s="3" t="s">
        <v>8279</v>
      </c>
      <c r="O1894">
        <f t="shared" si="116"/>
        <v>137</v>
      </c>
      <c r="P1894" s="3">
        <f t="shared" si="117"/>
        <v>26.27</v>
      </c>
      <c r="Q1894" t="s">
        <v>8325</v>
      </c>
      <c r="R1894" t="s">
        <v>8329</v>
      </c>
      <c r="S1894" s="8">
        <f t="shared" si="118"/>
        <v>40671.429178240738</v>
      </c>
      <c r="T1894" s="8">
        <f t="shared" si="119"/>
        <v>40701.429178240738</v>
      </c>
    </row>
    <row r="1895" spans="1:20" ht="49"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s="3" t="s">
        <v>8279</v>
      </c>
      <c r="O1895">
        <f t="shared" si="116"/>
        <v>104</v>
      </c>
      <c r="P1895" s="3">
        <f t="shared" si="117"/>
        <v>57.78</v>
      </c>
      <c r="Q1895" t="s">
        <v>8325</v>
      </c>
      <c r="R1895" t="s">
        <v>8329</v>
      </c>
      <c r="S1895" s="8">
        <f t="shared" si="118"/>
        <v>40632.733622685184</v>
      </c>
      <c r="T1895" s="8">
        <f t="shared" si="119"/>
        <v>40648.957638888889</v>
      </c>
    </row>
    <row r="1896" spans="1:20" ht="18"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s="3" t="s">
        <v>8279</v>
      </c>
      <c r="O1896">
        <f t="shared" si="116"/>
        <v>115</v>
      </c>
      <c r="P1896" s="3">
        <f t="shared" si="117"/>
        <v>57.25</v>
      </c>
      <c r="Q1896" t="s">
        <v>8325</v>
      </c>
      <c r="R1896" t="s">
        <v>8329</v>
      </c>
      <c r="S1896" s="8">
        <f t="shared" si="118"/>
        <v>40920.696562500001</v>
      </c>
      <c r="T1896" s="8">
        <f t="shared" si="119"/>
        <v>40951.696562499994</v>
      </c>
    </row>
    <row r="1897" spans="1:20" ht="49"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s="3" t="s">
        <v>8279</v>
      </c>
      <c r="O1897">
        <f t="shared" si="116"/>
        <v>102</v>
      </c>
      <c r="P1897" s="3">
        <f t="shared" si="117"/>
        <v>196.34</v>
      </c>
      <c r="Q1897" t="s">
        <v>8325</v>
      </c>
      <c r="R1897" t="s">
        <v>8329</v>
      </c>
      <c r="S1897" s="8">
        <f t="shared" si="118"/>
        <v>42267.538449074076</v>
      </c>
      <c r="T1897" s="8">
        <f t="shared" si="119"/>
        <v>42297.538449074076</v>
      </c>
    </row>
    <row r="1898" spans="1:20" ht="49"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s="3" t="s">
        <v>8279</v>
      </c>
      <c r="O1898">
        <f t="shared" si="116"/>
        <v>124</v>
      </c>
      <c r="P1898" s="3">
        <f t="shared" si="117"/>
        <v>43</v>
      </c>
      <c r="Q1898" t="s">
        <v>8325</v>
      </c>
      <c r="R1898" t="s">
        <v>8329</v>
      </c>
      <c r="S1898" s="8">
        <f t="shared" si="118"/>
        <v>40981.501909722218</v>
      </c>
      <c r="T1898" s="8">
        <f t="shared" si="119"/>
        <v>41011.501909722218</v>
      </c>
    </row>
    <row r="1899" spans="1:20" ht="49"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s="3" t="s">
        <v>8279</v>
      </c>
      <c r="O1899">
        <f t="shared" si="116"/>
        <v>102</v>
      </c>
      <c r="P1899" s="3">
        <f t="shared" si="117"/>
        <v>35.549999999999997</v>
      </c>
      <c r="Q1899" t="s">
        <v>8325</v>
      </c>
      <c r="R1899" t="s">
        <v>8329</v>
      </c>
      <c r="S1899" s="8">
        <f t="shared" si="118"/>
        <v>41680.375069444446</v>
      </c>
      <c r="T1899" s="8">
        <f t="shared" si="119"/>
        <v>41702.666666666664</v>
      </c>
    </row>
    <row r="1900" spans="1:20" ht="49"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s="3" t="s">
        <v>8279</v>
      </c>
      <c r="O1900">
        <f t="shared" si="116"/>
        <v>145</v>
      </c>
      <c r="P1900" s="3">
        <f t="shared" si="117"/>
        <v>68.81</v>
      </c>
      <c r="Q1900" t="s">
        <v>8325</v>
      </c>
      <c r="R1900" t="s">
        <v>8329</v>
      </c>
      <c r="S1900" s="8">
        <f t="shared" si="118"/>
        <v>42365.9846412037</v>
      </c>
      <c r="T1900" s="8">
        <f t="shared" si="119"/>
        <v>42401.541666666664</v>
      </c>
    </row>
    <row r="1901" spans="1:20" ht="49"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s="3" t="s">
        <v>8279</v>
      </c>
      <c r="O1901">
        <f t="shared" si="116"/>
        <v>133</v>
      </c>
      <c r="P1901" s="3">
        <f t="shared" si="117"/>
        <v>28.57</v>
      </c>
      <c r="Q1901" t="s">
        <v>8325</v>
      </c>
      <c r="R1901" t="s">
        <v>8329</v>
      </c>
      <c r="S1901" s="8">
        <f t="shared" si="118"/>
        <v>42058.733402777776</v>
      </c>
      <c r="T1901" s="8">
        <f t="shared" si="119"/>
        <v>42088.691736111105</v>
      </c>
    </row>
    <row r="1902" spans="1:20" ht="49"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s="3" t="s">
        <v>8279</v>
      </c>
      <c r="O1902">
        <f t="shared" si="116"/>
        <v>109</v>
      </c>
      <c r="P1902" s="3">
        <f t="shared" si="117"/>
        <v>50.63</v>
      </c>
      <c r="Q1902" t="s">
        <v>8325</v>
      </c>
      <c r="R1902" t="s">
        <v>8329</v>
      </c>
      <c r="S1902" s="8">
        <f t="shared" si="118"/>
        <v>41160.663553240738</v>
      </c>
      <c r="T1902" s="8">
        <f t="shared" si="119"/>
        <v>41188.207638888889</v>
      </c>
    </row>
    <row r="1903" spans="1:20" ht="49"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s="3" t="s">
        <v>8294</v>
      </c>
      <c r="O1903">
        <f t="shared" si="116"/>
        <v>3</v>
      </c>
      <c r="P1903" s="3">
        <f t="shared" si="117"/>
        <v>106.8</v>
      </c>
      <c r="Q1903" t="s">
        <v>8319</v>
      </c>
      <c r="R1903" t="s">
        <v>8348</v>
      </c>
      <c r="S1903" s="8">
        <f t="shared" si="118"/>
        <v>42116.334826388884</v>
      </c>
      <c r="T1903" s="8">
        <f t="shared" si="119"/>
        <v>42146.333333333336</v>
      </c>
    </row>
    <row r="1904" spans="1:20" ht="49"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s="3" t="s">
        <v>8294</v>
      </c>
      <c r="O1904">
        <f t="shared" si="116"/>
        <v>1</v>
      </c>
      <c r="P1904" s="3">
        <f t="shared" si="117"/>
        <v>4</v>
      </c>
      <c r="Q1904" t="s">
        <v>8319</v>
      </c>
      <c r="R1904" t="s">
        <v>8348</v>
      </c>
      <c r="S1904" s="8">
        <f t="shared" si="118"/>
        <v>42037.581562499996</v>
      </c>
      <c r="T1904" s="8">
        <f t="shared" si="119"/>
        <v>42067.581562499996</v>
      </c>
    </row>
    <row r="1905" spans="1:20" ht="49"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s="3" t="s">
        <v>8294</v>
      </c>
      <c r="O1905">
        <f t="shared" si="116"/>
        <v>47</v>
      </c>
      <c r="P1905" s="3">
        <f t="shared" si="117"/>
        <v>34.1</v>
      </c>
      <c r="Q1905" t="s">
        <v>8319</v>
      </c>
      <c r="R1905" t="s">
        <v>8348</v>
      </c>
      <c r="S1905" s="8">
        <f t="shared" si="118"/>
        <v>42702.562395833331</v>
      </c>
      <c r="T1905" s="8">
        <f t="shared" si="119"/>
        <v>42762.562395833331</v>
      </c>
    </row>
    <row r="1906" spans="1:20" ht="49"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s="3" t="s">
        <v>8294</v>
      </c>
      <c r="O1906">
        <f t="shared" si="116"/>
        <v>0</v>
      </c>
      <c r="P1906" s="3">
        <f t="shared" si="117"/>
        <v>25</v>
      </c>
      <c r="Q1906" t="s">
        <v>8319</v>
      </c>
      <c r="R1906" t="s">
        <v>8348</v>
      </c>
      <c r="S1906" s="8">
        <f t="shared" si="118"/>
        <v>42326.477094907408</v>
      </c>
      <c r="T1906" s="8">
        <f t="shared" si="119"/>
        <v>42371.477094907408</v>
      </c>
    </row>
    <row r="1907" spans="1:20" ht="49"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s="3" t="s">
        <v>8294</v>
      </c>
      <c r="O1907">
        <f t="shared" si="116"/>
        <v>0</v>
      </c>
      <c r="P1907" s="3">
        <f t="shared" si="117"/>
        <v>10.5</v>
      </c>
      <c r="Q1907" t="s">
        <v>8319</v>
      </c>
      <c r="R1907" t="s">
        <v>8348</v>
      </c>
      <c r="S1907" s="8">
        <f t="shared" si="118"/>
        <v>41859.717523148145</v>
      </c>
      <c r="T1907" s="8">
        <f t="shared" si="119"/>
        <v>41889.717523148145</v>
      </c>
    </row>
    <row r="1908" spans="1:20" ht="49"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s="3" t="s">
        <v>8294</v>
      </c>
      <c r="O1908">
        <f t="shared" si="116"/>
        <v>43</v>
      </c>
      <c r="P1908" s="3">
        <f t="shared" si="117"/>
        <v>215.96</v>
      </c>
      <c r="Q1908" t="s">
        <v>8319</v>
      </c>
      <c r="R1908" t="s">
        <v>8348</v>
      </c>
      <c r="S1908" s="8">
        <f t="shared" si="118"/>
        <v>42514.462766203702</v>
      </c>
      <c r="T1908" s="8">
        <f t="shared" si="119"/>
        <v>42544.462766203702</v>
      </c>
    </row>
    <row r="1909" spans="1:20" ht="49"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s="3" t="s">
        <v>8294</v>
      </c>
      <c r="O1909">
        <f t="shared" si="116"/>
        <v>0</v>
      </c>
      <c r="P1909" s="3">
        <f t="shared" si="117"/>
        <v>21.25</v>
      </c>
      <c r="Q1909" t="s">
        <v>8319</v>
      </c>
      <c r="R1909" t="s">
        <v>8348</v>
      </c>
      <c r="S1909" s="8">
        <f t="shared" si="118"/>
        <v>41767.378761574073</v>
      </c>
      <c r="T1909" s="8">
        <f t="shared" si="119"/>
        <v>41782.378761574073</v>
      </c>
    </row>
    <row r="1910" spans="1:20" ht="49"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s="3" t="s">
        <v>8294</v>
      </c>
      <c r="O1910">
        <f t="shared" si="116"/>
        <v>2</v>
      </c>
      <c r="P1910" s="3">
        <f t="shared" si="117"/>
        <v>108.25</v>
      </c>
      <c r="Q1910" t="s">
        <v>8319</v>
      </c>
      <c r="R1910" t="s">
        <v>8348</v>
      </c>
      <c r="S1910" s="8">
        <f t="shared" si="118"/>
        <v>42703.709490740737</v>
      </c>
      <c r="T1910" s="8">
        <f t="shared" si="119"/>
        <v>42733.709490740737</v>
      </c>
    </row>
    <row r="1911" spans="1:20" ht="49"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s="3" t="s">
        <v>8294</v>
      </c>
      <c r="O1911">
        <f t="shared" si="116"/>
        <v>14</v>
      </c>
      <c r="P1911" s="3">
        <f t="shared" si="117"/>
        <v>129.97</v>
      </c>
      <c r="Q1911" t="s">
        <v>8319</v>
      </c>
      <c r="R1911" t="s">
        <v>8348</v>
      </c>
      <c r="S1911" s="8">
        <f t="shared" si="118"/>
        <v>41905.220821759256</v>
      </c>
      <c r="T1911" s="8">
        <f t="shared" si="119"/>
        <v>41935.220821759256</v>
      </c>
    </row>
    <row r="1912" spans="1:20" ht="49"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s="3" t="s">
        <v>8294</v>
      </c>
      <c r="O1912">
        <f t="shared" si="116"/>
        <v>39</v>
      </c>
      <c r="P1912" s="3">
        <f t="shared" si="117"/>
        <v>117.49</v>
      </c>
      <c r="Q1912" t="s">
        <v>8319</v>
      </c>
      <c r="R1912" t="s">
        <v>8348</v>
      </c>
      <c r="S1912" s="8">
        <f t="shared" si="118"/>
        <v>42264.754826388882</v>
      </c>
      <c r="T1912" s="8">
        <f t="shared" si="119"/>
        <v>42308.739583333336</v>
      </c>
    </row>
    <row r="1913" spans="1:20" ht="49"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s="3" t="s">
        <v>8294</v>
      </c>
      <c r="O1913">
        <f t="shared" si="116"/>
        <v>0</v>
      </c>
      <c r="P1913" s="3">
        <f t="shared" si="117"/>
        <v>10</v>
      </c>
      <c r="Q1913" t="s">
        <v>8319</v>
      </c>
      <c r="R1913" t="s">
        <v>8348</v>
      </c>
      <c r="S1913" s="8">
        <f t="shared" si="118"/>
        <v>41829.825624999998</v>
      </c>
      <c r="T1913" s="8">
        <f t="shared" si="119"/>
        <v>41859.825624999998</v>
      </c>
    </row>
    <row r="1914" spans="1:20" ht="49"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s="3" t="s">
        <v>8294</v>
      </c>
      <c r="O1914">
        <f t="shared" si="116"/>
        <v>59</v>
      </c>
      <c r="P1914" s="3">
        <f t="shared" si="117"/>
        <v>70.599999999999994</v>
      </c>
      <c r="Q1914" t="s">
        <v>8319</v>
      </c>
      <c r="R1914" t="s">
        <v>8348</v>
      </c>
      <c r="S1914" s="8">
        <f t="shared" si="118"/>
        <v>42129.018055555549</v>
      </c>
      <c r="T1914" s="8">
        <f t="shared" si="119"/>
        <v>42159.018055555549</v>
      </c>
    </row>
    <row r="1915" spans="1:20" ht="33"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s="3" t="s">
        <v>8294</v>
      </c>
      <c r="O1915">
        <f t="shared" si="116"/>
        <v>1</v>
      </c>
      <c r="P1915" s="3">
        <f t="shared" si="117"/>
        <v>24.5</v>
      </c>
      <c r="Q1915" t="s">
        <v>8319</v>
      </c>
      <c r="R1915" t="s">
        <v>8348</v>
      </c>
      <c r="S1915" s="8">
        <f t="shared" si="118"/>
        <v>41890.302986111106</v>
      </c>
      <c r="T1915" s="8">
        <f t="shared" si="119"/>
        <v>41920.302986111106</v>
      </c>
    </row>
    <row r="1916" spans="1:20" ht="49"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s="3" t="s">
        <v>8294</v>
      </c>
      <c r="O1916">
        <f t="shared" si="116"/>
        <v>9</v>
      </c>
      <c r="P1916" s="3">
        <f t="shared" si="117"/>
        <v>30</v>
      </c>
      <c r="Q1916" t="s">
        <v>8319</v>
      </c>
      <c r="R1916" t="s">
        <v>8348</v>
      </c>
      <c r="S1916" s="8">
        <f t="shared" si="118"/>
        <v>41928.966122685182</v>
      </c>
      <c r="T1916" s="8">
        <f t="shared" si="119"/>
        <v>41943.957638888889</v>
      </c>
    </row>
    <row r="1917" spans="1:20" ht="49"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s="3" t="s">
        <v>8294</v>
      </c>
      <c r="O1917">
        <f t="shared" si="116"/>
        <v>2</v>
      </c>
      <c r="P1917" s="3">
        <f t="shared" si="117"/>
        <v>2</v>
      </c>
      <c r="Q1917" t="s">
        <v>8319</v>
      </c>
      <c r="R1917" t="s">
        <v>8348</v>
      </c>
      <c r="S1917" s="8">
        <f t="shared" si="118"/>
        <v>41863.840532407405</v>
      </c>
      <c r="T1917" s="8">
        <f t="shared" si="119"/>
        <v>41883.840532407405</v>
      </c>
    </row>
    <row r="1918" spans="1:20" ht="33"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s="3" t="s">
        <v>8294</v>
      </c>
      <c r="O1918">
        <f t="shared" si="116"/>
        <v>1</v>
      </c>
      <c r="P1918" s="3">
        <f t="shared" si="117"/>
        <v>17</v>
      </c>
      <c r="Q1918" t="s">
        <v>8319</v>
      </c>
      <c r="R1918" t="s">
        <v>8348</v>
      </c>
      <c r="S1918" s="8">
        <f t="shared" si="118"/>
        <v>42656.508969907409</v>
      </c>
      <c r="T1918" s="8">
        <f t="shared" si="119"/>
        <v>42681.550636574073</v>
      </c>
    </row>
    <row r="1919" spans="1:20" ht="33"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s="3" t="s">
        <v>8294</v>
      </c>
      <c r="O1919">
        <f t="shared" si="116"/>
        <v>53</v>
      </c>
      <c r="P1919" s="3">
        <f t="shared" si="117"/>
        <v>2928.93</v>
      </c>
      <c r="Q1919" t="s">
        <v>8319</v>
      </c>
      <c r="R1919" t="s">
        <v>8348</v>
      </c>
      <c r="S1919" s="8">
        <f t="shared" si="118"/>
        <v>42746.06172453703</v>
      </c>
      <c r="T1919" s="8">
        <f t="shared" si="119"/>
        <v>42776.06172453703</v>
      </c>
    </row>
    <row r="1920" spans="1:20" ht="49"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s="3" t="s">
        <v>8294</v>
      </c>
      <c r="O1920">
        <f t="shared" si="116"/>
        <v>1</v>
      </c>
      <c r="P1920" s="3">
        <f t="shared" si="117"/>
        <v>28.89</v>
      </c>
      <c r="Q1920" t="s">
        <v>8319</v>
      </c>
      <c r="R1920" t="s">
        <v>8348</v>
      </c>
      <c r="S1920" s="8">
        <f t="shared" si="118"/>
        <v>41828.581608796296</v>
      </c>
      <c r="T1920" s="8">
        <f t="shared" si="119"/>
        <v>41863.581608796296</v>
      </c>
    </row>
    <row r="1921" spans="1:20" ht="49"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s="3" t="s">
        <v>8294</v>
      </c>
      <c r="O1921">
        <f t="shared" si="116"/>
        <v>47</v>
      </c>
      <c r="P1921" s="3">
        <f t="shared" si="117"/>
        <v>29.63</v>
      </c>
      <c r="Q1921" t="s">
        <v>8319</v>
      </c>
      <c r="R1921" t="s">
        <v>8348</v>
      </c>
      <c r="S1921" s="8">
        <f t="shared" si="118"/>
        <v>42113.667233796288</v>
      </c>
      <c r="T1921" s="8">
        <f t="shared" si="119"/>
        <v>42143.667233796295</v>
      </c>
    </row>
    <row r="1922" spans="1:20" ht="49"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s="3" t="s">
        <v>8294</v>
      </c>
      <c r="O1922">
        <f t="shared" ref="O1922:O1985" si="120">ROUND(E1922/D1922*100,0)</f>
        <v>43</v>
      </c>
      <c r="P1922" s="3">
        <f t="shared" ref="P1922:P1985" si="121">IF(E1922=0,0,ROUND(E1922/L1922,2))</f>
        <v>40.98</v>
      </c>
      <c r="Q1922" t="s">
        <v>8319</v>
      </c>
      <c r="R1922" t="s">
        <v>8348</v>
      </c>
      <c r="S1922" s="8">
        <f t="shared" ref="S1922:S1985" si="122">(((J1922/60)/60)/24)+DATE(1970,1,1)+(-5/24)</f>
        <v>42270.66737268518</v>
      </c>
      <c r="T1922" s="8">
        <f t="shared" ref="T1922:T1985" si="123">(I1922/86400)+25569+(-5/24)</f>
        <v>42298.749999999993</v>
      </c>
    </row>
    <row r="1923" spans="1:20" ht="33"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s="3" t="s">
        <v>8279</v>
      </c>
      <c r="O1923">
        <f t="shared" si="120"/>
        <v>137</v>
      </c>
      <c r="P1923" s="3">
        <f t="shared" si="121"/>
        <v>54</v>
      </c>
      <c r="Q1923" t="s">
        <v>8325</v>
      </c>
      <c r="R1923" t="s">
        <v>8329</v>
      </c>
      <c r="S1923" s="8">
        <f t="shared" si="122"/>
        <v>41074.013229166667</v>
      </c>
      <c r="T1923" s="8">
        <f t="shared" si="123"/>
        <v>41104.013229166667</v>
      </c>
    </row>
    <row r="1924" spans="1:20" ht="49"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s="3" t="s">
        <v>8279</v>
      </c>
      <c r="O1924">
        <f t="shared" si="120"/>
        <v>116</v>
      </c>
      <c r="P1924" s="3">
        <f t="shared" si="121"/>
        <v>36.11</v>
      </c>
      <c r="Q1924" t="s">
        <v>8325</v>
      </c>
      <c r="R1924" t="s">
        <v>8329</v>
      </c>
      <c r="S1924" s="8">
        <f t="shared" si="122"/>
        <v>41590.047534722216</v>
      </c>
      <c r="T1924" s="8">
        <f t="shared" si="123"/>
        <v>41620.047534722216</v>
      </c>
    </row>
    <row r="1925" spans="1:20" ht="49"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s="3" t="s">
        <v>8279</v>
      </c>
      <c r="O1925">
        <f t="shared" si="120"/>
        <v>241</v>
      </c>
      <c r="P1925" s="3">
        <f t="shared" si="121"/>
        <v>23.15</v>
      </c>
      <c r="Q1925" t="s">
        <v>8325</v>
      </c>
      <c r="R1925" t="s">
        <v>8329</v>
      </c>
      <c r="S1925" s="8">
        <f t="shared" si="122"/>
        <v>40772.640416666662</v>
      </c>
      <c r="T1925" s="8">
        <f t="shared" si="123"/>
        <v>40812.999305555553</v>
      </c>
    </row>
    <row r="1926" spans="1:20" ht="49"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s="3" t="s">
        <v>8279</v>
      </c>
      <c r="O1926">
        <f t="shared" si="120"/>
        <v>114</v>
      </c>
      <c r="P1926" s="3">
        <f t="shared" si="121"/>
        <v>104</v>
      </c>
      <c r="Q1926" t="s">
        <v>8325</v>
      </c>
      <c r="R1926" t="s">
        <v>8329</v>
      </c>
      <c r="S1926" s="8">
        <f t="shared" si="122"/>
        <v>41626.552719907406</v>
      </c>
      <c r="T1926" s="8">
        <f t="shared" si="123"/>
        <v>41654.606249999997</v>
      </c>
    </row>
    <row r="1927" spans="1:20" ht="33"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s="3" t="s">
        <v>8279</v>
      </c>
      <c r="O1927">
        <f t="shared" si="120"/>
        <v>110</v>
      </c>
      <c r="P1927" s="3">
        <f t="shared" si="121"/>
        <v>31.83</v>
      </c>
      <c r="Q1927" t="s">
        <v>8325</v>
      </c>
      <c r="R1927" t="s">
        <v>8329</v>
      </c>
      <c r="S1927" s="8">
        <f t="shared" si="122"/>
        <v>41535.693148148144</v>
      </c>
      <c r="T1927" s="8">
        <f t="shared" si="123"/>
        <v>41557.791666666664</v>
      </c>
    </row>
    <row r="1928" spans="1:20" ht="65"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s="3" t="s">
        <v>8279</v>
      </c>
      <c r="O1928">
        <f t="shared" si="120"/>
        <v>195</v>
      </c>
      <c r="P1928" s="3">
        <f t="shared" si="121"/>
        <v>27.39</v>
      </c>
      <c r="Q1928" t="s">
        <v>8325</v>
      </c>
      <c r="R1928" t="s">
        <v>8329</v>
      </c>
      <c r="S1928" s="8">
        <f t="shared" si="122"/>
        <v>40456.746018518512</v>
      </c>
      <c r="T1928" s="8">
        <f t="shared" si="123"/>
        <v>40483.80972222222</v>
      </c>
    </row>
    <row r="1929" spans="1:20" ht="18"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s="3" t="s">
        <v>8279</v>
      </c>
      <c r="O1929">
        <f t="shared" si="120"/>
        <v>103</v>
      </c>
      <c r="P1929" s="3">
        <f t="shared" si="121"/>
        <v>56.36</v>
      </c>
      <c r="Q1929" t="s">
        <v>8325</v>
      </c>
      <c r="R1929" t="s">
        <v>8329</v>
      </c>
      <c r="S1929" s="8">
        <f t="shared" si="122"/>
        <v>40960.653229166666</v>
      </c>
      <c r="T1929" s="8">
        <f t="shared" si="123"/>
        <v>40975.999305555553</v>
      </c>
    </row>
    <row r="1930" spans="1:20" ht="33"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s="3" t="s">
        <v>8279</v>
      </c>
      <c r="O1930">
        <f t="shared" si="120"/>
        <v>103</v>
      </c>
      <c r="P1930" s="3">
        <f t="shared" si="121"/>
        <v>77.349999999999994</v>
      </c>
      <c r="Q1930" t="s">
        <v>8325</v>
      </c>
      <c r="R1930" t="s">
        <v>8329</v>
      </c>
      <c r="S1930" s="8">
        <f t="shared" si="122"/>
        <v>41371.439745370371</v>
      </c>
      <c r="T1930" s="8">
        <f t="shared" si="123"/>
        <v>41401.439745370364</v>
      </c>
    </row>
    <row r="1931" spans="1:20" ht="49"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s="3" t="s">
        <v>8279</v>
      </c>
      <c r="O1931">
        <f t="shared" si="120"/>
        <v>100</v>
      </c>
      <c r="P1931" s="3">
        <f t="shared" si="121"/>
        <v>42.8</v>
      </c>
      <c r="Q1931" t="s">
        <v>8325</v>
      </c>
      <c r="R1931" t="s">
        <v>8329</v>
      </c>
      <c r="S1931" s="8">
        <f t="shared" si="122"/>
        <v>40686.813263888886</v>
      </c>
      <c r="T1931" s="8">
        <f t="shared" si="123"/>
        <v>40728.813263888886</v>
      </c>
    </row>
    <row r="1932" spans="1:20" ht="33"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s="3" t="s">
        <v>8279</v>
      </c>
      <c r="O1932">
        <f t="shared" si="120"/>
        <v>127</v>
      </c>
      <c r="P1932" s="3">
        <f t="shared" si="121"/>
        <v>48.85</v>
      </c>
      <c r="Q1932" t="s">
        <v>8325</v>
      </c>
      <c r="R1932" t="s">
        <v>8329</v>
      </c>
      <c r="S1932" s="8">
        <f t="shared" si="122"/>
        <v>41402.350486111107</v>
      </c>
      <c r="T1932" s="8">
        <f t="shared" si="123"/>
        <v>41462.350486111107</v>
      </c>
    </row>
    <row r="1933" spans="1:20" ht="33"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s="3" t="s">
        <v>8279</v>
      </c>
      <c r="O1933">
        <f t="shared" si="120"/>
        <v>121</v>
      </c>
      <c r="P1933" s="3">
        <f t="shared" si="121"/>
        <v>48.24</v>
      </c>
      <c r="Q1933" t="s">
        <v>8325</v>
      </c>
      <c r="R1933" t="s">
        <v>8329</v>
      </c>
      <c r="S1933" s="8">
        <f t="shared" si="122"/>
        <v>41037.684131944443</v>
      </c>
      <c r="T1933" s="8">
        <f t="shared" si="123"/>
        <v>41050.9375</v>
      </c>
    </row>
    <row r="1934" spans="1:20" ht="49"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s="3" t="s">
        <v>8279</v>
      </c>
      <c r="O1934">
        <f t="shared" si="120"/>
        <v>107</v>
      </c>
      <c r="P1934" s="3">
        <f t="shared" si="121"/>
        <v>70.209999999999994</v>
      </c>
      <c r="Q1934" t="s">
        <v>8325</v>
      </c>
      <c r="R1934" t="s">
        <v>8329</v>
      </c>
      <c r="S1934" s="8">
        <f t="shared" si="122"/>
        <v>40911.601539351846</v>
      </c>
      <c r="T1934" s="8">
        <f t="shared" si="123"/>
        <v>40932.601539351854</v>
      </c>
    </row>
    <row r="1935" spans="1:20" ht="49"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s="3" t="s">
        <v>8279</v>
      </c>
      <c r="O1935">
        <f t="shared" si="120"/>
        <v>172</v>
      </c>
      <c r="P1935" s="3">
        <f t="shared" si="121"/>
        <v>94.05</v>
      </c>
      <c r="Q1935" t="s">
        <v>8325</v>
      </c>
      <c r="R1935" t="s">
        <v>8329</v>
      </c>
      <c r="S1935" s="8">
        <f t="shared" si="122"/>
        <v>41878.922534722216</v>
      </c>
      <c r="T1935" s="8">
        <f t="shared" si="123"/>
        <v>41908.922534722216</v>
      </c>
    </row>
    <row r="1936" spans="1:20" ht="49"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s="3" t="s">
        <v>8279</v>
      </c>
      <c r="O1936">
        <f t="shared" si="120"/>
        <v>124</v>
      </c>
      <c r="P1936" s="3">
        <f t="shared" si="121"/>
        <v>80.27</v>
      </c>
      <c r="Q1936" t="s">
        <v>8325</v>
      </c>
      <c r="R1936" t="s">
        <v>8329</v>
      </c>
      <c r="S1936" s="8">
        <f t="shared" si="122"/>
        <v>40865.658807870372</v>
      </c>
      <c r="T1936" s="8">
        <f t="shared" si="123"/>
        <v>40902</v>
      </c>
    </row>
    <row r="1937" spans="1:20" ht="49"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s="3" t="s">
        <v>8279</v>
      </c>
      <c r="O1937">
        <f t="shared" si="120"/>
        <v>108</v>
      </c>
      <c r="P1937" s="3">
        <f t="shared" si="121"/>
        <v>54.2</v>
      </c>
      <c r="Q1937" t="s">
        <v>8325</v>
      </c>
      <c r="R1937" t="s">
        <v>8329</v>
      </c>
      <c r="S1937" s="8">
        <f t="shared" si="122"/>
        <v>41773.72420138889</v>
      </c>
      <c r="T1937" s="8">
        <f t="shared" si="123"/>
        <v>41810.999305555553</v>
      </c>
    </row>
    <row r="1938" spans="1:20" ht="49"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s="3" t="s">
        <v>8279</v>
      </c>
      <c r="O1938">
        <f t="shared" si="120"/>
        <v>117</v>
      </c>
      <c r="P1938" s="3">
        <f t="shared" si="121"/>
        <v>60.27</v>
      </c>
      <c r="Q1938" t="s">
        <v>8325</v>
      </c>
      <c r="R1938" t="s">
        <v>8329</v>
      </c>
      <c r="S1938" s="8">
        <f t="shared" si="122"/>
        <v>40852.68136574074</v>
      </c>
      <c r="T1938" s="8">
        <f t="shared" si="123"/>
        <v>40883.040972222218</v>
      </c>
    </row>
    <row r="1939" spans="1:20" ht="49"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s="3" t="s">
        <v>8279</v>
      </c>
      <c r="O1939">
        <f t="shared" si="120"/>
        <v>187</v>
      </c>
      <c r="P1939" s="3">
        <f t="shared" si="121"/>
        <v>38.74</v>
      </c>
      <c r="Q1939" t="s">
        <v>8325</v>
      </c>
      <c r="R1939" t="s">
        <v>8329</v>
      </c>
      <c r="S1939" s="8">
        <f t="shared" si="122"/>
        <v>41058.91065972222</v>
      </c>
      <c r="T1939" s="8">
        <f t="shared" si="123"/>
        <v>41074.957638888889</v>
      </c>
    </row>
    <row r="1940" spans="1:20" ht="49"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s="3" t="s">
        <v>8279</v>
      </c>
      <c r="O1940">
        <f t="shared" si="120"/>
        <v>116</v>
      </c>
      <c r="P1940" s="3">
        <f t="shared" si="121"/>
        <v>152.54</v>
      </c>
      <c r="Q1940" t="s">
        <v>8325</v>
      </c>
      <c r="R1940" t="s">
        <v>8329</v>
      </c>
      <c r="S1940" s="8">
        <f t="shared" si="122"/>
        <v>41426.05128472222</v>
      </c>
      <c r="T1940" s="8">
        <f t="shared" si="123"/>
        <v>41457</v>
      </c>
    </row>
    <row r="1941" spans="1:20" ht="49"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s="3" t="s">
        <v>8279</v>
      </c>
      <c r="O1941">
        <f t="shared" si="120"/>
        <v>111</v>
      </c>
      <c r="P1941" s="3">
        <f t="shared" si="121"/>
        <v>115.31</v>
      </c>
      <c r="Q1941" t="s">
        <v>8325</v>
      </c>
      <c r="R1941" t="s">
        <v>8329</v>
      </c>
      <c r="S1941" s="8">
        <f t="shared" si="122"/>
        <v>41313.776712962957</v>
      </c>
      <c r="T1941" s="8">
        <f t="shared" si="123"/>
        <v>41343.735046296293</v>
      </c>
    </row>
    <row r="1942" spans="1:20" ht="49"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s="3" t="s">
        <v>8279</v>
      </c>
      <c r="O1942">
        <f t="shared" si="120"/>
        <v>171</v>
      </c>
      <c r="P1942" s="3">
        <f t="shared" si="121"/>
        <v>35.840000000000003</v>
      </c>
      <c r="Q1942" t="s">
        <v>8325</v>
      </c>
      <c r="R1942" t="s">
        <v>8329</v>
      </c>
      <c r="S1942" s="8">
        <f t="shared" si="122"/>
        <v>40670.298993055556</v>
      </c>
      <c r="T1942" s="8">
        <f t="shared" si="123"/>
        <v>40708.957638888889</v>
      </c>
    </row>
    <row r="1943" spans="1:20" ht="49"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s="3" t="s">
        <v>8295</v>
      </c>
      <c r="O1943">
        <f t="shared" si="120"/>
        <v>126</v>
      </c>
      <c r="P1943" s="3">
        <f t="shared" si="121"/>
        <v>64.569999999999993</v>
      </c>
      <c r="Q1943" t="s">
        <v>8319</v>
      </c>
      <c r="R1943" t="s">
        <v>8349</v>
      </c>
      <c r="S1943" s="8">
        <f t="shared" si="122"/>
        <v>41744.08253472222</v>
      </c>
      <c r="T1943" s="8">
        <f t="shared" si="123"/>
        <v>41774.08253472222</v>
      </c>
    </row>
    <row r="1944" spans="1:20" ht="49"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s="3" t="s">
        <v>8295</v>
      </c>
      <c r="O1944">
        <f t="shared" si="120"/>
        <v>138</v>
      </c>
      <c r="P1944" s="3">
        <f t="shared" si="121"/>
        <v>87.44</v>
      </c>
      <c r="Q1944" t="s">
        <v>8319</v>
      </c>
      <c r="R1944" t="s">
        <v>8349</v>
      </c>
      <c r="S1944" s="8">
        <f t="shared" si="122"/>
        <v>40638.619675925926</v>
      </c>
      <c r="T1944" s="8">
        <f t="shared" si="123"/>
        <v>40728.619675925926</v>
      </c>
    </row>
    <row r="1945" spans="1:20" ht="49"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s="3" t="s">
        <v>8295</v>
      </c>
      <c r="O1945">
        <f t="shared" si="120"/>
        <v>1705</v>
      </c>
      <c r="P1945" s="3">
        <f t="shared" si="121"/>
        <v>68.819999999999993</v>
      </c>
      <c r="Q1945" t="s">
        <v>8319</v>
      </c>
      <c r="R1945" t="s">
        <v>8349</v>
      </c>
      <c r="S1945" s="8">
        <f t="shared" si="122"/>
        <v>42548.061527777776</v>
      </c>
      <c r="T1945" s="8">
        <f t="shared" si="123"/>
        <v>42593.061527777776</v>
      </c>
    </row>
    <row r="1946" spans="1:20" ht="49"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s="3" t="s">
        <v>8295</v>
      </c>
      <c r="O1946">
        <f t="shared" si="120"/>
        <v>788</v>
      </c>
      <c r="P1946" s="3">
        <f t="shared" si="121"/>
        <v>176.2</v>
      </c>
      <c r="Q1946" t="s">
        <v>8319</v>
      </c>
      <c r="R1946" t="s">
        <v>8349</v>
      </c>
      <c r="S1946" s="8">
        <f t="shared" si="122"/>
        <v>41730.376041666663</v>
      </c>
      <c r="T1946" s="8">
        <f t="shared" si="123"/>
        <v>41760.376041666663</v>
      </c>
    </row>
    <row r="1947" spans="1:20" ht="49"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s="3" t="s">
        <v>8295</v>
      </c>
      <c r="O1947">
        <f t="shared" si="120"/>
        <v>348</v>
      </c>
      <c r="P1947" s="3">
        <f t="shared" si="121"/>
        <v>511.79</v>
      </c>
      <c r="Q1947" t="s">
        <v>8319</v>
      </c>
      <c r="R1947" t="s">
        <v>8349</v>
      </c>
      <c r="S1947" s="8">
        <f t="shared" si="122"/>
        <v>42157.043495370373</v>
      </c>
      <c r="T1947" s="8">
        <f t="shared" si="123"/>
        <v>42197.043495370366</v>
      </c>
    </row>
    <row r="1948" spans="1:20" ht="49"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s="3" t="s">
        <v>8295</v>
      </c>
      <c r="O1948">
        <f t="shared" si="120"/>
        <v>150</v>
      </c>
      <c r="P1948" s="3">
        <f t="shared" si="121"/>
        <v>160.44</v>
      </c>
      <c r="Q1948" t="s">
        <v>8319</v>
      </c>
      <c r="R1948" t="s">
        <v>8349</v>
      </c>
      <c r="S1948" s="8">
        <f t="shared" si="122"/>
        <v>41688.941678240735</v>
      </c>
      <c r="T1948" s="8">
        <f t="shared" si="123"/>
        <v>41748.900011574071</v>
      </c>
    </row>
    <row r="1949" spans="1:20" ht="49"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s="3" t="s">
        <v>8295</v>
      </c>
      <c r="O1949">
        <f t="shared" si="120"/>
        <v>101</v>
      </c>
      <c r="P1949" s="3">
        <f t="shared" si="121"/>
        <v>35</v>
      </c>
      <c r="Q1949" t="s">
        <v>8319</v>
      </c>
      <c r="R1949" t="s">
        <v>8349</v>
      </c>
      <c r="S1949" s="8">
        <f t="shared" si="122"/>
        <v>40102.709722222222</v>
      </c>
      <c r="T1949" s="8">
        <f t="shared" si="123"/>
        <v>40140.040972222218</v>
      </c>
    </row>
    <row r="1950" spans="1:20" ht="33"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s="3" t="s">
        <v>8295</v>
      </c>
      <c r="O1950">
        <f t="shared" si="120"/>
        <v>800</v>
      </c>
      <c r="P1950" s="3">
        <f t="shared" si="121"/>
        <v>188.51</v>
      </c>
      <c r="Q1950" t="s">
        <v>8319</v>
      </c>
      <c r="R1950" t="s">
        <v>8349</v>
      </c>
      <c r="S1950" s="8">
        <f t="shared" si="122"/>
        <v>42473.395937499998</v>
      </c>
      <c r="T1950" s="8">
        <f t="shared" si="123"/>
        <v>42527.501388888886</v>
      </c>
    </row>
    <row r="1951" spans="1:20" ht="49"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s="3" t="s">
        <v>8295</v>
      </c>
      <c r="O1951">
        <f t="shared" si="120"/>
        <v>106</v>
      </c>
      <c r="P1951" s="3">
        <f t="shared" si="121"/>
        <v>56.2</v>
      </c>
      <c r="Q1951" t="s">
        <v>8319</v>
      </c>
      <c r="R1951" t="s">
        <v>8349</v>
      </c>
      <c r="S1951" s="8">
        <f t="shared" si="122"/>
        <v>41800.214710648142</v>
      </c>
      <c r="T1951" s="8">
        <f t="shared" si="123"/>
        <v>41830.21471064815</v>
      </c>
    </row>
    <row r="1952" spans="1:20" ht="49"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s="3" t="s">
        <v>8295</v>
      </c>
      <c r="O1952">
        <f t="shared" si="120"/>
        <v>201</v>
      </c>
      <c r="P1952" s="3">
        <f t="shared" si="121"/>
        <v>51.31</v>
      </c>
      <c r="Q1952" t="s">
        <v>8319</v>
      </c>
      <c r="R1952" t="s">
        <v>8349</v>
      </c>
      <c r="S1952" s="8">
        <f t="shared" si="122"/>
        <v>40623.973067129627</v>
      </c>
      <c r="T1952" s="8">
        <f t="shared" si="123"/>
        <v>40654.973067129627</v>
      </c>
    </row>
    <row r="1953" spans="1:20" ht="49"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s="3" t="s">
        <v>8295</v>
      </c>
      <c r="O1953">
        <f t="shared" si="120"/>
        <v>212</v>
      </c>
      <c r="P1953" s="3">
        <f t="shared" si="121"/>
        <v>127.36</v>
      </c>
      <c r="Q1953" t="s">
        <v>8319</v>
      </c>
      <c r="R1953" t="s">
        <v>8349</v>
      </c>
      <c r="S1953" s="8">
        <f t="shared" si="122"/>
        <v>42651.212233796294</v>
      </c>
      <c r="T1953" s="8">
        <f t="shared" si="123"/>
        <v>42681.253900462958</v>
      </c>
    </row>
    <row r="1954" spans="1:20" ht="49"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s="3" t="s">
        <v>8295</v>
      </c>
      <c r="O1954">
        <f t="shared" si="120"/>
        <v>198</v>
      </c>
      <c r="P1954" s="3">
        <f t="shared" si="121"/>
        <v>101.86</v>
      </c>
      <c r="Q1954" t="s">
        <v>8319</v>
      </c>
      <c r="R1954" t="s">
        <v>8349</v>
      </c>
      <c r="S1954" s="8">
        <f t="shared" si="122"/>
        <v>41526.398321759254</v>
      </c>
      <c r="T1954" s="8">
        <f t="shared" si="123"/>
        <v>41563.398321759254</v>
      </c>
    </row>
    <row r="1955" spans="1:20" ht="49"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s="3" t="s">
        <v>8295</v>
      </c>
      <c r="O1955">
        <f t="shared" si="120"/>
        <v>226</v>
      </c>
      <c r="P1955" s="3">
        <f t="shared" si="121"/>
        <v>230.56</v>
      </c>
      <c r="Q1955" t="s">
        <v>8319</v>
      </c>
      <c r="R1955" t="s">
        <v>8349</v>
      </c>
      <c r="S1955" s="8">
        <f t="shared" si="122"/>
        <v>40940.991493055553</v>
      </c>
      <c r="T1955" s="8">
        <f t="shared" si="123"/>
        <v>40969.916666666664</v>
      </c>
    </row>
    <row r="1956" spans="1:20" ht="33"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s="3" t="s">
        <v>8295</v>
      </c>
      <c r="O1956">
        <f t="shared" si="120"/>
        <v>699</v>
      </c>
      <c r="P1956" s="3">
        <f t="shared" si="121"/>
        <v>842.11</v>
      </c>
      <c r="Q1956" t="s">
        <v>8319</v>
      </c>
      <c r="R1956" t="s">
        <v>8349</v>
      </c>
      <c r="S1956" s="8">
        <f t="shared" si="122"/>
        <v>42394.372407407405</v>
      </c>
      <c r="T1956" s="8">
        <f t="shared" si="123"/>
        <v>42440.999999999993</v>
      </c>
    </row>
    <row r="1957" spans="1:20" ht="49"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s="3" t="s">
        <v>8295</v>
      </c>
      <c r="O1957">
        <f t="shared" si="120"/>
        <v>399</v>
      </c>
      <c r="P1957" s="3">
        <f t="shared" si="121"/>
        <v>577.28</v>
      </c>
      <c r="Q1957" t="s">
        <v>8319</v>
      </c>
      <c r="R1957" t="s">
        <v>8349</v>
      </c>
      <c r="S1957" s="8">
        <f t="shared" si="122"/>
        <v>41020.063437500001</v>
      </c>
      <c r="T1957" s="8">
        <f t="shared" si="123"/>
        <v>41052.583333333328</v>
      </c>
    </row>
    <row r="1958" spans="1:20" ht="49"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s="3" t="s">
        <v>8295</v>
      </c>
      <c r="O1958">
        <f t="shared" si="120"/>
        <v>294</v>
      </c>
      <c r="P1958" s="3">
        <f t="shared" si="121"/>
        <v>483.34</v>
      </c>
      <c r="Q1958" t="s">
        <v>8319</v>
      </c>
      <c r="R1958" t="s">
        <v>8349</v>
      </c>
      <c r="S1958" s="8">
        <f t="shared" si="122"/>
        <v>42067.71533564815</v>
      </c>
      <c r="T1958" s="8">
        <f t="shared" si="123"/>
        <v>42112.673668981479</v>
      </c>
    </row>
    <row r="1959" spans="1:20" ht="33"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s="3" t="s">
        <v>8295</v>
      </c>
      <c r="O1959">
        <f t="shared" si="120"/>
        <v>168</v>
      </c>
      <c r="P1959" s="3">
        <f t="shared" si="121"/>
        <v>76.14</v>
      </c>
      <c r="Q1959" t="s">
        <v>8319</v>
      </c>
      <c r="R1959" t="s">
        <v>8349</v>
      </c>
      <c r="S1959" s="8">
        <f t="shared" si="122"/>
        <v>41178.890196759254</v>
      </c>
      <c r="T1959" s="8">
        <f t="shared" si="123"/>
        <v>41208.890196759261</v>
      </c>
    </row>
    <row r="1960" spans="1:20" ht="49"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s="3" t="s">
        <v>8295</v>
      </c>
      <c r="O1960">
        <f t="shared" si="120"/>
        <v>1436</v>
      </c>
      <c r="P1960" s="3">
        <f t="shared" si="121"/>
        <v>74.11</v>
      </c>
      <c r="Q1960" t="s">
        <v>8319</v>
      </c>
      <c r="R1960" t="s">
        <v>8349</v>
      </c>
      <c r="S1960" s="8">
        <f t="shared" si="122"/>
        <v>41326.779641203699</v>
      </c>
      <c r="T1960" s="8">
        <f t="shared" si="123"/>
        <v>41356.737974537034</v>
      </c>
    </row>
    <row r="1961" spans="1:20" ht="49"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s="3" t="s">
        <v>8295</v>
      </c>
      <c r="O1961">
        <f t="shared" si="120"/>
        <v>157</v>
      </c>
      <c r="P1961" s="3">
        <f t="shared" si="121"/>
        <v>36.97</v>
      </c>
      <c r="Q1961" t="s">
        <v>8319</v>
      </c>
      <c r="R1961" t="s">
        <v>8349</v>
      </c>
      <c r="S1961" s="8">
        <f t="shared" si="122"/>
        <v>41871.63726851852</v>
      </c>
      <c r="T1961" s="8">
        <f t="shared" si="123"/>
        <v>41912.791666666664</v>
      </c>
    </row>
    <row r="1962" spans="1:20" ht="49"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s="3" t="s">
        <v>8295</v>
      </c>
      <c r="O1962">
        <f t="shared" si="120"/>
        <v>118</v>
      </c>
      <c r="P1962" s="3">
        <f t="shared" si="121"/>
        <v>2500.9699999999998</v>
      </c>
      <c r="Q1962" t="s">
        <v>8319</v>
      </c>
      <c r="R1962" t="s">
        <v>8349</v>
      </c>
      <c r="S1962" s="8">
        <f t="shared" si="122"/>
        <v>41964.154409722221</v>
      </c>
      <c r="T1962" s="8">
        <f t="shared" si="123"/>
        <v>41994.154409722221</v>
      </c>
    </row>
    <row r="1963" spans="1:20" ht="49"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s="3" t="s">
        <v>8295</v>
      </c>
      <c r="O1963">
        <f t="shared" si="120"/>
        <v>1105</v>
      </c>
      <c r="P1963" s="3">
        <f t="shared" si="121"/>
        <v>67.69</v>
      </c>
      <c r="Q1963" t="s">
        <v>8319</v>
      </c>
      <c r="R1963" t="s">
        <v>8349</v>
      </c>
      <c r="S1963" s="8">
        <f t="shared" si="122"/>
        <v>41147.986307870371</v>
      </c>
      <c r="T1963" s="8">
        <f t="shared" si="123"/>
        <v>41187.957638888889</v>
      </c>
    </row>
    <row r="1964" spans="1:20" ht="49"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s="3" t="s">
        <v>8295</v>
      </c>
      <c r="O1964">
        <f t="shared" si="120"/>
        <v>193</v>
      </c>
      <c r="P1964" s="3">
        <f t="shared" si="121"/>
        <v>63.05</v>
      </c>
      <c r="Q1964" t="s">
        <v>8319</v>
      </c>
      <c r="R1964" t="s">
        <v>8349</v>
      </c>
      <c r="S1964" s="8">
        <f t="shared" si="122"/>
        <v>41742.572175925925</v>
      </c>
      <c r="T1964" s="8">
        <f t="shared" si="123"/>
        <v>41772.572175925925</v>
      </c>
    </row>
    <row r="1965" spans="1:20" ht="49"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s="3" t="s">
        <v>8295</v>
      </c>
      <c r="O1965">
        <f t="shared" si="120"/>
        <v>127</v>
      </c>
      <c r="P1965" s="3">
        <f t="shared" si="121"/>
        <v>117.6</v>
      </c>
      <c r="Q1965" t="s">
        <v>8319</v>
      </c>
      <c r="R1965" t="s">
        <v>8349</v>
      </c>
      <c r="S1965" s="8">
        <f t="shared" si="122"/>
        <v>41863.221458333333</v>
      </c>
      <c r="T1965" s="8">
        <f t="shared" si="123"/>
        <v>41898.221458333333</v>
      </c>
    </row>
    <row r="1966" spans="1:20" ht="49"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s="3" t="s">
        <v>8295</v>
      </c>
      <c r="O1966">
        <f t="shared" si="120"/>
        <v>260</v>
      </c>
      <c r="P1966" s="3">
        <f t="shared" si="121"/>
        <v>180.75</v>
      </c>
      <c r="Q1966" t="s">
        <v>8319</v>
      </c>
      <c r="R1966" t="s">
        <v>8349</v>
      </c>
      <c r="S1966" s="8">
        <f t="shared" si="122"/>
        <v>42452.064490740733</v>
      </c>
      <c r="T1966" s="8">
        <f t="shared" si="123"/>
        <v>42482.064490740733</v>
      </c>
    </row>
    <row r="1967" spans="1:20" ht="49"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s="3" t="s">
        <v>8295</v>
      </c>
      <c r="O1967">
        <f t="shared" si="120"/>
        <v>262</v>
      </c>
      <c r="P1967" s="3">
        <f t="shared" si="121"/>
        <v>127.32</v>
      </c>
      <c r="Q1967" t="s">
        <v>8319</v>
      </c>
      <c r="R1967" t="s">
        <v>8349</v>
      </c>
      <c r="S1967" s="8">
        <f t="shared" si="122"/>
        <v>40897.880902777775</v>
      </c>
      <c r="T1967" s="8">
        <f t="shared" si="123"/>
        <v>40919.833333333328</v>
      </c>
    </row>
    <row r="1968" spans="1:20" ht="49"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s="3" t="s">
        <v>8295</v>
      </c>
      <c r="O1968">
        <f t="shared" si="120"/>
        <v>207</v>
      </c>
      <c r="P1968" s="3">
        <f t="shared" si="121"/>
        <v>136.63999999999999</v>
      </c>
      <c r="Q1968" t="s">
        <v>8319</v>
      </c>
      <c r="R1968" t="s">
        <v>8349</v>
      </c>
      <c r="S1968" s="8">
        <f t="shared" si="122"/>
        <v>41835.332152777773</v>
      </c>
      <c r="T1968" s="8">
        <f t="shared" si="123"/>
        <v>41865.332152777773</v>
      </c>
    </row>
    <row r="1969" spans="1:20" ht="49"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s="3" t="s">
        <v>8295</v>
      </c>
      <c r="O1969">
        <f t="shared" si="120"/>
        <v>370</v>
      </c>
      <c r="P1969" s="3">
        <f t="shared" si="121"/>
        <v>182.78</v>
      </c>
      <c r="Q1969" t="s">
        <v>8319</v>
      </c>
      <c r="R1969" t="s">
        <v>8349</v>
      </c>
      <c r="S1969" s="8">
        <f t="shared" si="122"/>
        <v>41730.455196759256</v>
      </c>
      <c r="T1969" s="8">
        <f t="shared" si="123"/>
        <v>41760.455196759256</v>
      </c>
    </row>
    <row r="1970" spans="1:20" ht="33"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s="3" t="s">
        <v>8295</v>
      </c>
      <c r="O1970">
        <f t="shared" si="120"/>
        <v>285</v>
      </c>
      <c r="P1970" s="3">
        <f t="shared" si="121"/>
        <v>279.38</v>
      </c>
      <c r="Q1970" t="s">
        <v>8319</v>
      </c>
      <c r="R1970" t="s">
        <v>8349</v>
      </c>
      <c r="S1970" s="8">
        <f t="shared" si="122"/>
        <v>42676.378645833327</v>
      </c>
      <c r="T1970" s="8">
        <f t="shared" si="123"/>
        <v>42707.420312499999</v>
      </c>
    </row>
    <row r="1971" spans="1:20" ht="49"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s="3" t="s">
        <v>8295</v>
      </c>
      <c r="O1971">
        <f t="shared" si="120"/>
        <v>579</v>
      </c>
      <c r="P1971" s="3">
        <f t="shared" si="121"/>
        <v>61.38</v>
      </c>
      <c r="Q1971" t="s">
        <v>8319</v>
      </c>
      <c r="R1971" t="s">
        <v>8349</v>
      </c>
      <c r="S1971" s="8">
        <f t="shared" si="122"/>
        <v>42557.584120370368</v>
      </c>
      <c r="T1971" s="8">
        <f t="shared" si="123"/>
        <v>42587.584120370368</v>
      </c>
    </row>
    <row r="1972" spans="1:20" ht="49"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s="3" t="s">
        <v>8295</v>
      </c>
      <c r="O1972">
        <f t="shared" si="120"/>
        <v>1132</v>
      </c>
      <c r="P1972" s="3">
        <f t="shared" si="121"/>
        <v>80.73</v>
      </c>
      <c r="Q1972" t="s">
        <v>8319</v>
      </c>
      <c r="R1972" t="s">
        <v>8349</v>
      </c>
      <c r="S1972" s="8">
        <f t="shared" si="122"/>
        <v>41323.984965277778</v>
      </c>
      <c r="T1972" s="8">
        <f t="shared" si="123"/>
        <v>41383.943298611106</v>
      </c>
    </row>
    <row r="1973" spans="1:20" ht="49"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s="3" t="s">
        <v>8295</v>
      </c>
      <c r="O1973">
        <f t="shared" si="120"/>
        <v>263</v>
      </c>
      <c r="P1973" s="3">
        <f t="shared" si="121"/>
        <v>272.36</v>
      </c>
      <c r="Q1973" t="s">
        <v>8319</v>
      </c>
      <c r="R1973" t="s">
        <v>8349</v>
      </c>
      <c r="S1973" s="8">
        <f t="shared" si="122"/>
        <v>41561.29237268518</v>
      </c>
      <c r="T1973" s="8">
        <f t="shared" si="123"/>
        <v>41592.958333333328</v>
      </c>
    </row>
    <row r="1974" spans="1:20" ht="49"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s="3" t="s">
        <v>8295</v>
      </c>
      <c r="O1974">
        <f t="shared" si="120"/>
        <v>674</v>
      </c>
      <c r="P1974" s="3">
        <f t="shared" si="121"/>
        <v>70.849999999999994</v>
      </c>
      <c r="Q1974" t="s">
        <v>8319</v>
      </c>
      <c r="R1974" t="s">
        <v>8349</v>
      </c>
      <c r="S1974" s="8">
        <f t="shared" si="122"/>
        <v>41200.803749999999</v>
      </c>
      <c r="T1974" s="8">
        <f t="shared" si="123"/>
        <v>41230.845416666663</v>
      </c>
    </row>
    <row r="1975" spans="1:20" ht="49"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s="3" t="s">
        <v>8295</v>
      </c>
      <c r="O1975">
        <f t="shared" si="120"/>
        <v>257</v>
      </c>
      <c r="P1975" s="3">
        <f t="shared" si="121"/>
        <v>247.94</v>
      </c>
      <c r="Q1975" t="s">
        <v>8319</v>
      </c>
      <c r="R1975" t="s">
        <v>8349</v>
      </c>
      <c r="S1975" s="8">
        <f t="shared" si="122"/>
        <v>42549.514629629623</v>
      </c>
      <c r="T1975" s="8">
        <f t="shared" si="123"/>
        <v>42588.083333333336</v>
      </c>
    </row>
    <row r="1976" spans="1:20" ht="49"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s="3" t="s">
        <v>8295</v>
      </c>
      <c r="O1976">
        <f t="shared" si="120"/>
        <v>375</v>
      </c>
      <c r="P1976" s="3">
        <f t="shared" si="121"/>
        <v>186.81</v>
      </c>
      <c r="Q1976" t="s">
        <v>8319</v>
      </c>
      <c r="R1976" t="s">
        <v>8349</v>
      </c>
      <c r="S1976" s="8">
        <f t="shared" si="122"/>
        <v>41445.125798611109</v>
      </c>
      <c r="T1976" s="8">
        <f t="shared" si="123"/>
        <v>41505.125798611109</v>
      </c>
    </row>
    <row r="1977" spans="1:20" ht="33"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s="3" t="s">
        <v>8295</v>
      </c>
      <c r="O1977">
        <f t="shared" si="120"/>
        <v>209</v>
      </c>
      <c r="P1977" s="3">
        <f t="shared" si="121"/>
        <v>131.99</v>
      </c>
      <c r="Q1977" t="s">
        <v>8319</v>
      </c>
      <c r="R1977" t="s">
        <v>8349</v>
      </c>
      <c r="S1977" s="8">
        <f t="shared" si="122"/>
        <v>41313.54688657407</v>
      </c>
      <c r="T1977" s="8">
        <f t="shared" si="123"/>
        <v>41343.54688657407</v>
      </c>
    </row>
    <row r="1978" spans="1:20" ht="33"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s="3" t="s">
        <v>8295</v>
      </c>
      <c r="O1978">
        <f t="shared" si="120"/>
        <v>347</v>
      </c>
      <c r="P1978" s="3">
        <f t="shared" si="121"/>
        <v>29.31</v>
      </c>
      <c r="Q1978" t="s">
        <v>8319</v>
      </c>
      <c r="R1978" t="s">
        <v>8349</v>
      </c>
      <c r="S1978" s="8">
        <f t="shared" si="122"/>
        <v>41438.691261574073</v>
      </c>
      <c r="T1978" s="8">
        <f t="shared" si="123"/>
        <v>41468.691261574073</v>
      </c>
    </row>
    <row r="1979" spans="1:20" ht="49"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s="3" t="s">
        <v>8295</v>
      </c>
      <c r="O1979">
        <f t="shared" si="120"/>
        <v>402</v>
      </c>
      <c r="P1979" s="3">
        <f t="shared" si="121"/>
        <v>245.02</v>
      </c>
      <c r="Q1979" t="s">
        <v>8319</v>
      </c>
      <c r="R1979" t="s">
        <v>8349</v>
      </c>
      <c r="S1979" s="8">
        <f t="shared" si="122"/>
        <v>42311.008564814816</v>
      </c>
      <c r="T1979" s="8">
        <f t="shared" si="123"/>
        <v>42357.124305555553</v>
      </c>
    </row>
    <row r="1980" spans="1:20" ht="49"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s="3" t="s">
        <v>8295</v>
      </c>
      <c r="O1980">
        <f t="shared" si="120"/>
        <v>1027</v>
      </c>
      <c r="P1980" s="3">
        <f t="shared" si="121"/>
        <v>1323.25</v>
      </c>
      <c r="Q1980" t="s">
        <v>8319</v>
      </c>
      <c r="R1980" t="s">
        <v>8349</v>
      </c>
      <c r="S1980" s="8">
        <f t="shared" si="122"/>
        <v>41039.017268518517</v>
      </c>
      <c r="T1980" s="8">
        <f t="shared" si="123"/>
        <v>41072.083333333328</v>
      </c>
    </row>
    <row r="1981" spans="1:20" ht="33"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s="3" t="s">
        <v>8295</v>
      </c>
      <c r="O1981">
        <f t="shared" si="120"/>
        <v>115</v>
      </c>
      <c r="P1981" s="3">
        <f t="shared" si="121"/>
        <v>282.66000000000003</v>
      </c>
      <c r="Q1981" t="s">
        <v>8319</v>
      </c>
      <c r="R1981" t="s">
        <v>8349</v>
      </c>
      <c r="S1981" s="8">
        <f t="shared" si="122"/>
        <v>42290.25168981481</v>
      </c>
      <c r="T1981" s="8">
        <f t="shared" si="123"/>
        <v>42326.999305555553</v>
      </c>
    </row>
    <row r="1982" spans="1:20" ht="33"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s="3" t="s">
        <v>8295</v>
      </c>
      <c r="O1982">
        <f t="shared" si="120"/>
        <v>355</v>
      </c>
      <c r="P1982" s="3">
        <f t="shared" si="121"/>
        <v>91.21</v>
      </c>
      <c r="Q1982" t="s">
        <v>8319</v>
      </c>
      <c r="R1982" t="s">
        <v>8349</v>
      </c>
      <c r="S1982" s="8">
        <f t="shared" si="122"/>
        <v>42423.334050925921</v>
      </c>
      <c r="T1982" s="8">
        <f t="shared" si="123"/>
        <v>42463.292384259257</v>
      </c>
    </row>
    <row r="1983" spans="1:20" ht="49"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s="3" t="s">
        <v>8296</v>
      </c>
      <c r="O1983">
        <f t="shared" si="120"/>
        <v>5</v>
      </c>
      <c r="P1983" s="3">
        <f t="shared" si="121"/>
        <v>31.75</v>
      </c>
      <c r="Q1983" t="s">
        <v>8338</v>
      </c>
      <c r="R1983" t="s">
        <v>8350</v>
      </c>
      <c r="S1983" s="8">
        <f t="shared" si="122"/>
        <v>41799.516956018517</v>
      </c>
      <c r="T1983" s="8">
        <f t="shared" si="123"/>
        <v>41829.516956018517</v>
      </c>
    </row>
    <row r="1984" spans="1:20" ht="49"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s="3" t="s">
        <v>8296</v>
      </c>
      <c r="O1984">
        <f t="shared" si="120"/>
        <v>0</v>
      </c>
      <c r="P1984" s="3">
        <f t="shared" si="121"/>
        <v>0</v>
      </c>
      <c r="Q1984" t="s">
        <v>8338</v>
      </c>
      <c r="R1984" t="s">
        <v>8350</v>
      </c>
      <c r="S1984" s="8">
        <f t="shared" si="122"/>
        <v>42678.378321759257</v>
      </c>
      <c r="T1984" s="8">
        <f t="shared" si="123"/>
        <v>42708.419988425921</v>
      </c>
    </row>
    <row r="1985" spans="1:20" ht="49"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s="3" t="s">
        <v>8296</v>
      </c>
      <c r="O1985">
        <f t="shared" si="120"/>
        <v>4</v>
      </c>
      <c r="P1985" s="3">
        <f t="shared" si="121"/>
        <v>88.69</v>
      </c>
      <c r="Q1985" t="s">
        <v>8338</v>
      </c>
      <c r="R1985" t="s">
        <v>8350</v>
      </c>
      <c r="S1985" s="8">
        <f t="shared" si="122"/>
        <v>42592.803449074076</v>
      </c>
      <c r="T1985" s="8">
        <f t="shared" si="123"/>
        <v>42615.083333333336</v>
      </c>
    </row>
    <row r="1986" spans="1:20" ht="65"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s="3" t="s">
        <v>8296</v>
      </c>
      <c r="O1986">
        <f t="shared" ref="O1986:O2049" si="124">ROUND(E1986/D1986*100,0)</f>
        <v>21</v>
      </c>
      <c r="P1986" s="3">
        <f t="shared" ref="P1986:P2049" si="125">IF(E1986=0,0,ROUND(E1986/L1986,2))</f>
        <v>453.14</v>
      </c>
      <c r="Q1986" t="s">
        <v>8338</v>
      </c>
      <c r="R1986" t="s">
        <v>8350</v>
      </c>
      <c r="S1986" s="8">
        <f t="shared" ref="S1986:S2049" si="126">(((J1986/60)/60)/24)+DATE(1970,1,1)+(-5/24)</f>
        <v>41913.581956018512</v>
      </c>
      <c r="T1986" s="8">
        <f t="shared" ref="T1986:T2049" si="127">(I1986/86400)+25569+(-5/24)</f>
        <v>41973.623622685183</v>
      </c>
    </row>
    <row r="1987" spans="1:20" ht="49"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s="3" t="s">
        <v>8296</v>
      </c>
      <c r="O1987">
        <f t="shared" si="124"/>
        <v>3</v>
      </c>
      <c r="P1987" s="3">
        <f t="shared" si="125"/>
        <v>12.75</v>
      </c>
      <c r="Q1987" t="s">
        <v>8338</v>
      </c>
      <c r="R1987" t="s">
        <v>8350</v>
      </c>
      <c r="S1987" s="8">
        <f t="shared" si="126"/>
        <v>42555.490405092591</v>
      </c>
      <c r="T1987" s="8">
        <f t="shared" si="127"/>
        <v>42584.749999999993</v>
      </c>
    </row>
    <row r="1988" spans="1:20" ht="49"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s="3" t="s">
        <v>8296</v>
      </c>
      <c r="O1988">
        <f t="shared" si="124"/>
        <v>0</v>
      </c>
      <c r="P1988" s="3">
        <f t="shared" si="125"/>
        <v>1</v>
      </c>
      <c r="Q1988" t="s">
        <v>8338</v>
      </c>
      <c r="R1988" t="s">
        <v>8350</v>
      </c>
      <c r="S1988" s="8">
        <f t="shared" si="126"/>
        <v>42413.225497685176</v>
      </c>
      <c r="T1988" s="8">
        <f t="shared" si="127"/>
        <v>42443.183831018519</v>
      </c>
    </row>
    <row r="1989" spans="1:20" ht="33"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s="3" t="s">
        <v>8296</v>
      </c>
      <c r="O1989">
        <f t="shared" si="124"/>
        <v>42</v>
      </c>
      <c r="P1989" s="3">
        <f t="shared" si="125"/>
        <v>83.43</v>
      </c>
      <c r="Q1989" t="s">
        <v>8338</v>
      </c>
      <c r="R1989" t="s">
        <v>8350</v>
      </c>
      <c r="S1989" s="8">
        <f t="shared" si="126"/>
        <v>42034.431435185186</v>
      </c>
      <c r="T1989" s="8">
        <f t="shared" si="127"/>
        <v>42064.431435185186</v>
      </c>
    </row>
    <row r="1990" spans="1:20" ht="18"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s="3" t="s">
        <v>8296</v>
      </c>
      <c r="O1990">
        <f t="shared" si="124"/>
        <v>0</v>
      </c>
      <c r="P1990" s="3">
        <f t="shared" si="125"/>
        <v>25</v>
      </c>
      <c r="Q1990" t="s">
        <v>8338</v>
      </c>
      <c r="R1990" t="s">
        <v>8350</v>
      </c>
      <c r="S1990" s="8">
        <f t="shared" si="126"/>
        <v>42206.554884259262</v>
      </c>
      <c r="T1990" s="8">
        <f t="shared" si="127"/>
        <v>42236.554884259262</v>
      </c>
    </row>
    <row r="1991" spans="1:20" ht="49"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s="3" t="s">
        <v>8296</v>
      </c>
      <c r="O1991">
        <f t="shared" si="124"/>
        <v>1</v>
      </c>
      <c r="P1991" s="3">
        <f t="shared" si="125"/>
        <v>50</v>
      </c>
      <c r="Q1991" t="s">
        <v>8338</v>
      </c>
      <c r="R1991" t="s">
        <v>8350</v>
      </c>
      <c r="S1991" s="8">
        <f t="shared" si="126"/>
        <v>42685.472314814811</v>
      </c>
      <c r="T1991" s="8">
        <f t="shared" si="127"/>
        <v>42715.472314814811</v>
      </c>
    </row>
    <row r="1992" spans="1:20" ht="49"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s="3" t="s">
        <v>8296</v>
      </c>
      <c r="O1992">
        <f t="shared" si="124"/>
        <v>17</v>
      </c>
      <c r="P1992" s="3">
        <f t="shared" si="125"/>
        <v>101.8</v>
      </c>
      <c r="Q1992" t="s">
        <v>8338</v>
      </c>
      <c r="R1992" t="s">
        <v>8350</v>
      </c>
      <c r="S1992" s="8">
        <f t="shared" si="126"/>
        <v>42397.987638888888</v>
      </c>
      <c r="T1992" s="8">
        <f t="shared" si="127"/>
        <v>42412.987638888888</v>
      </c>
    </row>
    <row r="1993" spans="1:20" ht="33"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s="3" t="s">
        <v>8296</v>
      </c>
      <c r="O1993">
        <f t="shared" si="124"/>
        <v>7</v>
      </c>
      <c r="P1993" s="3">
        <f t="shared" si="125"/>
        <v>46.67</v>
      </c>
      <c r="Q1993" t="s">
        <v>8338</v>
      </c>
      <c r="R1993" t="s">
        <v>8350</v>
      </c>
      <c r="S1993" s="8">
        <f t="shared" si="126"/>
        <v>42167.685023148144</v>
      </c>
      <c r="T1993" s="8">
        <f t="shared" si="127"/>
        <v>42188.685023148144</v>
      </c>
    </row>
    <row r="1994" spans="1:20" ht="33"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s="3" t="s">
        <v>8296</v>
      </c>
      <c r="O1994">
        <f t="shared" si="124"/>
        <v>0</v>
      </c>
      <c r="P1994" s="3">
        <f t="shared" si="125"/>
        <v>1</v>
      </c>
      <c r="Q1994" t="s">
        <v>8338</v>
      </c>
      <c r="R1994" t="s">
        <v>8350</v>
      </c>
      <c r="S1994" s="8">
        <f t="shared" si="126"/>
        <v>42022.935081018521</v>
      </c>
      <c r="T1994" s="8">
        <f t="shared" si="127"/>
        <v>42052.935081018521</v>
      </c>
    </row>
    <row r="1995" spans="1:20" ht="49"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s="3" t="s">
        <v>8296</v>
      </c>
      <c r="O1995">
        <f t="shared" si="124"/>
        <v>0</v>
      </c>
      <c r="P1995" s="3">
        <f t="shared" si="125"/>
        <v>0</v>
      </c>
      <c r="Q1995" t="s">
        <v>8338</v>
      </c>
      <c r="R1995" t="s">
        <v>8350</v>
      </c>
      <c r="S1995" s="8">
        <f t="shared" si="126"/>
        <v>42329.380057870374</v>
      </c>
      <c r="T1995" s="8">
        <f t="shared" si="127"/>
        <v>42359.380057870367</v>
      </c>
    </row>
    <row r="1996" spans="1:20" ht="49"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s="3" t="s">
        <v>8296</v>
      </c>
      <c r="O1996">
        <f t="shared" si="124"/>
        <v>0</v>
      </c>
      <c r="P1996" s="3">
        <f t="shared" si="125"/>
        <v>0</v>
      </c>
      <c r="Q1996" t="s">
        <v>8338</v>
      </c>
      <c r="R1996" t="s">
        <v>8350</v>
      </c>
      <c r="S1996" s="8">
        <f t="shared" si="126"/>
        <v>42650.797939814809</v>
      </c>
      <c r="T1996" s="8">
        <f t="shared" si="127"/>
        <v>42710.839606481481</v>
      </c>
    </row>
    <row r="1997" spans="1:20" ht="49"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s="3" t="s">
        <v>8296</v>
      </c>
      <c r="O1997">
        <f t="shared" si="124"/>
        <v>8</v>
      </c>
      <c r="P1997" s="3">
        <f t="shared" si="125"/>
        <v>26</v>
      </c>
      <c r="Q1997" t="s">
        <v>8338</v>
      </c>
      <c r="R1997" t="s">
        <v>8350</v>
      </c>
      <c r="S1997" s="8">
        <f t="shared" si="126"/>
        <v>42181.693703703706</v>
      </c>
      <c r="T1997" s="8">
        <f t="shared" si="127"/>
        <v>42201.693703703706</v>
      </c>
    </row>
    <row r="1998" spans="1:20" ht="49"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s="3" t="s">
        <v>8296</v>
      </c>
      <c r="O1998">
        <f t="shared" si="124"/>
        <v>0</v>
      </c>
      <c r="P1998" s="3">
        <f t="shared" si="125"/>
        <v>0</v>
      </c>
      <c r="Q1998" t="s">
        <v>8338</v>
      </c>
      <c r="R1998" t="s">
        <v>8350</v>
      </c>
      <c r="S1998" s="8">
        <f t="shared" si="126"/>
        <v>41800.611238425925</v>
      </c>
      <c r="T1998" s="8">
        <f t="shared" si="127"/>
        <v>41830.611238425925</v>
      </c>
    </row>
    <row r="1999" spans="1:20" ht="49"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s="3" t="s">
        <v>8296</v>
      </c>
      <c r="O1999">
        <f t="shared" si="124"/>
        <v>0</v>
      </c>
      <c r="P1999" s="3">
        <f t="shared" si="125"/>
        <v>0</v>
      </c>
      <c r="Q1999" t="s">
        <v>8338</v>
      </c>
      <c r="R1999" t="s">
        <v>8350</v>
      </c>
      <c r="S1999" s="8">
        <f t="shared" si="126"/>
        <v>41847.722361111111</v>
      </c>
      <c r="T1999" s="8">
        <f t="shared" si="127"/>
        <v>41877.722361111111</v>
      </c>
    </row>
    <row r="2000" spans="1:20" ht="49"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s="3" t="s">
        <v>8296</v>
      </c>
      <c r="O2000">
        <f t="shared" si="124"/>
        <v>26</v>
      </c>
      <c r="P2000" s="3">
        <f t="shared" si="125"/>
        <v>218.33</v>
      </c>
      <c r="Q2000" t="s">
        <v>8338</v>
      </c>
      <c r="R2000" t="s">
        <v>8350</v>
      </c>
      <c r="S2000" s="8">
        <f t="shared" si="126"/>
        <v>41806.910162037035</v>
      </c>
      <c r="T2000" s="8">
        <f t="shared" si="127"/>
        <v>41851.910162037035</v>
      </c>
    </row>
    <row r="2001" spans="1:20" ht="49"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s="3" t="s">
        <v>8296</v>
      </c>
      <c r="O2001">
        <f t="shared" si="124"/>
        <v>1</v>
      </c>
      <c r="P2001" s="3">
        <f t="shared" si="125"/>
        <v>33.71</v>
      </c>
      <c r="Q2001" t="s">
        <v>8338</v>
      </c>
      <c r="R2001" t="s">
        <v>8350</v>
      </c>
      <c r="S2001" s="8">
        <f t="shared" si="126"/>
        <v>41926.274398148147</v>
      </c>
      <c r="T2001" s="8">
        <f t="shared" si="127"/>
        <v>41956.316064814811</v>
      </c>
    </row>
    <row r="2002" spans="1:20" ht="49"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s="3" t="s">
        <v>8296</v>
      </c>
      <c r="O2002">
        <f t="shared" si="124"/>
        <v>13</v>
      </c>
      <c r="P2002" s="3">
        <f t="shared" si="125"/>
        <v>25</v>
      </c>
      <c r="Q2002" t="s">
        <v>8338</v>
      </c>
      <c r="R2002" t="s">
        <v>8350</v>
      </c>
      <c r="S2002" s="8">
        <f t="shared" si="126"/>
        <v>42345.743206018517</v>
      </c>
      <c r="T2002" s="8">
        <f t="shared" si="127"/>
        <v>42375.743206018517</v>
      </c>
    </row>
    <row r="2003" spans="1:20" ht="33"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s="3" t="s">
        <v>8295</v>
      </c>
      <c r="O2003">
        <f t="shared" si="124"/>
        <v>382</v>
      </c>
      <c r="P2003" s="3">
        <f t="shared" si="125"/>
        <v>128.38999999999999</v>
      </c>
      <c r="Q2003" t="s">
        <v>8319</v>
      </c>
      <c r="R2003" t="s">
        <v>8349</v>
      </c>
      <c r="S2003" s="8">
        <f t="shared" si="126"/>
        <v>42136.001342592594</v>
      </c>
      <c r="T2003" s="8">
        <f t="shared" si="127"/>
        <v>42167.624999999993</v>
      </c>
    </row>
    <row r="2004" spans="1:20" ht="49"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s="3" t="s">
        <v>8295</v>
      </c>
      <c r="O2004">
        <f t="shared" si="124"/>
        <v>217</v>
      </c>
      <c r="P2004" s="3">
        <f t="shared" si="125"/>
        <v>78.83</v>
      </c>
      <c r="Q2004" t="s">
        <v>8319</v>
      </c>
      <c r="R2004" t="s">
        <v>8349</v>
      </c>
      <c r="S2004" s="8">
        <f t="shared" si="126"/>
        <v>42728.503969907404</v>
      </c>
      <c r="T2004" s="8">
        <f t="shared" si="127"/>
        <v>42758.503969907404</v>
      </c>
    </row>
    <row r="2005" spans="1:20" ht="65"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s="3" t="s">
        <v>8295</v>
      </c>
      <c r="O2005">
        <f t="shared" si="124"/>
        <v>312</v>
      </c>
      <c r="P2005" s="3">
        <f t="shared" si="125"/>
        <v>91.76</v>
      </c>
      <c r="Q2005" t="s">
        <v>8319</v>
      </c>
      <c r="R2005" t="s">
        <v>8349</v>
      </c>
      <c r="S2005" s="8">
        <f t="shared" si="126"/>
        <v>40346.917268518519</v>
      </c>
      <c r="T2005" s="8">
        <f t="shared" si="127"/>
        <v>40361.75</v>
      </c>
    </row>
    <row r="2006" spans="1:20" ht="49"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s="3" t="s">
        <v>8295</v>
      </c>
      <c r="O2006">
        <f t="shared" si="124"/>
        <v>234</v>
      </c>
      <c r="P2006" s="3">
        <f t="shared" si="125"/>
        <v>331.1</v>
      </c>
      <c r="Q2006" t="s">
        <v>8319</v>
      </c>
      <c r="R2006" t="s">
        <v>8349</v>
      </c>
      <c r="S2006" s="8">
        <f t="shared" si="126"/>
        <v>41800.396562499998</v>
      </c>
      <c r="T2006" s="8">
        <f t="shared" si="127"/>
        <v>41830.396562499998</v>
      </c>
    </row>
    <row r="2007" spans="1:20" ht="49"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s="3" t="s">
        <v>8295</v>
      </c>
      <c r="O2007">
        <f t="shared" si="124"/>
        <v>124</v>
      </c>
      <c r="P2007" s="3">
        <f t="shared" si="125"/>
        <v>194.26</v>
      </c>
      <c r="Q2007" t="s">
        <v>8319</v>
      </c>
      <c r="R2007" t="s">
        <v>8349</v>
      </c>
      <c r="S2007" s="8">
        <f t="shared" si="126"/>
        <v>41535.604374999995</v>
      </c>
      <c r="T2007" s="8">
        <f t="shared" si="127"/>
        <v>41562.957638888889</v>
      </c>
    </row>
    <row r="2008" spans="1:20" ht="49"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s="3" t="s">
        <v>8295</v>
      </c>
      <c r="O2008">
        <f t="shared" si="124"/>
        <v>248</v>
      </c>
      <c r="P2008" s="3">
        <f t="shared" si="125"/>
        <v>408.98</v>
      </c>
      <c r="Q2008" t="s">
        <v>8319</v>
      </c>
      <c r="R2008" t="s">
        <v>8349</v>
      </c>
      <c r="S2008" s="8">
        <f t="shared" si="126"/>
        <v>41941.292187499996</v>
      </c>
      <c r="T2008" s="8">
        <f t="shared" si="127"/>
        <v>41976.333854166667</v>
      </c>
    </row>
    <row r="2009" spans="1:20" ht="49"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s="3" t="s">
        <v>8295</v>
      </c>
      <c r="O2009">
        <f t="shared" si="124"/>
        <v>116</v>
      </c>
      <c r="P2009" s="3">
        <f t="shared" si="125"/>
        <v>84.46</v>
      </c>
      <c r="Q2009" t="s">
        <v>8319</v>
      </c>
      <c r="R2009" t="s">
        <v>8349</v>
      </c>
      <c r="S2009" s="8">
        <f t="shared" si="126"/>
        <v>40347.629467592589</v>
      </c>
      <c r="T2009" s="8">
        <f t="shared" si="127"/>
        <v>40413.958333333328</v>
      </c>
    </row>
    <row r="2010" spans="1:20" ht="49"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s="3" t="s">
        <v>8295</v>
      </c>
      <c r="O2010">
        <f t="shared" si="124"/>
        <v>117</v>
      </c>
      <c r="P2010" s="3">
        <f t="shared" si="125"/>
        <v>44.85</v>
      </c>
      <c r="Q2010" t="s">
        <v>8319</v>
      </c>
      <c r="R2010" t="s">
        <v>8349</v>
      </c>
      <c r="S2010" s="8">
        <f t="shared" si="126"/>
        <v>40761.396087962959</v>
      </c>
      <c r="T2010" s="8">
        <f t="shared" si="127"/>
        <v>40805.396087962959</v>
      </c>
    </row>
    <row r="2011" spans="1:20" ht="49"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s="3" t="s">
        <v>8295</v>
      </c>
      <c r="O2011">
        <f t="shared" si="124"/>
        <v>305</v>
      </c>
      <c r="P2011" s="3">
        <f t="shared" si="125"/>
        <v>383.36</v>
      </c>
      <c r="Q2011" t="s">
        <v>8319</v>
      </c>
      <c r="R2011" t="s">
        <v>8349</v>
      </c>
      <c r="S2011" s="8">
        <f t="shared" si="126"/>
        <v>42661.115081018514</v>
      </c>
      <c r="T2011" s="8">
        <f t="shared" si="127"/>
        <v>42697.156747685185</v>
      </c>
    </row>
    <row r="2012" spans="1:20" ht="33"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s="3" t="s">
        <v>8295</v>
      </c>
      <c r="O2012">
        <f t="shared" si="124"/>
        <v>320</v>
      </c>
      <c r="P2012" s="3">
        <f t="shared" si="125"/>
        <v>55.28</v>
      </c>
      <c r="Q2012" t="s">
        <v>8319</v>
      </c>
      <c r="R2012" t="s">
        <v>8349</v>
      </c>
      <c r="S2012" s="8">
        <f t="shared" si="126"/>
        <v>42570.788090277776</v>
      </c>
      <c r="T2012" s="8">
        <f t="shared" si="127"/>
        <v>42600.788090277776</v>
      </c>
    </row>
    <row r="2013" spans="1:20" ht="49"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s="3" t="s">
        <v>8295</v>
      </c>
      <c r="O2013">
        <f t="shared" si="124"/>
        <v>820</v>
      </c>
      <c r="P2013" s="3">
        <f t="shared" si="125"/>
        <v>422.02</v>
      </c>
      <c r="Q2013" t="s">
        <v>8319</v>
      </c>
      <c r="R2013" t="s">
        <v>8349</v>
      </c>
      <c r="S2013" s="8">
        <f t="shared" si="126"/>
        <v>42347.150150462963</v>
      </c>
      <c r="T2013" s="8">
        <f t="shared" si="127"/>
        <v>42380.749999999993</v>
      </c>
    </row>
    <row r="2014" spans="1:20" ht="49"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s="3" t="s">
        <v>8295</v>
      </c>
      <c r="O2014">
        <f t="shared" si="124"/>
        <v>235</v>
      </c>
      <c r="P2014" s="3">
        <f t="shared" si="125"/>
        <v>64.180000000000007</v>
      </c>
      <c r="Q2014" t="s">
        <v>8319</v>
      </c>
      <c r="R2014" t="s">
        <v>8349</v>
      </c>
      <c r="S2014" s="8">
        <f t="shared" si="126"/>
        <v>42010.613900462959</v>
      </c>
      <c r="T2014" s="8">
        <f t="shared" si="127"/>
        <v>42040.613900462959</v>
      </c>
    </row>
    <row r="2015" spans="1:20" ht="49"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s="3" t="s">
        <v>8295</v>
      </c>
      <c r="O2015">
        <f t="shared" si="124"/>
        <v>495</v>
      </c>
      <c r="P2015" s="3">
        <f t="shared" si="125"/>
        <v>173.58</v>
      </c>
      <c r="Q2015" t="s">
        <v>8319</v>
      </c>
      <c r="R2015" t="s">
        <v>8349</v>
      </c>
      <c r="S2015" s="8">
        <f t="shared" si="126"/>
        <v>42499.752476851849</v>
      </c>
      <c r="T2015" s="8">
        <f t="shared" si="127"/>
        <v>42559.752476851849</v>
      </c>
    </row>
    <row r="2016" spans="1:20" ht="49"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s="3" t="s">
        <v>8295</v>
      </c>
      <c r="O2016">
        <f t="shared" si="124"/>
        <v>7814</v>
      </c>
      <c r="P2016" s="3">
        <f t="shared" si="125"/>
        <v>88.6</v>
      </c>
      <c r="Q2016" t="s">
        <v>8319</v>
      </c>
      <c r="R2016" t="s">
        <v>8349</v>
      </c>
      <c r="S2016" s="8">
        <f t="shared" si="126"/>
        <v>41324.006238425922</v>
      </c>
      <c r="T2016" s="8">
        <f t="shared" si="127"/>
        <v>41357.964571759258</v>
      </c>
    </row>
    <row r="2017" spans="1:20" ht="49"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s="3" t="s">
        <v>8295</v>
      </c>
      <c r="O2017">
        <f t="shared" si="124"/>
        <v>113</v>
      </c>
      <c r="P2017" s="3">
        <f t="shared" si="125"/>
        <v>50.22</v>
      </c>
      <c r="Q2017" t="s">
        <v>8319</v>
      </c>
      <c r="R2017" t="s">
        <v>8349</v>
      </c>
      <c r="S2017" s="8">
        <f t="shared" si="126"/>
        <v>40765.668553240735</v>
      </c>
      <c r="T2017" s="8">
        <f t="shared" si="127"/>
        <v>40795.668553240735</v>
      </c>
    </row>
    <row r="2018" spans="1:20" ht="33"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s="3" t="s">
        <v>8295</v>
      </c>
      <c r="O2018">
        <f t="shared" si="124"/>
        <v>922</v>
      </c>
      <c r="P2018" s="3">
        <f t="shared" si="125"/>
        <v>192.39</v>
      </c>
      <c r="Q2018" t="s">
        <v>8319</v>
      </c>
      <c r="R2018" t="s">
        <v>8349</v>
      </c>
      <c r="S2018" s="8">
        <f t="shared" si="126"/>
        <v>41312.672442129624</v>
      </c>
      <c r="T2018" s="8">
        <f t="shared" si="127"/>
        <v>41342.672442129631</v>
      </c>
    </row>
    <row r="2019" spans="1:20" ht="49"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s="3" t="s">
        <v>8295</v>
      </c>
      <c r="O2019">
        <f t="shared" si="124"/>
        <v>125</v>
      </c>
      <c r="P2019" s="3">
        <f t="shared" si="125"/>
        <v>73.42</v>
      </c>
      <c r="Q2019" t="s">
        <v>8319</v>
      </c>
      <c r="R2019" t="s">
        <v>8349</v>
      </c>
      <c r="S2019" s="8">
        <f t="shared" si="126"/>
        <v>40960.849016203698</v>
      </c>
      <c r="T2019" s="8">
        <f t="shared" si="127"/>
        <v>40991.958333333328</v>
      </c>
    </row>
    <row r="2020" spans="1:20" ht="49"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s="3" t="s">
        <v>8295</v>
      </c>
      <c r="O2020">
        <f t="shared" si="124"/>
        <v>102</v>
      </c>
      <c r="P2020" s="3">
        <f t="shared" si="125"/>
        <v>147.68</v>
      </c>
      <c r="Q2020" t="s">
        <v>8319</v>
      </c>
      <c r="R2020" t="s">
        <v>8349</v>
      </c>
      <c r="S2020" s="8">
        <f t="shared" si="126"/>
        <v>42199.157511574071</v>
      </c>
      <c r="T2020" s="8">
        <f t="shared" si="127"/>
        <v>42229.157511574071</v>
      </c>
    </row>
    <row r="2021" spans="1:20" ht="49"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s="3" t="s">
        <v>8295</v>
      </c>
      <c r="O2021">
        <f t="shared" si="124"/>
        <v>485</v>
      </c>
      <c r="P2021" s="3">
        <f t="shared" si="125"/>
        <v>108.97</v>
      </c>
      <c r="Q2021" t="s">
        <v>8319</v>
      </c>
      <c r="R2021" t="s">
        <v>8349</v>
      </c>
      <c r="S2021" s="8">
        <f t="shared" si="126"/>
        <v>42605.500243055554</v>
      </c>
      <c r="T2021" s="8">
        <f t="shared" si="127"/>
        <v>42635.500243055554</v>
      </c>
    </row>
    <row r="2022" spans="1:20" ht="49"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s="3" t="s">
        <v>8295</v>
      </c>
      <c r="O2022">
        <f t="shared" si="124"/>
        <v>192</v>
      </c>
      <c r="P2022" s="3">
        <f t="shared" si="125"/>
        <v>23.65</v>
      </c>
      <c r="Q2022" t="s">
        <v>8319</v>
      </c>
      <c r="R2022" t="s">
        <v>8349</v>
      </c>
      <c r="S2022" s="8">
        <f t="shared" si="126"/>
        <v>41736.88916666666</v>
      </c>
      <c r="T2022" s="8">
        <f t="shared" si="127"/>
        <v>41773.75277777778</v>
      </c>
    </row>
    <row r="2023" spans="1:20" ht="49"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s="3" t="s">
        <v>8295</v>
      </c>
      <c r="O2023">
        <f t="shared" si="124"/>
        <v>281</v>
      </c>
      <c r="P2023" s="3">
        <f t="shared" si="125"/>
        <v>147.94999999999999</v>
      </c>
      <c r="Q2023" t="s">
        <v>8319</v>
      </c>
      <c r="R2023" t="s">
        <v>8349</v>
      </c>
      <c r="S2023" s="8">
        <f t="shared" si="126"/>
        <v>41860.862233796295</v>
      </c>
      <c r="T2023" s="8">
        <f t="shared" si="127"/>
        <v>41905.862233796295</v>
      </c>
    </row>
    <row r="2024" spans="1:20" ht="49"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s="3" t="s">
        <v>8295</v>
      </c>
      <c r="O2024">
        <f t="shared" si="124"/>
        <v>125</v>
      </c>
      <c r="P2024" s="3">
        <f t="shared" si="125"/>
        <v>385.04</v>
      </c>
      <c r="Q2024" t="s">
        <v>8319</v>
      </c>
      <c r="R2024" t="s">
        <v>8349</v>
      </c>
      <c r="S2024" s="8">
        <f t="shared" si="126"/>
        <v>42502.36078703704</v>
      </c>
      <c r="T2024" s="8">
        <f t="shared" si="127"/>
        <v>42532.36078703704</v>
      </c>
    </row>
    <row r="2025" spans="1:20" ht="49"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s="3" t="s">
        <v>8295</v>
      </c>
      <c r="O2025">
        <f t="shared" si="124"/>
        <v>161</v>
      </c>
      <c r="P2025" s="3">
        <f t="shared" si="125"/>
        <v>457.39</v>
      </c>
      <c r="Q2025" t="s">
        <v>8319</v>
      </c>
      <c r="R2025" t="s">
        <v>8349</v>
      </c>
      <c r="S2025" s="8">
        <f t="shared" si="126"/>
        <v>42136.212418981479</v>
      </c>
      <c r="T2025" s="8">
        <f t="shared" si="127"/>
        <v>42166.212418981479</v>
      </c>
    </row>
    <row r="2026" spans="1:20" ht="49"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s="3" t="s">
        <v>8295</v>
      </c>
      <c r="O2026">
        <f t="shared" si="124"/>
        <v>585</v>
      </c>
      <c r="P2026" s="3">
        <f t="shared" si="125"/>
        <v>222.99</v>
      </c>
      <c r="Q2026" t="s">
        <v>8319</v>
      </c>
      <c r="R2026" t="s">
        <v>8349</v>
      </c>
      <c r="S2026" s="8">
        <f t="shared" si="126"/>
        <v>41099.758611111109</v>
      </c>
      <c r="T2026" s="8">
        <f t="shared" si="127"/>
        <v>41133.916666666664</v>
      </c>
    </row>
    <row r="2027" spans="1:20" ht="49"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s="3" t="s">
        <v>8295</v>
      </c>
      <c r="O2027">
        <f t="shared" si="124"/>
        <v>201</v>
      </c>
      <c r="P2027" s="3">
        <f t="shared" si="125"/>
        <v>220.74</v>
      </c>
      <c r="Q2027" t="s">
        <v>8319</v>
      </c>
      <c r="R2027" t="s">
        <v>8349</v>
      </c>
      <c r="S2027" s="8">
        <f t="shared" si="126"/>
        <v>42135.976226851846</v>
      </c>
      <c r="T2027" s="8">
        <f t="shared" si="127"/>
        <v>42165.976226851846</v>
      </c>
    </row>
    <row r="2028" spans="1:20" ht="33"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s="3" t="s">
        <v>8295</v>
      </c>
      <c r="O2028">
        <f t="shared" si="124"/>
        <v>133</v>
      </c>
      <c r="P2028" s="3">
        <f t="shared" si="125"/>
        <v>73.5</v>
      </c>
      <c r="Q2028" t="s">
        <v>8319</v>
      </c>
      <c r="R2028" t="s">
        <v>8349</v>
      </c>
      <c r="S2028" s="8">
        <f t="shared" si="126"/>
        <v>41704.527604166666</v>
      </c>
      <c r="T2028" s="8">
        <f t="shared" si="127"/>
        <v>41749.957638888889</v>
      </c>
    </row>
    <row r="2029" spans="1:20" ht="49"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s="3" t="s">
        <v>8295</v>
      </c>
      <c r="O2029">
        <f t="shared" si="124"/>
        <v>120</v>
      </c>
      <c r="P2029" s="3">
        <f t="shared" si="125"/>
        <v>223.1</v>
      </c>
      <c r="Q2029" t="s">
        <v>8319</v>
      </c>
      <c r="R2029" t="s">
        <v>8349</v>
      </c>
      <c r="S2029" s="8">
        <f t="shared" si="126"/>
        <v>42048.605543981481</v>
      </c>
      <c r="T2029" s="8">
        <f t="shared" si="127"/>
        <v>42093.563877314817</v>
      </c>
    </row>
    <row r="2030" spans="1:20" ht="33"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s="3" t="s">
        <v>8295</v>
      </c>
      <c r="O2030">
        <f t="shared" si="124"/>
        <v>126</v>
      </c>
      <c r="P2030" s="3">
        <f t="shared" si="125"/>
        <v>47.91</v>
      </c>
      <c r="Q2030" t="s">
        <v>8319</v>
      </c>
      <c r="R2030" t="s">
        <v>8349</v>
      </c>
      <c r="S2030" s="8">
        <f t="shared" si="126"/>
        <v>40215.710717592592</v>
      </c>
      <c r="T2030" s="8">
        <f t="shared" si="127"/>
        <v>40252.704861111109</v>
      </c>
    </row>
    <row r="2031" spans="1:20" ht="33"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s="3" t="s">
        <v>8295</v>
      </c>
      <c r="O2031">
        <f t="shared" si="124"/>
        <v>361</v>
      </c>
      <c r="P2031" s="3">
        <f t="shared" si="125"/>
        <v>96.06</v>
      </c>
      <c r="Q2031" t="s">
        <v>8319</v>
      </c>
      <c r="R2031" t="s">
        <v>8349</v>
      </c>
      <c r="S2031" s="8">
        <f t="shared" si="126"/>
        <v>41847.813437500001</v>
      </c>
      <c r="T2031" s="8">
        <f t="shared" si="127"/>
        <v>41877.813437500001</v>
      </c>
    </row>
    <row r="2032" spans="1:20" ht="49"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s="3" t="s">
        <v>8295</v>
      </c>
      <c r="O2032">
        <f t="shared" si="124"/>
        <v>226</v>
      </c>
      <c r="P2032" s="3">
        <f t="shared" si="125"/>
        <v>118.61</v>
      </c>
      <c r="Q2032" t="s">
        <v>8319</v>
      </c>
      <c r="R2032" t="s">
        <v>8349</v>
      </c>
      <c r="S2032" s="8">
        <f t="shared" si="126"/>
        <v>41212.788148148145</v>
      </c>
      <c r="T2032" s="8">
        <f t="shared" si="127"/>
        <v>41242.788148148145</v>
      </c>
    </row>
    <row r="2033" spans="1:20" ht="33"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s="3" t="s">
        <v>8295</v>
      </c>
      <c r="O2033">
        <f t="shared" si="124"/>
        <v>120</v>
      </c>
      <c r="P2033" s="3">
        <f t="shared" si="125"/>
        <v>118.45</v>
      </c>
      <c r="Q2033" t="s">
        <v>8319</v>
      </c>
      <c r="R2033" t="s">
        <v>8349</v>
      </c>
      <c r="S2033" s="8">
        <f t="shared" si="126"/>
        <v>41975.120983796289</v>
      </c>
      <c r="T2033" s="8">
        <f t="shared" si="127"/>
        <v>42012.833333333336</v>
      </c>
    </row>
    <row r="2034" spans="1:20" ht="49"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s="3" t="s">
        <v>8295</v>
      </c>
      <c r="O2034">
        <f t="shared" si="124"/>
        <v>304</v>
      </c>
      <c r="P2034" s="3">
        <f t="shared" si="125"/>
        <v>143.21</v>
      </c>
      <c r="Q2034" t="s">
        <v>8319</v>
      </c>
      <c r="R2034" t="s">
        <v>8349</v>
      </c>
      <c r="S2034" s="8">
        <f t="shared" si="126"/>
        <v>42689.35733796296</v>
      </c>
      <c r="T2034" s="8">
        <f t="shared" si="127"/>
        <v>42718.999999999993</v>
      </c>
    </row>
    <row r="2035" spans="1:20" ht="49"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s="3" t="s">
        <v>8295</v>
      </c>
      <c r="O2035">
        <f t="shared" si="124"/>
        <v>179</v>
      </c>
      <c r="P2035" s="3">
        <f t="shared" si="125"/>
        <v>282.72000000000003</v>
      </c>
      <c r="Q2035" t="s">
        <v>8319</v>
      </c>
      <c r="R2035" t="s">
        <v>8349</v>
      </c>
      <c r="S2035" s="8">
        <f t="shared" si="126"/>
        <v>41724.874050925922</v>
      </c>
      <c r="T2035" s="8">
        <f t="shared" si="127"/>
        <v>41754.874050925922</v>
      </c>
    </row>
    <row r="2036" spans="1:20" ht="49"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s="3" t="s">
        <v>8295</v>
      </c>
      <c r="O2036">
        <f t="shared" si="124"/>
        <v>387</v>
      </c>
      <c r="P2036" s="3">
        <f t="shared" si="125"/>
        <v>593.94000000000005</v>
      </c>
      <c r="Q2036" t="s">
        <v>8319</v>
      </c>
      <c r="R2036" t="s">
        <v>8349</v>
      </c>
      <c r="S2036" s="8">
        <f t="shared" si="126"/>
        <v>42075.921678240738</v>
      </c>
      <c r="T2036" s="8">
        <f t="shared" si="127"/>
        <v>42131.081944444442</v>
      </c>
    </row>
    <row r="2037" spans="1:20" ht="49"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s="3" t="s">
        <v>8295</v>
      </c>
      <c r="O2037">
        <f t="shared" si="124"/>
        <v>211</v>
      </c>
      <c r="P2037" s="3">
        <f t="shared" si="125"/>
        <v>262.16000000000003</v>
      </c>
      <c r="Q2037" t="s">
        <v>8319</v>
      </c>
      <c r="R2037" t="s">
        <v>8349</v>
      </c>
      <c r="S2037" s="8">
        <f t="shared" si="126"/>
        <v>42311.41674768518</v>
      </c>
      <c r="T2037" s="8">
        <f t="shared" si="127"/>
        <v>42356.833333333336</v>
      </c>
    </row>
    <row r="2038" spans="1:20" ht="49"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s="3" t="s">
        <v>8295</v>
      </c>
      <c r="O2038">
        <f t="shared" si="124"/>
        <v>132</v>
      </c>
      <c r="P2038" s="3">
        <f t="shared" si="125"/>
        <v>46.58</v>
      </c>
      <c r="Q2038" t="s">
        <v>8319</v>
      </c>
      <c r="R2038" t="s">
        <v>8349</v>
      </c>
      <c r="S2038" s="8">
        <f t="shared" si="126"/>
        <v>41738.656469907408</v>
      </c>
      <c r="T2038" s="8">
        <f t="shared" si="127"/>
        <v>41768.656469907401</v>
      </c>
    </row>
    <row r="2039" spans="1:20" ht="49"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s="3" t="s">
        <v>8295</v>
      </c>
      <c r="O2039">
        <f t="shared" si="124"/>
        <v>300</v>
      </c>
      <c r="P2039" s="3">
        <f t="shared" si="125"/>
        <v>70.040000000000006</v>
      </c>
      <c r="Q2039" t="s">
        <v>8319</v>
      </c>
      <c r="R2039" t="s">
        <v>8349</v>
      </c>
      <c r="S2039" s="8">
        <f t="shared" si="126"/>
        <v>41578.001770833333</v>
      </c>
      <c r="T2039" s="8">
        <f t="shared" si="127"/>
        <v>41638.043437499997</v>
      </c>
    </row>
    <row r="2040" spans="1:20" ht="49"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s="3" t="s">
        <v>8295</v>
      </c>
      <c r="O2040">
        <f t="shared" si="124"/>
        <v>421</v>
      </c>
      <c r="P2040" s="3">
        <f t="shared" si="125"/>
        <v>164.91</v>
      </c>
      <c r="Q2040" t="s">
        <v>8319</v>
      </c>
      <c r="R2040" t="s">
        <v>8349</v>
      </c>
      <c r="S2040" s="8">
        <f t="shared" si="126"/>
        <v>41424.062743055554</v>
      </c>
      <c r="T2040" s="8">
        <f t="shared" si="127"/>
        <v>41456.541666666664</v>
      </c>
    </row>
    <row r="2041" spans="1:20" ht="33"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s="3" t="s">
        <v>8295</v>
      </c>
      <c r="O2041">
        <f t="shared" si="124"/>
        <v>136</v>
      </c>
      <c r="P2041" s="3">
        <f t="shared" si="125"/>
        <v>449.26</v>
      </c>
      <c r="Q2041" t="s">
        <v>8319</v>
      </c>
      <c r="R2041" t="s">
        <v>8349</v>
      </c>
      <c r="S2041" s="8">
        <f t="shared" si="126"/>
        <v>42675.23061342592</v>
      </c>
      <c r="T2041" s="8">
        <f t="shared" si="127"/>
        <v>42704.999305555553</v>
      </c>
    </row>
    <row r="2042" spans="1:20" ht="33"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s="3" t="s">
        <v>8295</v>
      </c>
      <c r="O2042">
        <f t="shared" si="124"/>
        <v>248</v>
      </c>
      <c r="P2042" s="3">
        <f t="shared" si="125"/>
        <v>27.47</v>
      </c>
      <c r="Q2042" t="s">
        <v>8319</v>
      </c>
      <c r="R2042" t="s">
        <v>8349</v>
      </c>
      <c r="S2042" s="8">
        <f t="shared" si="126"/>
        <v>41578.718784722223</v>
      </c>
      <c r="T2042" s="8">
        <f t="shared" si="127"/>
        <v>41593.760451388887</v>
      </c>
    </row>
    <row r="2043" spans="1:20" ht="49"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s="3" t="s">
        <v>8295</v>
      </c>
      <c r="O2043">
        <f t="shared" si="124"/>
        <v>182</v>
      </c>
      <c r="P2043" s="3">
        <f t="shared" si="125"/>
        <v>143.97999999999999</v>
      </c>
      <c r="Q2043" t="s">
        <v>8319</v>
      </c>
      <c r="R2043" t="s">
        <v>8349</v>
      </c>
      <c r="S2043" s="8">
        <f t="shared" si="126"/>
        <v>42654.317442129628</v>
      </c>
      <c r="T2043" s="8">
        <f t="shared" si="127"/>
        <v>42684.359108796292</v>
      </c>
    </row>
    <row r="2044" spans="1:20" ht="49"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s="3" t="s">
        <v>8295</v>
      </c>
      <c r="O2044">
        <f t="shared" si="124"/>
        <v>124</v>
      </c>
      <c r="P2044" s="3">
        <f t="shared" si="125"/>
        <v>88.24</v>
      </c>
      <c r="Q2044" t="s">
        <v>8319</v>
      </c>
      <c r="R2044" t="s">
        <v>8349</v>
      </c>
      <c r="S2044" s="8">
        <f t="shared" si="126"/>
        <v>42331.499699074069</v>
      </c>
      <c r="T2044" s="8">
        <f t="shared" si="127"/>
        <v>42391.499699074069</v>
      </c>
    </row>
    <row r="2045" spans="1:20" ht="49"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s="3" t="s">
        <v>8295</v>
      </c>
      <c r="O2045">
        <f t="shared" si="124"/>
        <v>506</v>
      </c>
      <c r="P2045" s="3">
        <f t="shared" si="125"/>
        <v>36.33</v>
      </c>
      <c r="Q2045" t="s">
        <v>8319</v>
      </c>
      <c r="R2045" t="s">
        <v>8349</v>
      </c>
      <c r="S2045" s="8">
        <f t="shared" si="126"/>
        <v>42660.968483796292</v>
      </c>
      <c r="T2045" s="8">
        <f t="shared" si="127"/>
        <v>42714.999305555553</v>
      </c>
    </row>
    <row r="2046" spans="1:20" ht="49"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s="3" t="s">
        <v>8295</v>
      </c>
      <c r="O2046">
        <f t="shared" si="124"/>
        <v>108</v>
      </c>
      <c r="P2046" s="3">
        <f t="shared" si="125"/>
        <v>90.18</v>
      </c>
      <c r="Q2046" t="s">
        <v>8319</v>
      </c>
      <c r="R2046" t="s">
        <v>8349</v>
      </c>
      <c r="S2046" s="8">
        <f t="shared" si="126"/>
        <v>42138.475856481477</v>
      </c>
      <c r="T2046" s="8">
        <f t="shared" si="127"/>
        <v>42168.475856481477</v>
      </c>
    </row>
    <row r="2047" spans="1:20" ht="49"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s="3" t="s">
        <v>8295</v>
      </c>
      <c r="O2047">
        <f t="shared" si="124"/>
        <v>819</v>
      </c>
      <c r="P2047" s="3">
        <f t="shared" si="125"/>
        <v>152.62</v>
      </c>
      <c r="Q2047" t="s">
        <v>8319</v>
      </c>
      <c r="R2047" t="s">
        <v>8349</v>
      </c>
      <c r="S2047" s="8">
        <f t="shared" si="126"/>
        <v>41068.880173611105</v>
      </c>
      <c r="T2047" s="8">
        <f t="shared" si="127"/>
        <v>41098.880173611113</v>
      </c>
    </row>
    <row r="2048" spans="1:20" ht="49"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s="3" t="s">
        <v>8295</v>
      </c>
      <c r="O2048">
        <f t="shared" si="124"/>
        <v>121</v>
      </c>
      <c r="P2048" s="3">
        <f t="shared" si="125"/>
        <v>55.81</v>
      </c>
      <c r="Q2048" t="s">
        <v>8319</v>
      </c>
      <c r="R2048" t="s">
        <v>8349</v>
      </c>
      <c r="S2048" s="8">
        <f t="shared" si="126"/>
        <v>41386.963472222218</v>
      </c>
      <c r="T2048" s="8">
        <f t="shared" si="127"/>
        <v>41416.963472222218</v>
      </c>
    </row>
    <row r="2049" spans="1:20" ht="49"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s="3" t="s">
        <v>8295</v>
      </c>
      <c r="O2049">
        <f t="shared" si="124"/>
        <v>103</v>
      </c>
      <c r="P2049" s="3">
        <f t="shared" si="125"/>
        <v>227.85</v>
      </c>
      <c r="Q2049" t="s">
        <v>8319</v>
      </c>
      <c r="R2049" t="s">
        <v>8349</v>
      </c>
      <c r="S2049" s="8">
        <f t="shared" si="126"/>
        <v>42081.695254629631</v>
      </c>
      <c r="T2049" s="8">
        <f t="shared" si="127"/>
        <v>42110.791666666664</v>
      </c>
    </row>
    <row r="2050" spans="1:20" ht="49"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s="3" t="s">
        <v>8295</v>
      </c>
      <c r="O2050">
        <f t="shared" ref="O2050:O2113" si="128">ROUND(E2050/D2050*100,0)</f>
        <v>148</v>
      </c>
      <c r="P2050" s="3">
        <f t="shared" ref="P2050:P2113" si="129">IF(E2050=0,0,ROUND(E2050/L2050,2))</f>
        <v>91.83</v>
      </c>
      <c r="Q2050" t="s">
        <v>8319</v>
      </c>
      <c r="R2050" t="s">
        <v>8349</v>
      </c>
      <c r="S2050" s="8">
        <f t="shared" ref="S2050:S2113" si="130">(((J2050/60)/60)/24)+DATE(1970,1,1)+(-5/24)</f>
        <v>41387.443182870367</v>
      </c>
      <c r="T2050" s="8">
        <f t="shared" ref="T2050:T2113" si="131">(I2050/86400)+25569+(-5/24)</f>
        <v>41417.443182870367</v>
      </c>
    </row>
    <row r="2051" spans="1:20" ht="18"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s="3" t="s">
        <v>8295</v>
      </c>
      <c r="O2051">
        <f t="shared" si="128"/>
        <v>120</v>
      </c>
      <c r="P2051" s="3">
        <f t="shared" si="129"/>
        <v>80.989999999999995</v>
      </c>
      <c r="Q2051" t="s">
        <v>8319</v>
      </c>
      <c r="R2051" t="s">
        <v>8349</v>
      </c>
      <c r="S2051" s="8">
        <f t="shared" si="130"/>
        <v>41575.319016203699</v>
      </c>
      <c r="T2051" s="8">
        <f t="shared" si="131"/>
        <v>41610.749305555553</v>
      </c>
    </row>
    <row r="2052" spans="1:20" ht="49"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s="3" t="s">
        <v>8295</v>
      </c>
      <c r="O2052">
        <f t="shared" si="128"/>
        <v>473</v>
      </c>
      <c r="P2052" s="3">
        <f t="shared" si="129"/>
        <v>278.39</v>
      </c>
      <c r="Q2052" t="s">
        <v>8319</v>
      </c>
      <c r="R2052" t="s">
        <v>8349</v>
      </c>
      <c r="S2052" s="8">
        <f t="shared" si="130"/>
        <v>42114.863171296289</v>
      </c>
      <c r="T2052" s="8">
        <f t="shared" si="131"/>
        <v>42154.863171296289</v>
      </c>
    </row>
    <row r="2053" spans="1:20" ht="49"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s="3" t="s">
        <v>8295</v>
      </c>
      <c r="O2053">
        <f t="shared" si="128"/>
        <v>130</v>
      </c>
      <c r="P2053" s="3">
        <f t="shared" si="129"/>
        <v>43.1</v>
      </c>
      <c r="Q2053" t="s">
        <v>8319</v>
      </c>
      <c r="R2053" t="s">
        <v>8349</v>
      </c>
      <c r="S2053" s="8">
        <f t="shared" si="130"/>
        <v>41603.814085648148</v>
      </c>
      <c r="T2053" s="8">
        <f t="shared" si="131"/>
        <v>41633.814085648148</v>
      </c>
    </row>
    <row r="2054" spans="1:20" ht="49"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s="3" t="s">
        <v>8295</v>
      </c>
      <c r="O2054">
        <f t="shared" si="128"/>
        <v>353</v>
      </c>
      <c r="P2054" s="3">
        <f t="shared" si="129"/>
        <v>326.29000000000002</v>
      </c>
      <c r="Q2054" t="s">
        <v>8319</v>
      </c>
      <c r="R2054" t="s">
        <v>8349</v>
      </c>
      <c r="S2054" s="8">
        <f t="shared" si="130"/>
        <v>42374.875613425924</v>
      </c>
      <c r="T2054" s="8">
        <f t="shared" si="131"/>
        <v>42419.875613425924</v>
      </c>
    </row>
    <row r="2055" spans="1:20" ht="49"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s="3" t="s">
        <v>8295</v>
      </c>
      <c r="O2055">
        <f t="shared" si="128"/>
        <v>101</v>
      </c>
      <c r="P2055" s="3">
        <f t="shared" si="129"/>
        <v>41.74</v>
      </c>
      <c r="Q2055" t="s">
        <v>8319</v>
      </c>
      <c r="R2055" t="s">
        <v>8349</v>
      </c>
      <c r="S2055" s="8">
        <f t="shared" si="130"/>
        <v>42303.409155092588</v>
      </c>
      <c r="T2055" s="8">
        <f t="shared" si="131"/>
        <v>42333.450821759259</v>
      </c>
    </row>
    <row r="2056" spans="1:20" ht="49"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s="3" t="s">
        <v>8295</v>
      </c>
      <c r="O2056">
        <f t="shared" si="128"/>
        <v>114</v>
      </c>
      <c r="P2056" s="3">
        <f t="shared" si="129"/>
        <v>64.02</v>
      </c>
      <c r="Q2056" t="s">
        <v>8319</v>
      </c>
      <c r="R2056" t="s">
        <v>8349</v>
      </c>
      <c r="S2056" s="8">
        <f t="shared" si="130"/>
        <v>41731.312615740739</v>
      </c>
      <c r="T2056" s="8">
        <f t="shared" si="131"/>
        <v>41761.312615740739</v>
      </c>
    </row>
    <row r="2057" spans="1:20" ht="49"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s="3" t="s">
        <v>8295</v>
      </c>
      <c r="O2057">
        <f t="shared" si="128"/>
        <v>167</v>
      </c>
      <c r="P2057" s="3">
        <f t="shared" si="129"/>
        <v>99.46</v>
      </c>
      <c r="Q2057" t="s">
        <v>8319</v>
      </c>
      <c r="R2057" t="s">
        <v>8349</v>
      </c>
      <c r="S2057" s="8">
        <f t="shared" si="130"/>
        <v>41946.465775462959</v>
      </c>
      <c r="T2057" s="8">
        <f t="shared" si="131"/>
        <v>41975.958333333336</v>
      </c>
    </row>
    <row r="2058" spans="1:20" ht="49"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s="3" t="s">
        <v>8295</v>
      </c>
      <c r="O2058">
        <f t="shared" si="128"/>
        <v>153</v>
      </c>
      <c r="P2058" s="3">
        <f t="shared" si="129"/>
        <v>138.49</v>
      </c>
      <c r="Q2058" t="s">
        <v>8319</v>
      </c>
      <c r="R2058" t="s">
        <v>8349</v>
      </c>
      <c r="S2058" s="8">
        <f t="shared" si="130"/>
        <v>41351.552569444444</v>
      </c>
      <c r="T2058" s="8">
        <f t="shared" si="131"/>
        <v>41381.552569444444</v>
      </c>
    </row>
    <row r="2059" spans="1:20" ht="49"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s="3" t="s">
        <v>8295</v>
      </c>
      <c r="O2059">
        <f t="shared" si="128"/>
        <v>202</v>
      </c>
      <c r="P2059" s="3">
        <f t="shared" si="129"/>
        <v>45.55</v>
      </c>
      <c r="Q2059" t="s">
        <v>8319</v>
      </c>
      <c r="R2059" t="s">
        <v>8349</v>
      </c>
      <c r="S2059" s="8">
        <f t="shared" si="130"/>
        <v>42396.286249999997</v>
      </c>
      <c r="T2059" s="8">
        <f t="shared" si="131"/>
        <v>42426.286249999997</v>
      </c>
    </row>
    <row r="2060" spans="1:20" ht="33"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s="3" t="s">
        <v>8295</v>
      </c>
      <c r="O2060">
        <f t="shared" si="128"/>
        <v>168</v>
      </c>
      <c r="P2060" s="3">
        <f t="shared" si="129"/>
        <v>10.51</v>
      </c>
      <c r="Q2060" t="s">
        <v>8319</v>
      </c>
      <c r="R2060" t="s">
        <v>8349</v>
      </c>
      <c r="S2060" s="8">
        <f t="shared" si="130"/>
        <v>42026.16238425926</v>
      </c>
      <c r="T2060" s="8">
        <f t="shared" si="131"/>
        <v>42065.624999999993</v>
      </c>
    </row>
    <row r="2061" spans="1:20" ht="49"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s="3" t="s">
        <v>8295</v>
      </c>
      <c r="O2061">
        <f t="shared" si="128"/>
        <v>143</v>
      </c>
      <c r="P2061" s="3">
        <f t="shared" si="129"/>
        <v>114.77</v>
      </c>
      <c r="Q2061" t="s">
        <v>8319</v>
      </c>
      <c r="R2061" t="s">
        <v>8349</v>
      </c>
      <c r="S2061" s="8">
        <f t="shared" si="130"/>
        <v>42361.394143518519</v>
      </c>
      <c r="T2061" s="8">
        <f t="shared" si="131"/>
        <v>42400.707638888889</v>
      </c>
    </row>
    <row r="2062" spans="1:20" ht="49"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s="3" t="s">
        <v>8295</v>
      </c>
      <c r="O2062">
        <f t="shared" si="128"/>
        <v>196</v>
      </c>
      <c r="P2062" s="3">
        <f t="shared" si="129"/>
        <v>36</v>
      </c>
      <c r="Q2062" t="s">
        <v>8319</v>
      </c>
      <c r="R2062" t="s">
        <v>8349</v>
      </c>
      <c r="S2062" s="8">
        <f t="shared" si="130"/>
        <v>41783.434606481482</v>
      </c>
      <c r="T2062" s="8">
        <f t="shared" si="131"/>
        <v>41843.434606481482</v>
      </c>
    </row>
    <row r="2063" spans="1:20" ht="49"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s="3" t="s">
        <v>8295</v>
      </c>
      <c r="O2063">
        <f t="shared" si="128"/>
        <v>108</v>
      </c>
      <c r="P2063" s="3">
        <f t="shared" si="129"/>
        <v>154.16999999999999</v>
      </c>
      <c r="Q2063" t="s">
        <v>8319</v>
      </c>
      <c r="R2063" t="s">
        <v>8349</v>
      </c>
      <c r="S2063" s="8">
        <f t="shared" si="130"/>
        <v>42705.556180555555</v>
      </c>
      <c r="T2063" s="8">
        <f t="shared" si="131"/>
        <v>42735.556180555555</v>
      </c>
    </row>
    <row r="2064" spans="1:20" ht="49"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s="3" t="s">
        <v>8295</v>
      </c>
      <c r="O2064">
        <f t="shared" si="128"/>
        <v>115</v>
      </c>
      <c r="P2064" s="3">
        <f t="shared" si="129"/>
        <v>566.39</v>
      </c>
      <c r="Q2064" t="s">
        <v>8319</v>
      </c>
      <c r="R2064" t="s">
        <v>8349</v>
      </c>
      <c r="S2064" s="8">
        <f t="shared" si="130"/>
        <v>42423.174745370365</v>
      </c>
      <c r="T2064" s="8">
        <f t="shared" si="131"/>
        <v>42453.1330787037</v>
      </c>
    </row>
    <row r="2065" spans="1:20" ht="33"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s="3" t="s">
        <v>8295</v>
      </c>
      <c r="O2065">
        <f t="shared" si="128"/>
        <v>148</v>
      </c>
      <c r="P2065" s="3">
        <f t="shared" si="129"/>
        <v>120.86</v>
      </c>
      <c r="Q2065" t="s">
        <v>8319</v>
      </c>
      <c r="R2065" t="s">
        <v>8349</v>
      </c>
      <c r="S2065" s="8">
        <f t="shared" si="130"/>
        <v>42472.524317129624</v>
      </c>
      <c r="T2065" s="8">
        <f t="shared" si="131"/>
        <v>42505.524317129624</v>
      </c>
    </row>
    <row r="2066" spans="1:20" ht="49"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s="3" t="s">
        <v>8295</v>
      </c>
      <c r="O2066">
        <f t="shared" si="128"/>
        <v>191</v>
      </c>
      <c r="P2066" s="3">
        <f t="shared" si="129"/>
        <v>86.16</v>
      </c>
      <c r="Q2066" t="s">
        <v>8319</v>
      </c>
      <c r="R2066" t="s">
        <v>8349</v>
      </c>
      <c r="S2066" s="8">
        <f t="shared" si="130"/>
        <v>41389.1565162037</v>
      </c>
      <c r="T2066" s="8">
        <f t="shared" si="131"/>
        <v>41425.291666666664</v>
      </c>
    </row>
    <row r="2067" spans="1:20" ht="49"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s="3" t="s">
        <v>8295</v>
      </c>
      <c r="O2067">
        <f t="shared" si="128"/>
        <v>199</v>
      </c>
      <c r="P2067" s="3">
        <f t="shared" si="129"/>
        <v>51.21</v>
      </c>
      <c r="Q2067" t="s">
        <v>8319</v>
      </c>
      <c r="R2067" t="s">
        <v>8349</v>
      </c>
      <c r="S2067" s="8">
        <f t="shared" si="130"/>
        <v>41603.125335648147</v>
      </c>
      <c r="T2067" s="8">
        <f t="shared" si="131"/>
        <v>41633.125335648147</v>
      </c>
    </row>
    <row r="2068" spans="1:20" ht="49"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s="3" t="s">
        <v>8295</v>
      </c>
      <c r="O2068">
        <f t="shared" si="128"/>
        <v>219</v>
      </c>
      <c r="P2068" s="3">
        <f t="shared" si="129"/>
        <v>67.260000000000005</v>
      </c>
      <c r="Q2068" t="s">
        <v>8319</v>
      </c>
      <c r="R2068" t="s">
        <v>8349</v>
      </c>
      <c r="S2068" s="8">
        <f t="shared" si="130"/>
        <v>41844.563460648147</v>
      </c>
      <c r="T2068" s="8">
        <f t="shared" si="131"/>
        <v>41874.563460648147</v>
      </c>
    </row>
    <row r="2069" spans="1:20" ht="49"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s="3" t="s">
        <v>8295</v>
      </c>
      <c r="O2069">
        <f t="shared" si="128"/>
        <v>127</v>
      </c>
      <c r="P2069" s="3">
        <f t="shared" si="129"/>
        <v>62.8</v>
      </c>
      <c r="Q2069" t="s">
        <v>8319</v>
      </c>
      <c r="R2069" t="s">
        <v>8349</v>
      </c>
      <c r="S2069" s="8">
        <f t="shared" si="130"/>
        <v>42115.645555555551</v>
      </c>
      <c r="T2069" s="8">
        <f t="shared" si="131"/>
        <v>42148.645555555551</v>
      </c>
    </row>
    <row r="2070" spans="1:20" ht="49"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s="3" t="s">
        <v>8295</v>
      </c>
      <c r="O2070">
        <f t="shared" si="128"/>
        <v>105</v>
      </c>
      <c r="P2070" s="3">
        <f t="shared" si="129"/>
        <v>346.13</v>
      </c>
      <c r="Q2070" t="s">
        <v>8319</v>
      </c>
      <c r="R2070" t="s">
        <v>8349</v>
      </c>
      <c r="S2070" s="8">
        <f t="shared" si="130"/>
        <v>42633.633275462962</v>
      </c>
      <c r="T2070" s="8">
        <f t="shared" si="131"/>
        <v>42663.633275462962</v>
      </c>
    </row>
    <row r="2071" spans="1:20" ht="49"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s="3" t="s">
        <v>8295</v>
      </c>
      <c r="O2071">
        <f t="shared" si="128"/>
        <v>128</v>
      </c>
      <c r="P2071" s="3">
        <f t="shared" si="129"/>
        <v>244.12</v>
      </c>
      <c r="Q2071" t="s">
        <v>8319</v>
      </c>
      <c r="R2071" t="s">
        <v>8349</v>
      </c>
      <c r="S2071" s="8">
        <f t="shared" si="130"/>
        <v>42340.763784722221</v>
      </c>
      <c r="T2071" s="8">
        <f t="shared" si="131"/>
        <v>42371.763784722221</v>
      </c>
    </row>
    <row r="2072" spans="1:20" ht="49"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s="3" t="s">
        <v>8295</v>
      </c>
      <c r="O2072">
        <f t="shared" si="128"/>
        <v>317</v>
      </c>
      <c r="P2072" s="3">
        <f t="shared" si="129"/>
        <v>259.25</v>
      </c>
      <c r="Q2072" t="s">
        <v>8319</v>
      </c>
      <c r="R2072" t="s">
        <v>8349</v>
      </c>
      <c r="S2072" s="8">
        <f t="shared" si="130"/>
        <v>42519.448182870365</v>
      </c>
      <c r="T2072" s="8">
        <f t="shared" si="131"/>
        <v>42549.448182870365</v>
      </c>
    </row>
    <row r="2073" spans="1:20" ht="49"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s="3" t="s">
        <v>8295</v>
      </c>
      <c r="O2073">
        <f t="shared" si="128"/>
        <v>281</v>
      </c>
      <c r="P2073" s="3">
        <f t="shared" si="129"/>
        <v>201.96</v>
      </c>
      <c r="Q2073" t="s">
        <v>8319</v>
      </c>
      <c r="R2073" t="s">
        <v>8349</v>
      </c>
      <c r="S2073" s="8">
        <f t="shared" si="130"/>
        <v>42600.070416666662</v>
      </c>
      <c r="T2073" s="8">
        <f t="shared" si="131"/>
        <v>42645.070416666662</v>
      </c>
    </row>
    <row r="2074" spans="1:20" ht="49"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s="3" t="s">
        <v>8295</v>
      </c>
      <c r="O2074">
        <f t="shared" si="128"/>
        <v>111</v>
      </c>
      <c r="P2074" s="3">
        <f t="shared" si="129"/>
        <v>226.21</v>
      </c>
      <c r="Q2074" t="s">
        <v>8319</v>
      </c>
      <c r="R2074" t="s">
        <v>8349</v>
      </c>
      <c r="S2074" s="8">
        <f t="shared" si="130"/>
        <v>42467.373055555552</v>
      </c>
      <c r="T2074" s="8">
        <f t="shared" si="131"/>
        <v>42497.373055555552</v>
      </c>
    </row>
    <row r="2075" spans="1:20" ht="49"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s="3" t="s">
        <v>8295</v>
      </c>
      <c r="O2075">
        <f t="shared" si="128"/>
        <v>153</v>
      </c>
      <c r="P2075" s="3">
        <f t="shared" si="129"/>
        <v>324.69</v>
      </c>
      <c r="Q2075" t="s">
        <v>8319</v>
      </c>
      <c r="R2075" t="s">
        <v>8349</v>
      </c>
      <c r="S2075" s="8">
        <f t="shared" si="130"/>
        <v>42087.459699074076</v>
      </c>
      <c r="T2075" s="8">
        <f t="shared" si="131"/>
        <v>42132.459699074076</v>
      </c>
    </row>
    <row r="2076" spans="1:20" ht="33"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s="3" t="s">
        <v>8295</v>
      </c>
      <c r="O2076">
        <f t="shared" si="128"/>
        <v>103</v>
      </c>
      <c r="P2076" s="3">
        <f t="shared" si="129"/>
        <v>205</v>
      </c>
      <c r="Q2076" t="s">
        <v>8319</v>
      </c>
      <c r="R2076" t="s">
        <v>8349</v>
      </c>
      <c r="S2076" s="8">
        <f t="shared" si="130"/>
        <v>42466.617847222216</v>
      </c>
      <c r="T2076" s="8">
        <f t="shared" si="131"/>
        <v>42496.617847222216</v>
      </c>
    </row>
    <row r="2077" spans="1:20" ht="49"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s="3" t="s">
        <v>8295</v>
      </c>
      <c r="O2077">
        <f t="shared" si="128"/>
        <v>1678</v>
      </c>
      <c r="P2077" s="3">
        <f t="shared" si="129"/>
        <v>20.47</v>
      </c>
      <c r="Q2077" t="s">
        <v>8319</v>
      </c>
      <c r="R2077" t="s">
        <v>8349</v>
      </c>
      <c r="S2077" s="8">
        <f t="shared" si="130"/>
        <v>41450.473240740735</v>
      </c>
      <c r="T2077" s="8">
        <f t="shared" si="131"/>
        <v>41480.473240740735</v>
      </c>
    </row>
    <row r="2078" spans="1:20" ht="33"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s="3" t="s">
        <v>8295</v>
      </c>
      <c r="O2078">
        <f t="shared" si="128"/>
        <v>543</v>
      </c>
      <c r="P2078" s="3">
        <f t="shared" si="129"/>
        <v>116.35</v>
      </c>
      <c r="Q2078" t="s">
        <v>8319</v>
      </c>
      <c r="R2078" t="s">
        <v>8349</v>
      </c>
      <c r="S2078" s="8">
        <f t="shared" si="130"/>
        <v>41803.672326388885</v>
      </c>
      <c r="T2078" s="8">
        <f t="shared" si="131"/>
        <v>41843.672326388885</v>
      </c>
    </row>
    <row r="2079" spans="1:20" ht="49"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s="3" t="s">
        <v>8295</v>
      </c>
      <c r="O2079">
        <f t="shared" si="128"/>
        <v>116</v>
      </c>
      <c r="P2079" s="3">
        <f t="shared" si="129"/>
        <v>307.2</v>
      </c>
      <c r="Q2079" t="s">
        <v>8319</v>
      </c>
      <c r="R2079" t="s">
        <v>8349</v>
      </c>
      <c r="S2079" s="8">
        <f t="shared" si="130"/>
        <v>42102.83421296296</v>
      </c>
      <c r="T2079" s="8">
        <f t="shared" si="131"/>
        <v>42160.666666666664</v>
      </c>
    </row>
    <row r="2080" spans="1:20" ht="49"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s="3" t="s">
        <v>8295</v>
      </c>
      <c r="O2080">
        <f t="shared" si="128"/>
        <v>131</v>
      </c>
      <c r="P2080" s="3">
        <f t="shared" si="129"/>
        <v>546.69000000000005</v>
      </c>
      <c r="Q2080" t="s">
        <v>8319</v>
      </c>
      <c r="R2080" t="s">
        <v>8349</v>
      </c>
      <c r="S2080" s="8">
        <f t="shared" si="130"/>
        <v>42692.563159722216</v>
      </c>
      <c r="T2080" s="8">
        <f t="shared" si="131"/>
        <v>42722.563159722216</v>
      </c>
    </row>
    <row r="2081" spans="1:20" ht="49"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s="3" t="s">
        <v>8295</v>
      </c>
      <c r="O2081">
        <f t="shared" si="128"/>
        <v>288</v>
      </c>
      <c r="P2081" s="3">
        <f t="shared" si="129"/>
        <v>47.47</v>
      </c>
      <c r="Q2081" t="s">
        <v>8319</v>
      </c>
      <c r="R2081" t="s">
        <v>8349</v>
      </c>
      <c r="S2081" s="8">
        <f t="shared" si="130"/>
        <v>42150.502233796295</v>
      </c>
      <c r="T2081" s="8">
        <f t="shared" si="131"/>
        <v>42180.583333333336</v>
      </c>
    </row>
    <row r="2082" spans="1:20" ht="49"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s="3" t="s">
        <v>8295</v>
      </c>
      <c r="O2082">
        <f t="shared" si="128"/>
        <v>508</v>
      </c>
      <c r="P2082" s="3">
        <f t="shared" si="129"/>
        <v>101.56</v>
      </c>
      <c r="Q2082" t="s">
        <v>8319</v>
      </c>
      <c r="R2082" t="s">
        <v>8349</v>
      </c>
      <c r="S2082" s="8">
        <f t="shared" si="130"/>
        <v>42289.748842592591</v>
      </c>
      <c r="T2082" s="8">
        <f t="shared" si="131"/>
        <v>42319.790509259255</v>
      </c>
    </row>
    <row r="2083" spans="1:20" ht="49"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s="3" t="s">
        <v>8279</v>
      </c>
      <c r="O2083">
        <f t="shared" si="128"/>
        <v>115</v>
      </c>
      <c r="P2083" s="3">
        <f t="shared" si="129"/>
        <v>72.91</v>
      </c>
      <c r="Q2083" t="s">
        <v>8325</v>
      </c>
      <c r="R2083" t="s">
        <v>8329</v>
      </c>
      <c r="S2083" s="8">
        <f t="shared" si="130"/>
        <v>41003.948553240742</v>
      </c>
      <c r="T2083" s="8">
        <f t="shared" si="131"/>
        <v>41044.999305555553</v>
      </c>
    </row>
    <row r="2084" spans="1:20" ht="49"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s="3" t="s">
        <v>8279</v>
      </c>
      <c r="O2084">
        <f t="shared" si="128"/>
        <v>111</v>
      </c>
      <c r="P2084" s="3">
        <f t="shared" si="129"/>
        <v>43.71</v>
      </c>
      <c r="Q2084" t="s">
        <v>8325</v>
      </c>
      <c r="R2084" t="s">
        <v>8329</v>
      </c>
      <c r="S2084" s="8">
        <f t="shared" si="130"/>
        <v>40810.911990740737</v>
      </c>
      <c r="T2084" s="8">
        <f t="shared" si="131"/>
        <v>40870.953657407408</v>
      </c>
    </row>
    <row r="2085" spans="1:20" ht="49"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s="3" t="s">
        <v>8279</v>
      </c>
      <c r="O2085">
        <f t="shared" si="128"/>
        <v>113</v>
      </c>
      <c r="P2085" s="3">
        <f t="shared" si="129"/>
        <v>34</v>
      </c>
      <c r="Q2085" t="s">
        <v>8325</v>
      </c>
      <c r="R2085" t="s">
        <v>8329</v>
      </c>
      <c r="S2085" s="8">
        <f t="shared" si="130"/>
        <v>41034.513831018514</v>
      </c>
      <c r="T2085" s="8">
        <f t="shared" si="131"/>
        <v>41064.513831018514</v>
      </c>
    </row>
    <row r="2086" spans="1:20" ht="49"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s="3" t="s">
        <v>8279</v>
      </c>
      <c r="O2086">
        <f t="shared" si="128"/>
        <v>108</v>
      </c>
      <c r="P2086" s="3">
        <f t="shared" si="129"/>
        <v>70.650000000000006</v>
      </c>
      <c r="Q2086" t="s">
        <v>8325</v>
      </c>
      <c r="R2086" t="s">
        <v>8329</v>
      </c>
      <c r="S2086" s="8">
        <f t="shared" si="130"/>
        <v>41731.624791666662</v>
      </c>
      <c r="T2086" s="8">
        <f t="shared" si="131"/>
        <v>41763.082638888889</v>
      </c>
    </row>
    <row r="2087" spans="1:20" ht="49"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s="3" t="s">
        <v>8279</v>
      </c>
      <c r="O2087">
        <f t="shared" si="128"/>
        <v>124</v>
      </c>
      <c r="P2087" s="3">
        <f t="shared" si="129"/>
        <v>89.3</v>
      </c>
      <c r="Q2087" t="s">
        <v>8325</v>
      </c>
      <c r="R2087" t="s">
        <v>8329</v>
      </c>
      <c r="S2087" s="8">
        <f t="shared" si="130"/>
        <v>41075.627164351848</v>
      </c>
      <c r="T2087" s="8">
        <f t="shared" si="131"/>
        <v>41105.627164351848</v>
      </c>
    </row>
    <row r="2088" spans="1:20" ht="49"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s="3" t="s">
        <v>8279</v>
      </c>
      <c r="O2088">
        <f t="shared" si="128"/>
        <v>101</v>
      </c>
      <c r="P2088" s="3">
        <f t="shared" si="129"/>
        <v>115.09</v>
      </c>
      <c r="Q2088" t="s">
        <v>8325</v>
      </c>
      <c r="R2088" t="s">
        <v>8329</v>
      </c>
      <c r="S2088" s="8">
        <f t="shared" si="130"/>
        <v>40860.462175925924</v>
      </c>
      <c r="T2088" s="8">
        <f t="shared" si="131"/>
        <v>40890.999305555553</v>
      </c>
    </row>
    <row r="2089" spans="1:20" ht="49"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s="3" t="s">
        <v>8279</v>
      </c>
      <c r="O2089">
        <f t="shared" si="128"/>
        <v>104</v>
      </c>
      <c r="P2089" s="3">
        <f t="shared" si="129"/>
        <v>62.12</v>
      </c>
      <c r="Q2089" t="s">
        <v>8325</v>
      </c>
      <c r="R2089" t="s">
        <v>8329</v>
      </c>
      <c r="S2089" s="8">
        <f t="shared" si="130"/>
        <v>40763.996041666665</v>
      </c>
      <c r="T2089" s="8">
        <f t="shared" si="131"/>
        <v>40793.996041666665</v>
      </c>
    </row>
    <row r="2090" spans="1:20" ht="49"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s="3" t="s">
        <v>8279</v>
      </c>
      <c r="O2090">
        <f t="shared" si="128"/>
        <v>116</v>
      </c>
      <c r="P2090" s="3">
        <f t="shared" si="129"/>
        <v>46.2</v>
      </c>
      <c r="Q2090" t="s">
        <v>8325</v>
      </c>
      <c r="R2090" t="s">
        <v>8329</v>
      </c>
      <c r="S2090" s="8">
        <f t="shared" si="130"/>
        <v>40395.506388888884</v>
      </c>
      <c r="T2090" s="8">
        <f t="shared" si="131"/>
        <v>40431.957638888889</v>
      </c>
    </row>
    <row r="2091" spans="1:20" ht="33"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s="3" t="s">
        <v>8279</v>
      </c>
      <c r="O2091">
        <f t="shared" si="128"/>
        <v>120</v>
      </c>
      <c r="P2091" s="3">
        <f t="shared" si="129"/>
        <v>48.55</v>
      </c>
      <c r="Q2091" t="s">
        <v>8325</v>
      </c>
      <c r="R2091" t="s">
        <v>8329</v>
      </c>
      <c r="S2091" s="8">
        <f t="shared" si="130"/>
        <v>41452.867986111109</v>
      </c>
      <c r="T2091" s="8">
        <f t="shared" si="131"/>
        <v>41487.867986111109</v>
      </c>
    </row>
    <row r="2092" spans="1:20" ht="49"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s="3" t="s">
        <v>8279</v>
      </c>
      <c r="O2092">
        <f t="shared" si="128"/>
        <v>115</v>
      </c>
      <c r="P2092" s="3">
        <f t="shared" si="129"/>
        <v>57.52</v>
      </c>
      <c r="Q2092" t="s">
        <v>8325</v>
      </c>
      <c r="R2092" t="s">
        <v>8329</v>
      </c>
      <c r="S2092" s="8">
        <f t="shared" si="130"/>
        <v>41299.173090277778</v>
      </c>
      <c r="T2092" s="8">
        <f t="shared" si="131"/>
        <v>41329.173090277771</v>
      </c>
    </row>
    <row r="2093" spans="1:20" ht="49"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s="3" t="s">
        <v>8279</v>
      </c>
      <c r="O2093">
        <f t="shared" si="128"/>
        <v>120</v>
      </c>
      <c r="P2093" s="3">
        <f t="shared" si="129"/>
        <v>88.15</v>
      </c>
      <c r="Q2093" t="s">
        <v>8325</v>
      </c>
      <c r="R2093" t="s">
        <v>8329</v>
      </c>
      <c r="S2093" s="8">
        <f t="shared" si="130"/>
        <v>40555.114328703698</v>
      </c>
      <c r="T2093" s="8">
        <f t="shared" si="131"/>
        <v>40603.625</v>
      </c>
    </row>
    <row r="2094" spans="1:20" ht="49"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s="3" t="s">
        <v>8279</v>
      </c>
      <c r="O2094">
        <f t="shared" si="128"/>
        <v>101</v>
      </c>
      <c r="P2094" s="3">
        <f t="shared" si="129"/>
        <v>110.49</v>
      </c>
      <c r="Q2094" t="s">
        <v>8325</v>
      </c>
      <c r="R2094" t="s">
        <v>8329</v>
      </c>
      <c r="S2094" s="8">
        <f t="shared" si="130"/>
        <v>40763.499212962961</v>
      </c>
      <c r="T2094" s="8">
        <f t="shared" si="131"/>
        <v>40823.499212962961</v>
      </c>
    </row>
    <row r="2095" spans="1:20" ht="49"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s="3" t="s">
        <v>8279</v>
      </c>
      <c r="O2095">
        <f t="shared" si="128"/>
        <v>102</v>
      </c>
      <c r="P2095" s="3">
        <f t="shared" si="129"/>
        <v>66.83</v>
      </c>
      <c r="Q2095" t="s">
        <v>8325</v>
      </c>
      <c r="R2095" t="s">
        <v>8329</v>
      </c>
      <c r="S2095" s="8">
        <f t="shared" si="130"/>
        <v>41205.646203703705</v>
      </c>
      <c r="T2095" s="8">
        <f t="shared" si="131"/>
        <v>41265.68787037037</v>
      </c>
    </row>
    <row r="2096" spans="1:20" ht="49"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s="3" t="s">
        <v>8279</v>
      </c>
      <c r="O2096">
        <f t="shared" si="128"/>
        <v>121</v>
      </c>
      <c r="P2096" s="3">
        <f t="shared" si="129"/>
        <v>58.6</v>
      </c>
      <c r="Q2096" t="s">
        <v>8325</v>
      </c>
      <c r="R2096" t="s">
        <v>8329</v>
      </c>
      <c r="S2096" s="8">
        <f t="shared" si="130"/>
        <v>40938.811689814815</v>
      </c>
      <c r="T2096" s="8">
        <f t="shared" si="131"/>
        <v>40972.916666666664</v>
      </c>
    </row>
    <row r="2097" spans="1:20" ht="49"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s="3" t="s">
        <v>8279</v>
      </c>
      <c r="O2097">
        <f t="shared" si="128"/>
        <v>100</v>
      </c>
      <c r="P2097" s="3">
        <f t="shared" si="129"/>
        <v>113.64</v>
      </c>
      <c r="Q2097" t="s">
        <v>8325</v>
      </c>
      <c r="R2097" t="s">
        <v>8329</v>
      </c>
      <c r="S2097" s="8">
        <f t="shared" si="130"/>
        <v>40758.525150462956</v>
      </c>
      <c r="T2097" s="8">
        <f t="shared" si="131"/>
        <v>40818.525150462963</v>
      </c>
    </row>
    <row r="2098" spans="1:20" ht="49"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s="3" t="s">
        <v>8279</v>
      </c>
      <c r="O2098">
        <f t="shared" si="128"/>
        <v>102</v>
      </c>
      <c r="P2098" s="3">
        <f t="shared" si="129"/>
        <v>43.57</v>
      </c>
      <c r="Q2098" t="s">
        <v>8325</v>
      </c>
      <c r="R2098" t="s">
        <v>8329</v>
      </c>
      <c r="S2098" s="8">
        <f t="shared" si="130"/>
        <v>41192.550173611111</v>
      </c>
      <c r="T2098" s="8">
        <f t="shared" si="131"/>
        <v>41207.957638888889</v>
      </c>
    </row>
    <row r="2099" spans="1:20" ht="49"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s="3" t="s">
        <v>8279</v>
      </c>
      <c r="O2099">
        <f t="shared" si="128"/>
        <v>100</v>
      </c>
      <c r="P2099" s="3">
        <f t="shared" si="129"/>
        <v>78.95</v>
      </c>
      <c r="Q2099" t="s">
        <v>8325</v>
      </c>
      <c r="R2099" t="s">
        <v>8329</v>
      </c>
      <c r="S2099" s="8">
        <f t="shared" si="130"/>
        <v>40818.376562499994</v>
      </c>
      <c r="T2099" s="8">
        <f t="shared" si="131"/>
        <v>40878.418229166666</v>
      </c>
    </row>
    <row r="2100" spans="1:20" ht="49"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s="3" t="s">
        <v>8279</v>
      </c>
      <c r="O2100">
        <f t="shared" si="128"/>
        <v>100</v>
      </c>
      <c r="P2100" s="3">
        <f t="shared" si="129"/>
        <v>188.13</v>
      </c>
      <c r="Q2100" t="s">
        <v>8325</v>
      </c>
      <c r="R2100" t="s">
        <v>8329</v>
      </c>
      <c r="S2100" s="8">
        <f t="shared" si="130"/>
        <v>40945.905497685184</v>
      </c>
      <c r="T2100" s="8">
        <f t="shared" si="131"/>
        <v>40975.905497685184</v>
      </c>
    </row>
    <row r="2101" spans="1:20" ht="18"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s="3" t="s">
        <v>8279</v>
      </c>
      <c r="O2101">
        <f t="shared" si="128"/>
        <v>132</v>
      </c>
      <c r="P2101" s="3">
        <f t="shared" si="129"/>
        <v>63.03</v>
      </c>
      <c r="Q2101" t="s">
        <v>8325</v>
      </c>
      <c r="R2101" t="s">
        <v>8329</v>
      </c>
      <c r="S2101" s="8">
        <f t="shared" si="130"/>
        <v>42173.53800925926</v>
      </c>
      <c r="T2101" s="8">
        <f t="shared" si="131"/>
        <v>42186.944444444445</v>
      </c>
    </row>
    <row r="2102" spans="1:20" ht="49"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s="3" t="s">
        <v>8279</v>
      </c>
      <c r="O2102">
        <f t="shared" si="128"/>
        <v>137</v>
      </c>
      <c r="P2102" s="3">
        <f t="shared" si="129"/>
        <v>30.37</v>
      </c>
      <c r="Q2102" t="s">
        <v>8325</v>
      </c>
      <c r="R2102" t="s">
        <v>8329</v>
      </c>
      <c r="S2102" s="8">
        <f t="shared" si="130"/>
        <v>41074.62663194444</v>
      </c>
      <c r="T2102" s="8">
        <f t="shared" si="131"/>
        <v>41089.957638888889</v>
      </c>
    </row>
    <row r="2103" spans="1:20" ht="49"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s="3" t="s">
        <v>8279</v>
      </c>
      <c r="O2103">
        <f t="shared" si="128"/>
        <v>113</v>
      </c>
      <c r="P2103" s="3">
        <f t="shared" si="129"/>
        <v>51.48</v>
      </c>
      <c r="Q2103" t="s">
        <v>8325</v>
      </c>
      <c r="R2103" t="s">
        <v>8329</v>
      </c>
      <c r="S2103" s="8">
        <f t="shared" si="130"/>
        <v>40891.941134259258</v>
      </c>
      <c r="T2103" s="8">
        <f t="shared" si="131"/>
        <v>40951.941134259258</v>
      </c>
    </row>
    <row r="2104" spans="1:20" ht="49"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s="3" t="s">
        <v>8279</v>
      </c>
      <c r="O2104">
        <f t="shared" si="128"/>
        <v>136</v>
      </c>
      <c r="P2104" s="3">
        <f t="shared" si="129"/>
        <v>35.79</v>
      </c>
      <c r="Q2104" t="s">
        <v>8325</v>
      </c>
      <c r="R2104" t="s">
        <v>8329</v>
      </c>
      <c r="S2104" s="8">
        <f t="shared" si="130"/>
        <v>40638.660277777773</v>
      </c>
      <c r="T2104" s="8">
        <f t="shared" si="131"/>
        <v>40668.660277777773</v>
      </c>
    </row>
    <row r="2105" spans="1:20" ht="33"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s="3" t="s">
        <v>8279</v>
      </c>
      <c r="O2105">
        <f t="shared" si="128"/>
        <v>146</v>
      </c>
      <c r="P2105" s="3">
        <f t="shared" si="129"/>
        <v>98.82</v>
      </c>
      <c r="Q2105" t="s">
        <v>8325</v>
      </c>
      <c r="R2105" t="s">
        <v>8329</v>
      </c>
      <c r="S2105" s="8">
        <f t="shared" si="130"/>
        <v>41192.546608796292</v>
      </c>
      <c r="T2105" s="8">
        <f t="shared" si="131"/>
        <v>41222.588275462964</v>
      </c>
    </row>
    <row r="2106" spans="1:20" ht="49"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s="3" t="s">
        <v>8279</v>
      </c>
      <c r="O2106">
        <f t="shared" si="128"/>
        <v>130</v>
      </c>
      <c r="P2106" s="3">
        <f t="shared" si="129"/>
        <v>28</v>
      </c>
      <c r="Q2106" t="s">
        <v>8325</v>
      </c>
      <c r="R2106" t="s">
        <v>8329</v>
      </c>
      <c r="S2106" s="8">
        <f t="shared" si="130"/>
        <v>41393.86613425926</v>
      </c>
      <c r="T2106" s="8">
        <f t="shared" si="131"/>
        <v>41424.791666666664</v>
      </c>
    </row>
    <row r="2107" spans="1:20" ht="33"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s="3" t="s">
        <v>8279</v>
      </c>
      <c r="O2107">
        <f t="shared" si="128"/>
        <v>254</v>
      </c>
      <c r="P2107" s="3">
        <f t="shared" si="129"/>
        <v>51.31</v>
      </c>
      <c r="Q2107" t="s">
        <v>8325</v>
      </c>
      <c r="R2107" t="s">
        <v>8329</v>
      </c>
      <c r="S2107" s="8">
        <f t="shared" si="130"/>
        <v>41951.580474537033</v>
      </c>
      <c r="T2107" s="8">
        <f t="shared" si="131"/>
        <v>41963.958333333336</v>
      </c>
    </row>
    <row r="2108" spans="1:20" ht="49"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s="3" t="s">
        <v>8279</v>
      </c>
      <c r="O2108">
        <f t="shared" si="128"/>
        <v>107</v>
      </c>
      <c r="P2108" s="3">
        <f t="shared" si="129"/>
        <v>53.52</v>
      </c>
      <c r="Q2108" t="s">
        <v>8325</v>
      </c>
      <c r="R2108" t="s">
        <v>8329</v>
      </c>
      <c r="S2108" s="8">
        <f t="shared" si="130"/>
        <v>41270.006643518514</v>
      </c>
      <c r="T2108" s="8">
        <f t="shared" si="131"/>
        <v>41300.006643518514</v>
      </c>
    </row>
    <row r="2109" spans="1:20" ht="49"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s="3" t="s">
        <v>8279</v>
      </c>
      <c r="O2109">
        <f t="shared" si="128"/>
        <v>108</v>
      </c>
      <c r="P2109" s="3">
        <f t="shared" si="129"/>
        <v>37.15</v>
      </c>
      <c r="Q2109" t="s">
        <v>8325</v>
      </c>
      <c r="R2109" t="s">
        <v>8329</v>
      </c>
      <c r="S2109" s="8">
        <f t="shared" si="130"/>
        <v>41934.502233796295</v>
      </c>
      <c r="T2109" s="8">
        <f t="shared" si="131"/>
        <v>41955.543900462959</v>
      </c>
    </row>
    <row r="2110" spans="1:20" ht="49"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s="3" t="s">
        <v>8279</v>
      </c>
      <c r="O2110">
        <f t="shared" si="128"/>
        <v>107</v>
      </c>
      <c r="P2110" s="3">
        <f t="shared" si="129"/>
        <v>89.9</v>
      </c>
      <c r="Q2110" t="s">
        <v>8325</v>
      </c>
      <c r="R2110" t="s">
        <v>8329</v>
      </c>
      <c r="S2110" s="8">
        <f t="shared" si="130"/>
        <v>41134.967361111107</v>
      </c>
      <c r="T2110" s="8">
        <f t="shared" si="131"/>
        <v>41161.954861111109</v>
      </c>
    </row>
    <row r="2111" spans="1:20" ht="33"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s="3" t="s">
        <v>8279</v>
      </c>
      <c r="O2111">
        <f t="shared" si="128"/>
        <v>107</v>
      </c>
      <c r="P2111" s="3">
        <f t="shared" si="129"/>
        <v>106.53</v>
      </c>
      <c r="Q2111" t="s">
        <v>8325</v>
      </c>
      <c r="R2111" t="s">
        <v>8329</v>
      </c>
      <c r="S2111" s="8">
        <f t="shared" si="130"/>
        <v>42160.500196759262</v>
      </c>
      <c r="T2111" s="8">
        <f t="shared" si="131"/>
        <v>42190.500196759262</v>
      </c>
    </row>
    <row r="2112" spans="1:20" ht="33"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s="3" t="s">
        <v>8279</v>
      </c>
      <c r="O2112">
        <f t="shared" si="128"/>
        <v>100</v>
      </c>
      <c r="P2112" s="3">
        <f t="shared" si="129"/>
        <v>52.82</v>
      </c>
      <c r="Q2112" t="s">
        <v>8325</v>
      </c>
      <c r="R2112" t="s">
        <v>8329</v>
      </c>
      <c r="S2112" s="8">
        <f t="shared" si="130"/>
        <v>41759.462604166663</v>
      </c>
      <c r="T2112" s="8">
        <f t="shared" si="131"/>
        <v>41786.999305555553</v>
      </c>
    </row>
    <row r="2113" spans="1:20" ht="49"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s="3" t="s">
        <v>8279</v>
      </c>
      <c r="O2113">
        <f t="shared" si="128"/>
        <v>107</v>
      </c>
      <c r="P2113" s="3">
        <f t="shared" si="129"/>
        <v>54.62</v>
      </c>
      <c r="Q2113" t="s">
        <v>8325</v>
      </c>
      <c r="R2113" t="s">
        <v>8329</v>
      </c>
      <c r="S2113" s="8">
        <f t="shared" si="130"/>
        <v>40702.988715277774</v>
      </c>
      <c r="T2113" s="8">
        <f t="shared" si="131"/>
        <v>40769.833333333328</v>
      </c>
    </row>
    <row r="2114" spans="1:20" ht="49"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s="3" t="s">
        <v>8279</v>
      </c>
      <c r="O2114">
        <f t="shared" ref="O2114:O2177" si="132">ROUND(E2114/D2114*100,0)</f>
        <v>100</v>
      </c>
      <c r="P2114" s="3">
        <f t="shared" ref="P2114:P2177" si="133">IF(E2114=0,0,ROUND(E2114/L2114,2))</f>
        <v>27.27</v>
      </c>
      <c r="Q2114" t="s">
        <v>8325</v>
      </c>
      <c r="R2114" t="s">
        <v>8329</v>
      </c>
      <c r="S2114" s="8">
        <f t="shared" ref="S2114:S2177" si="134">(((J2114/60)/60)/24)+DATE(1970,1,1)+(-5/24)</f>
        <v>41365.719826388886</v>
      </c>
      <c r="T2114" s="8">
        <f t="shared" ref="T2114:T2177" si="135">(I2114/86400)+25569+(-5/24)</f>
        <v>41379.719826388886</v>
      </c>
    </row>
    <row r="2115" spans="1:20" ht="33"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s="3" t="s">
        <v>8279</v>
      </c>
      <c r="O2115">
        <f t="shared" si="132"/>
        <v>105</v>
      </c>
      <c r="P2115" s="3">
        <f t="shared" si="133"/>
        <v>68.599999999999994</v>
      </c>
      <c r="Q2115" t="s">
        <v>8325</v>
      </c>
      <c r="R2115" t="s">
        <v>8329</v>
      </c>
      <c r="S2115" s="8">
        <f t="shared" si="134"/>
        <v>41870.657129629624</v>
      </c>
      <c r="T2115" s="8">
        <f t="shared" si="135"/>
        <v>41905.657129629624</v>
      </c>
    </row>
    <row r="2116" spans="1:20" ht="49"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s="3" t="s">
        <v>8279</v>
      </c>
      <c r="O2116">
        <f t="shared" si="132"/>
        <v>105</v>
      </c>
      <c r="P2116" s="3">
        <f t="shared" si="133"/>
        <v>35.61</v>
      </c>
      <c r="Q2116" t="s">
        <v>8325</v>
      </c>
      <c r="R2116" t="s">
        <v>8329</v>
      </c>
      <c r="S2116" s="8">
        <f t="shared" si="134"/>
        <v>40458.607291666667</v>
      </c>
      <c r="T2116" s="8">
        <f t="shared" si="135"/>
        <v>40520.999305555553</v>
      </c>
    </row>
    <row r="2117" spans="1:20" ht="49"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s="3" t="s">
        <v>8279</v>
      </c>
      <c r="O2117">
        <f t="shared" si="132"/>
        <v>226</v>
      </c>
      <c r="P2117" s="3">
        <f t="shared" si="133"/>
        <v>94.03</v>
      </c>
      <c r="Q2117" t="s">
        <v>8325</v>
      </c>
      <c r="R2117" t="s">
        <v>8329</v>
      </c>
      <c r="S2117" s="8">
        <f t="shared" si="134"/>
        <v>40563.872696759259</v>
      </c>
      <c r="T2117" s="8">
        <f t="shared" si="135"/>
        <v>40593.872696759259</v>
      </c>
    </row>
    <row r="2118" spans="1:20" ht="49"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s="3" t="s">
        <v>8279</v>
      </c>
      <c r="O2118">
        <f t="shared" si="132"/>
        <v>101</v>
      </c>
      <c r="P2118" s="3">
        <f t="shared" si="133"/>
        <v>526.46</v>
      </c>
      <c r="Q2118" t="s">
        <v>8325</v>
      </c>
      <c r="R2118" t="s">
        <v>8329</v>
      </c>
      <c r="S2118" s="8">
        <f t="shared" si="134"/>
        <v>41136.569479166668</v>
      </c>
      <c r="T2118" s="8">
        <f t="shared" si="135"/>
        <v>41184.569479166668</v>
      </c>
    </row>
    <row r="2119" spans="1:20" ht="49"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s="3" t="s">
        <v>8279</v>
      </c>
      <c r="O2119">
        <f t="shared" si="132"/>
        <v>148</v>
      </c>
      <c r="P2119" s="3">
        <f t="shared" si="133"/>
        <v>50.66</v>
      </c>
      <c r="Q2119" t="s">
        <v>8325</v>
      </c>
      <c r="R2119" t="s">
        <v>8329</v>
      </c>
      <c r="S2119" s="8">
        <f t="shared" si="134"/>
        <v>42289.851261574069</v>
      </c>
      <c r="T2119" s="8">
        <f t="shared" si="135"/>
        <v>42303.999305555553</v>
      </c>
    </row>
    <row r="2120" spans="1:20" ht="33"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s="3" t="s">
        <v>8279</v>
      </c>
      <c r="O2120">
        <f t="shared" si="132"/>
        <v>135</v>
      </c>
      <c r="P2120" s="3">
        <f t="shared" si="133"/>
        <v>79.180000000000007</v>
      </c>
      <c r="Q2120" t="s">
        <v>8325</v>
      </c>
      <c r="R2120" t="s">
        <v>8329</v>
      </c>
      <c r="S2120" s="8">
        <f t="shared" si="134"/>
        <v>40718.631203703699</v>
      </c>
      <c r="T2120" s="8">
        <f t="shared" si="135"/>
        <v>40748.631203703699</v>
      </c>
    </row>
    <row r="2121" spans="1:20" ht="49"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s="3" t="s">
        <v>8279</v>
      </c>
      <c r="O2121">
        <f t="shared" si="132"/>
        <v>101</v>
      </c>
      <c r="P2121" s="3">
        <f t="shared" si="133"/>
        <v>91.59</v>
      </c>
      <c r="Q2121" t="s">
        <v>8325</v>
      </c>
      <c r="R2121" t="s">
        <v>8329</v>
      </c>
      <c r="S2121" s="8">
        <f t="shared" si="134"/>
        <v>41106.921817129631</v>
      </c>
      <c r="T2121" s="8">
        <f t="shared" si="135"/>
        <v>41136.921817129631</v>
      </c>
    </row>
    <row r="2122" spans="1:20" ht="49"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s="3" t="s">
        <v>8279</v>
      </c>
      <c r="O2122">
        <f t="shared" si="132"/>
        <v>101</v>
      </c>
      <c r="P2122" s="3">
        <f t="shared" si="133"/>
        <v>116.96</v>
      </c>
      <c r="Q2122" t="s">
        <v>8325</v>
      </c>
      <c r="R2122" t="s">
        <v>8329</v>
      </c>
      <c r="S2122" s="8">
        <f t="shared" si="134"/>
        <v>41591.756203703699</v>
      </c>
      <c r="T2122" s="8">
        <f t="shared" si="135"/>
        <v>41640.756203703699</v>
      </c>
    </row>
    <row r="2123" spans="1:20" ht="33"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s="3" t="s">
        <v>8282</v>
      </c>
      <c r="O2123">
        <f t="shared" si="132"/>
        <v>1</v>
      </c>
      <c r="P2123" s="3">
        <f t="shared" si="133"/>
        <v>28.4</v>
      </c>
      <c r="Q2123" t="s">
        <v>8333</v>
      </c>
      <c r="R2123" t="s">
        <v>8334</v>
      </c>
      <c r="S2123" s="8">
        <f t="shared" si="134"/>
        <v>42716.534120370365</v>
      </c>
      <c r="T2123" s="8">
        <f t="shared" si="135"/>
        <v>42746.534120370365</v>
      </c>
    </row>
    <row r="2124" spans="1:20" ht="33"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s="3" t="s">
        <v>8282</v>
      </c>
      <c r="O2124">
        <f t="shared" si="132"/>
        <v>0</v>
      </c>
      <c r="P2124" s="3">
        <f t="shared" si="133"/>
        <v>103.33</v>
      </c>
      <c r="Q2124" t="s">
        <v>8333</v>
      </c>
      <c r="R2124" t="s">
        <v>8334</v>
      </c>
      <c r="S2124" s="8">
        <f t="shared" si="134"/>
        <v>42712.092233796291</v>
      </c>
      <c r="T2124" s="8">
        <f t="shared" si="135"/>
        <v>42742.092233796291</v>
      </c>
    </row>
    <row r="2125" spans="1:20" ht="65"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s="3" t="s">
        <v>8282</v>
      </c>
      <c r="O2125">
        <f t="shared" si="132"/>
        <v>10</v>
      </c>
      <c r="P2125" s="3">
        <f t="shared" si="133"/>
        <v>10</v>
      </c>
      <c r="Q2125" t="s">
        <v>8333</v>
      </c>
      <c r="R2125" t="s">
        <v>8334</v>
      </c>
      <c r="S2125" s="8">
        <f t="shared" si="134"/>
        <v>40198.216516203705</v>
      </c>
      <c r="T2125" s="8">
        <f t="shared" si="135"/>
        <v>40252.082638888889</v>
      </c>
    </row>
    <row r="2126" spans="1:20" ht="49"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s="3" t="s">
        <v>8282</v>
      </c>
      <c r="O2126">
        <f t="shared" si="132"/>
        <v>10</v>
      </c>
      <c r="P2126" s="3">
        <f t="shared" si="133"/>
        <v>23</v>
      </c>
      <c r="Q2126" t="s">
        <v>8333</v>
      </c>
      <c r="R2126" t="s">
        <v>8334</v>
      </c>
      <c r="S2126" s="8">
        <f t="shared" si="134"/>
        <v>40463.819849537031</v>
      </c>
      <c r="T2126" s="8">
        <f t="shared" si="135"/>
        <v>40512</v>
      </c>
    </row>
    <row r="2127" spans="1:20" ht="49"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s="3" t="s">
        <v>8282</v>
      </c>
      <c r="O2127">
        <f t="shared" si="132"/>
        <v>1</v>
      </c>
      <c r="P2127" s="3">
        <f t="shared" si="133"/>
        <v>31.56</v>
      </c>
      <c r="Q2127" t="s">
        <v>8333</v>
      </c>
      <c r="R2127" t="s">
        <v>8334</v>
      </c>
      <c r="S2127" s="8">
        <f t="shared" si="134"/>
        <v>42190.815196759257</v>
      </c>
      <c r="T2127" s="8">
        <f t="shared" si="135"/>
        <v>42220.815196759257</v>
      </c>
    </row>
    <row r="2128" spans="1:20" ht="49"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s="3" t="s">
        <v>8282</v>
      </c>
      <c r="O2128">
        <f t="shared" si="132"/>
        <v>0</v>
      </c>
      <c r="P2128" s="3">
        <f t="shared" si="133"/>
        <v>5</v>
      </c>
      <c r="Q2128" t="s">
        <v>8333</v>
      </c>
      <c r="R2128" t="s">
        <v>8334</v>
      </c>
      <c r="S2128" s="8">
        <f t="shared" si="134"/>
        <v>41951.76489583333</v>
      </c>
      <c r="T2128" s="8">
        <f t="shared" si="135"/>
        <v>41981.76489583333</v>
      </c>
    </row>
    <row r="2129" spans="1:20" ht="18"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s="3" t="s">
        <v>8282</v>
      </c>
      <c r="O2129">
        <f t="shared" si="132"/>
        <v>29</v>
      </c>
      <c r="P2129" s="3">
        <f t="shared" si="133"/>
        <v>34.22</v>
      </c>
      <c r="Q2129" t="s">
        <v>8333</v>
      </c>
      <c r="R2129" t="s">
        <v>8334</v>
      </c>
      <c r="S2129" s="8">
        <f t="shared" si="134"/>
        <v>42045.297025462954</v>
      </c>
      <c r="T2129" s="8">
        <f t="shared" si="135"/>
        <v>42075.255358796298</v>
      </c>
    </row>
    <row r="2130" spans="1:20" ht="49"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s="3" t="s">
        <v>8282</v>
      </c>
      <c r="O2130">
        <f t="shared" si="132"/>
        <v>0</v>
      </c>
      <c r="P2130" s="3">
        <f t="shared" si="133"/>
        <v>25</v>
      </c>
      <c r="Q2130" t="s">
        <v>8333</v>
      </c>
      <c r="R2130" t="s">
        <v>8334</v>
      </c>
      <c r="S2130" s="8">
        <f t="shared" si="134"/>
        <v>41843.564456018517</v>
      </c>
      <c r="T2130" s="8">
        <f t="shared" si="135"/>
        <v>41903.564456018517</v>
      </c>
    </row>
    <row r="2131" spans="1:20" ht="49"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s="3" t="s">
        <v>8282</v>
      </c>
      <c r="O2131">
        <f t="shared" si="132"/>
        <v>12</v>
      </c>
      <c r="P2131" s="3">
        <f t="shared" si="133"/>
        <v>19.670000000000002</v>
      </c>
      <c r="Q2131" t="s">
        <v>8333</v>
      </c>
      <c r="R2131" t="s">
        <v>8334</v>
      </c>
      <c r="S2131" s="8">
        <f t="shared" si="134"/>
        <v>42408.815972222219</v>
      </c>
      <c r="T2131" s="8">
        <f t="shared" si="135"/>
        <v>42438.815972222219</v>
      </c>
    </row>
    <row r="2132" spans="1:20" ht="33"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s="3" t="s">
        <v>8282</v>
      </c>
      <c r="O2132">
        <f t="shared" si="132"/>
        <v>0</v>
      </c>
      <c r="P2132" s="3">
        <f t="shared" si="133"/>
        <v>21.25</v>
      </c>
      <c r="Q2132" t="s">
        <v>8333</v>
      </c>
      <c r="R2132" t="s">
        <v>8334</v>
      </c>
      <c r="S2132" s="8">
        <f t="shared" si="134"/>
        <v>41831.87804398148</v>
      </c>
      <c r="T2132" s="8">
        <f t="shared" si="135"/>
        <v>41866.87804398148</v>
      </c>
    </row>
    <row r="2133" spans="1:20" ht="49"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s="3" t="s">
        <v>8282</v>
      </c>
      <c r="O2133">
        <f t="shared" si="132"/>
        <v>5</v>
      </c>
      <c r="P2133" s="3">
        <f t="shared" si="133"/>
        <v>8.33</v>
      </c>
      <c r="Q2133" t="s">
        <v>8333</v>
      </c>
      <c r="R2133" t="s">
        <v>8334</v>
      </c>
      <c r="S2133" s="8">
        <f t="shared" si="134"/>
        <v>42166.998738425922</v>
      </c>
      <c r="T2133" s="8">
        <f t="shared" si="135"/>
        <v>42196.998738425922</v>
      </c>
    </row>
    <row r="2134" spans="1:20" ht="49"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s="3" t="s">
        <v>8282</v>
      </c>
      <c r="O2134">
        <f t="shared" si="132"/>
        <v>2</v>
      </c>
      <c r="P2134" s="3">
        <f t="shared" si="133"/>
        <v>21.34</v>
      </c>
      <c r="Q2134" t="s">
        <v>8333</v>
      </c>
      <c r="R2134" t="s">
        <v>8334</v>
      </c>
      <c r="S2134" s="8">
        <f t="shared" si="134"/>
        <v>41643.27884259259</v>
      </c>
      <c r="T2134" s="8">
        <f t="shared" si="135"/>
        <v>41673.27884259259</v>
      </c>
    </row>
    <row r="2135" spans="1:20" ht="49"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s="3" t="s">
        <v>8282</v>
      </c>
      <c r="O2135">
        <f t="shared" si="132"/>
        <v>2</v>
      </c>
      <c r="P2135" s="3">
        <f t="shared" si="133"/>
        <v>5.33</v>
      </c>
      <c r="Q2135" t="s">
        <v>8333</v>
      </c>
      <c r="R2135" t="s">
        <v>8334</v>
      </c>
      <c r="S2135" s="8">
        <f t="shared" si="134"/>
        <v>40618.888877314814</v>
      </c>
      <c r="T2135" s="8">
        <f t="shared" si="135"/>
        <v>40657.082638888889</v>
      </c>
    </row>
    <row r="2136" spans="1:20" ht="49"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s="3" t="s">
        <v>8282</v>
      </c>
      <c r="O2136">
        <f t="shared" si="132"/>
        <v>2</v>
      </c>
      <c r="P2136" s="3">
        <f t="shared" si="133"/>
        <v>34.67</v>
      </c>
      <c r="Q2136" t="s">
        <v>8333</v>
      </c>
      <c r="R2136" t="s">
        <v>8334</v>
      </c>
      <c r="S2136" s="8">
        <f t="shared" si="134"/>
        <v>41361.678136574068</v>
      </c>
      <c r="T2136" s="8">
        <f t="shared" si="135"/>
        <v>41391.678136574068</v>
      </c>
    </row>
    <row r="2137" spans="1:20" ht="49"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s="3" t="s">
        <v>8282</v>
      </c>
      <c r="O2137">
        <f t="shared" si="132"/>
        <v>10</v>
      </c>
      <c r="P2137" s="3">
        <f t="shared" si="133"/>
        <v>21.73</v>
      </c>
      <c r="Q2137" t="s">
        <v>8333</v>
      </c>
      <c r="R2137" t="s">
        <v>8334</v>
      </c>
      <c r="S2137" s="8">
        <f t="shared" si="134"/>
        <v>41156.755011574067</v>
      </c>
      <c r="T2137" s="8">
        <f t="shared" si="135"/>
        <v>41186.755011574074</v>
      </c>
    </row>
    <row r="2138" spans="1:20" ht="49"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s="3" t="s">
        <v>8282</v>
      </c>
      <c r="O2138">
        <f t="shared" si="132"/>
        <v>0</v>
      </c>
      <c r="P2138" s="3">
        <f t="shared" si="133"/>
        <v>11.92</v>
      </c>
      <c r="Q2138" t="s">
        <v>8333</v>
      </c>
      <c r="R2138" t="s">
        <v>8334</v>
      </c>
      <c r="S2138" s="8">
        <f t="shared" si="134"/>
        <v>41536.300763888888</v>
      </c>
      <c r="T2138" s="8">
        <f t="shared" si="135"/>
        <v>41566.300763888888</v>
      </c>
    </row>
    <row r="2139" spans="1:20" ht="49"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s="3" t="s">
        <v>8282</v>
      </c>
      <c r="O2139">
        <f t="shared" si="132"/>
        <v>28</v>
      </c>
      <c r="P2139" s="3">
        <f t="shared" si="133"/>
        <v>26.6</v>
      </c>
      <c r="Q2139" t="s">
        <v>8333</v>
      </c>
      <c r="R2139" t="s">
        <v>8334</v>
      </c>
      <c r="S2139" s="8">
        <f t="shared" si="134"/>
        <v>41948.562835648147</v>
      </c>
      <c r="T2139" s="8">
        <f t="shared" si="135"/>
        <v>41978.562835648147</v>
      </c>
    </row>
    <row r="2140" spans="1:20" ht="33"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s="3" t="s">
        <v>8282</v>
      </c>
      <c r="O2140">
        <f t="shared" si="132"/>
        <v>13</v>
      </c>
      <c r="P2140" s="3">
        <f t="shared" si="133"/>
        <v>10.67</v>
      </c>
      <c r="Q2140" t="s">
        <v>8333</v>
      </c>
      <c r="R2140" t="s">
        <v>8334</v>
      </c>
      <c r="S2140" s="8">
        <f t="shared" si="134"/>
        <v>41556.804849537039</v>
      </c>
      <c r="T2140" s="8">
        <f t="shared" si="135"/>
        <v>41586.846516203703</v>
      </c>
    </row>
    <row r="2141" spans="1:20" ht="49"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s="3" t="s">
        <v>8282</v>
      </c>
      <c r="O2141">
        <f t="shared" si="132"/>
        <v>5</v>
      </c>
      <c r="P2141" s="3">
        <f t="shared" si="133"/>
        <v>29.04</v>
      </c>
      <c r="Q2141" t="s">
        <v>8333</v>
      </c>
      <c r="R2141" t="s">
        <v>8334</v>
      </c>
      <c r="S2141" s="8">
        <f t="shared" si="134"/>
        <v>42647.541759259257</v>
      </c>
      <c r="T2141" s="8">
        <f t="shared" si="135"/>
        <v>42677.541759259257</v>
      </c>
    </row>
    <row r="2142" spans="1:20" ht="49"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s="3" t="s">
        <v>8282</v>
      </c>
      <c r="O2142">
        <f t="shared" si="132"/>
        <v>0</v>
      </c>
      <c r="P2142" s="3">
        <f t="shared" si="133"/>
        <v>50.91</v>
      </c>
      <c r="Q2142" t="s">
        <v>8333</v>
      </c>
      <c r="R2142" t="s">
        <v>8334</v>
      </c>
      <c r="S2142" s="8">
        <f t="shared" si="134"/>
        <v>41255.625277777777</v>
      </c>
      <c r="T2142" s="8">
        <f t="shared" si="135"/>
        <v>41285.625277777777</v>
      </c>
    </row>
    <row r="2143" spans="1:20" ht="49"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s="3" t="s">
        <v>8282</v>
      </c>
      <c r="O2143">
        <f t="shared" si="132"/>
        <v>0</v>
      </c>
      <c r="P2143" s="3">
        <f t="shared" si="133"/>
        <v>0</v>
      </c>
      <c r="Q2143" t="s">
        <v>8333</v>
      </c>
      <c r="R2143" t="s">
        <v>8334</v>
      </c>
      <c r="S2143" s="8">
        <f t="shared" si="134"/>
        <v>41927.027303240735</v>
      </c>
      <c r="T2143" s="8">
        <f t="shared" si="135"/>
        <v>41957.068969907406</v>
      </c>
    </row>
    <row r="2144" spans="1:20" ht="49"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s="3" t="s">
        <v>8282</v>
      </c>
      <c r="O2144">
        <f t="shared" si="132"/>
        <v>6</v>
      </c>
      <c r="P2144" s="3">
        <f t="shared" si="133"/>
        <v>50.08</v>
      </c>
      <c r="Q2144" t="s">
        <v>8333</v>
      </c>
      <c r="R2144" t="s">
        <v>8334</v>
      </c>
      <c r="S2144" s="8">
        <f t="shared" si="134"/>
        <v>42340.493171296293</v>
      </c>
      <c r="T2144" s="8">
        <f t="shared" si="135"/>
        <v>42368.493171296293</v>
      </c>
    </row>
    <row r="2145" spans="1:20" ht="49"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s="3" t="s">
        <v>8282</v>
      </c>
      <c r="O2145">
        <f t="shared" si="132"/>
        <v>11</v>
      </c>
      <c r="P2145" s="3">
        <f t="shared" si="133"/>
        <v>45</v>
      </c>
      <c r="Q2145" t="s">
        <v>8333</v>
      </c>
      <c r="R2145" t="s">
        <v>8334</v>
      </c>
      <c r="S2145" s="8">
        <f t="shared" si="134"/>
        <v>40332.678379629629</v>
      </c>
      <c r="T2145" s="8">
        <f t="shared" si="135"/>
        <v>40380.583333333328</v>
      </c>
    </row>
    <row r="2146" spans="1:20" ht="33"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s="3" t="s">
        <v>8282</v>
      </c>
      <c r="O2146">
        <f t="shared" si="132"/>
        <v>2</v>
      </c>
      <c r="P2146" s="3">
        <f t="shared" si="133"/>
        <v>25.29</v>
      </c>
      <c r="Q2146" t="s">
        <v>8333</v>
      </c>
      <c r="R2146" t="s">
        <v>8334</v>
      </c>
      <c r="S2146" s="8">
        <f t="shared" si="134"/>
        <v>41499.338425925926</v>
      </c>
      <c r="T2146" s="8">
        <f t="shared" si="135"/>
        <v>41531.338425925926</v>
      </c>
    </row>
    <row r="2147" spans="1:20" ht="49"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s="3" t="s">
        <v>8282</v>
      </c>
      <c r="O2147">
        <f t="shared" si="132"/>
        <v>30</v>
      </c>
      <c r="P2147" s="3">
        <f t="shared" si="133"/>
        <v>51.29</v>
      </c>
      <c r="Q2147" t="s">
        <v>8333</v>
      </c>
      <c r="R2147" t="s">
        <v>8334</v>
      </c>
      <c r="S2147" s="8">
        <f t="shared" si="134"/>
        <v>41575.029097222221</v>
      </c>
      <c r="T2147" s="8">
        <f t="shared" si="135"/>
        <v>41605.070763888885</v>
      </c>
    </row>
    <row r="2148" spans="1:20" ht="49"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s="3" t="s">
        <v>8282</v>
      </c>
      <c r="O2148">
        <f t="shared" si="132"/>
        <v>0</v>
      </c>
      <c r="P2148" s="3">
        <f t="shared" si="133"/>
        <v>1</v>
      </c>
      <c r="Q2148" t="s">
        <v>8333</v>
      </c>
      <c r="R2148" t="s">
        <v>8334</v>
      </c>
      <c r="S2148" s="8">
        <f t="shared" si="134"/>
        <v>42397.471180555549</v>
      </c>
      <c r="T2148" s="8">
        <f t="shared" si="135"/>
        <v>42411.471180555549</v>
      </c>
    </row>
    <row r="2149" spans="1:20" ht="18"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s="3" t="s">
        <v>8282</v>
      </c>
      <c r="O2149">
        <f t="shared" si="132"/>
        <v>1</v>
      </c>
      <c r="P2149" s="3">
        <f t="shared" si="133"/>
        <v>49.38</v>
      </c>
      <c r="Q2149" t="s">
        <v>8333</v>
      </c>
      <c r="R2149" t="s">
        <v>8334</v>
      </c>
      <c r="S2149" s="8">
        <f t="shared" si="134"/>
        <v>41927.087361111109</v>
      </c>
      <c r="T2149" s="8">
        <f t="shared" si="135"/>
        <v>41959.129027777781</v>
      </c>
    </row>
    <row r="2150" spans="1:20" ht="49"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s="3" t="s">
        <v>8282</v>
      </c>
      <c r="O2150">
        <f t="shared" si="132"/>
        <v>2</v>
      </c>
      <c r="P2150" s="3">
        <f t="shared" si="133"/>
        <v>1</v>
      </c>
      <c r="Q2150" t="s">
        <v>8333</v>
      </c>
      <c r="R2150" t="s">
        <v>8334</v>
      </c>
      <c r="S2150" s="8">
        <f t="shared" si="134"/>
        <v>42066.525254629632</v>
      </c>
      <c r="T2150" s="8">
        <f t="shared" si="135"/>
        <v>42096.483587962961</v>
      </c>
    </row>
    <row r="2151" spans="1:20" ht="49"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s="3" t="s">
        <v>8282</v>
      </c>
      <c r="O2151">
        <f t="shared" si="132"/>
        <v>0</v>
      </c>
      <c r="P2151" s="3">
        <f t="shared" si="133"/>
        <v>0</v>
      </c>
      <c r="Q2151" t="s">
        <v>8333</v>
      </c>
      <c r="R2151" t="s">
        <v>8334</v>
      </c>
      <c r="S2151" s="8">
        <f t="shared" si="134"/>
        <v>40354.816620370366</v>
      </c>
      <c r="T2151" s="8">
        <f t="shared" si="135"/>
        <v>40389.791666666664</v>
      </c>
    </row>
    <row r="2152" spans="1:20" ht="18"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s="3" t="s">
        <v>8282</v>
      </c>
      <c r="O2152">
        <f t="shared" si="132"/>
        <v>1</v>
      </c>
      <c r="P2152" s="3">
        <f t="shared" si="133"/>
        <v>101.25</v>
      </c>
      <c r="Q2152" t="s">
        <v>8333</v>
      </c>
      <c r="R2152" t="s">
        <v>8334</v>
      </c>
      <c r="S2152" s="8">
        <f t="shared" si="134"/>
        <v>42534.076377314814</v>
      </c>
      <c r="T2152" s="8">
        <f t="shared" si="135"/>
        <v>42564.076377314814</v>
      </c>
    </row>
    <row r="2153" spans="1:20" ht="49"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s="3" t="s">
        <v>8282</v>
      </c>
      <c r="O2153">
        <f t="shared" si="132"/>
        <v>0</v>
      </c>
      <c r="P2153" s="3">
        <f t="shared" si="133"/>
        <v>19.670000000000002</v>
      </c>
      <c r="Q2153" t="s">
        <v>8333</v>
      </c>
      <c r="R2153" t="s">
        <v>8334</v>
      </c>
      <c r="S2153" s="8">
        <f t="shared" si="134"/>
        <v>42520.639050925929</v>
      </c>
      <c r="T2153" s="8">
        <f t="shared" si="135"/>
        <v>42550.639050925922</v>
      </c>
    </row>
    <row r="2154" spans="1:20" ht="49"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s="3" t="s">
        <v>8282</v>
      </c>
      <c r="O2154">
        <f t="shared" si="132"/>
        <v>0</v>
      </c>
      <c r="P2154" s="3">
        <f t="shared" si="133"/>
        <v>12.5</v>
      </c>
      <c r="Q2154" t="s">
        <v>8333</v>
      </c>
      <c r="R2154" t="s">
        <v>8334</v>
      </c>
      <c r="S2154" s="8">
        <f t="shared" si="134"/>
        <v>41683.62394675926</v>
      </c>
      <c r="T2154" s="8">
        <f t="shared" si="135"/>
        <v>41713.582280092589</v>
      </c>
    </row>
    <row r="2155" spans="1:20" ht="49"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s="3" t="s">
        <v>8282</v>
      </c>
      <c r="O2155">
        <f t="shared" si="132"/>
        <v>0</v>
      </c>
      <c r="P2155" s="3">
        <f t="shared" si="133"/>
        <v>8.5</v>
      </c>
      <c r="Q2155" t="s">
        <v>8333</v>
      </c>
      <c r="R2155" t="s">
        <v>8334</v>
      </c>
      <c r="S2155" s="8">
        <f t="shared" si="134"/>
        <v>41974.702754629623</v>
      </c>
      <c r="T2155" s="8">
        <f t="shared" si="135"/>
        <v>42014.124305555553</v>
      </c>
    </row>
    <row r="2156" spans="1:20" ht="33"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s="3" t="s">
        <v>8282</v>
      </c>
      <c r="O2156">
        <f t="shared" si="132"/>
        <v>1</v>
      </c>
      <c r="P2156" s="3">
        <f t="shared" si="133"/>
        <v>1</v>
      </c>
      <c r="Q2156" t="s">
        <v>8333</v>
      </c>
      <c r="R2156" t="s">
        <v>8334</v>
      </c>
      <c r="S2156" s="8">
        <f t="shared" si="134"/>
        <v>41647.42392361111</v>
      </c>
      <c r="T2156" s="8">
        <f t="shared" si="135"/>
        <v>41667.42392361111</v>
      </c>
    </row>
    <row r="2157" spans="1:20" ht="49"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s="3" t="s">
        <v>8282</v>
      </c>
      <c r="O2157">
        <f t="shared" si="132"/>
        <v>2</v>
      </c>
      <c r="P2157" s="3">
        <f t="shared" si="133"/>
        <v>23</v>
      </c>
      <c r="Q2157" t="s">
        <v>8333</v>
      </c>
      <c r="R2157" t="s">
        <v>8334</v>
      </c>
      <c r="S2157" s="8">
        <f t="shared" si="134"/>
        <v>42430.539178240739</v>
      </c>
      <c r="T2157" s="8">
        <f t="shared" si="135"/>
        <v>42460.497511574074</v>
      </c>
    </row>
    <row r="2158" spans="1:20" ht="33"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s="3" t="s">
        <v>8282</v>
      </c>
      <c r="O2158">
        <f t="shared" si="132"/>
        <v>3</v>
      </c>
      <c r="P2158" s="3">
        <f t="shared" si="133"/>
        <v>17.989999999999998</v>
      </c>
      <c r="Q2158" t="s">
        <v>8333</v>
      </c>
      <c r="R2158" t="s">
        <v>8334</v>
      </c>
      <c r="S2158" s="8">
        <f t="shared" si="134"/>
        <v>41488.645902777775</v>
      </c>
      <c r="T2158" s="8">
        <f t="shared" si="135"/>
        <v>41533.645902777775</v>
      </c>
    </row>
    <row r="2159" spans="1:20" ht="33"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s="3" t="s">
        <v>8282</v>
      </c>
      <c r="O2159">
        <f t="shared" si="132"/>
        <v>28</v>
      </c>
      <c r="P2159" s="3">
        <f t="shared" si="133"/>
        <v>370.95</v>
      </c>
      <c r="Q2159" t="s">
        <v>8333</v>
      </c>
      <c r="R2159" t="s">
        <v>8334</v>
      </c>
      <c r="S2159" s="8">
        <f t="shared" si="134"/>
        <v>42694.772951388884</v>
      </c>
      <c r="T2159" s="8">
        <f t="shared" si="135"/>
        <v>42727.124305555553</v>
      </c>
    </row>
    <row r="2160" spans="1:20" ht="49"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s="3" t="s">
        <v>8282</v>
      </c>
      <c r="O2160">
        <f t="shared" si="132"/>
        <v>7</v>
      </c>
      <c r="P2160" s="3">
        <f t="shared" si="133"/>
        <v>63.57</v>
      </c>
      <c r="Q2160" t="s">
        <v>8333</v>
      </c>
      <c r="R2160" t="s">
        <v>8334</v>
      </c>
      <c r="S2160" s="8">
        <f t="shared" si="134"/>
        <v>41264.645532407405</v>
      </c>
      <c r="T2160" s="8">
        <f t="shared" si="135"/>
        <v>41309.645532407405</v>
      </c>
    </row>
    <row r="2161" spans="1:20" ht="6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s="3" t="s">
        <v>8282</v>
      </c>
      <c r="O2161">
        <f t="shared" si="132"/>
        <v>1</v>
      </c>
      <c r="P2161" s="3">
        <f t="shared" si="133"/>
        <v>13</v>
      </c>
      <c r="Q2161" t="s">
        <v>8333</v>
      </c>
      <c r="R2161" t="s">
        <v>8334</v>
      </c>
      <c r="S2161" s="8">
        <f t="shared" si="134"/>
        <v>40710.522847222215</v>
      </c>
      <c r="T2161" s="8">
        <f t="shared" si="135"/>
        <v>40740.522847222222</v>
      </c>
    </row>
    <row r="2162" spans="1:20" ht="49"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s="3" t="s">
        <v>8282</v>
      </c>
      <c r="O2162">
        <f t="shared" si="132"/>
        <v>1</v>
      </c>
      <c r="P2162" s="3">
        <f t="shared" si="133"/>
        <v>5.31</v>
      </c>
      <c r="Q2162" t="s">
        <v>8333</v>
      </c>
      <c r="R2162" t="s">
        <v>8334</v>
      </c>
      <c r="S2162" s="8">
        <f t="shared" si="134"/>
        <v>41018.503530092588</v>
      </c>
      <c r="T2162" s="8">
        <f t="shared" si="135"/>
        <v>41048.503530092588</v>
      </c>
    </row>
    <row r="2163" spans="1:20" ht="33"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s="3" t="s">
        <v>8276</v>
      </c>
      <c r="O2163">
        <f t="shared" si="132"/>
        <v>116</v>
      </c>
      <c r="P2163" s="3">
        <f t="shared" si="133"/>
        <v>35.619999999999997</v>
      </c>
      <c r="Q2163" t="s">
        <v>8325</v>
      </c>
      <c r="R2163" t="s">
        <v>8326</v>
      </c>
      <c r="S2163" s="8">
        <f t="shared" si="134"/>
        <v>42240.644201388881</v>
      </c>
      <c r="T2163" s="8">
        <f t="shared" si="135"/>
        <v>42270.644201388888</v>
      </c>
    </row>
    <row r="2164" spans="1:20" ht="49"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s="3" t="s">
        <v>8276</v>
      </c>
      <c r="O2164">
        <f t="shared" si="132"/>
        <v>112</v>
      </c>
      <c r="P2164" s="3">
        <f t="shared" si="133"/>
        <v>87.1</v>
      </c>
      <c r="Q2164" t="s">
        <v>8325</v>
      </c>
      <c r="R2164" t="s">
        <v>8326</v>
      </c>
      <c r="S2164" s="8">
        <f t="shared" si="134"/>
        <v>41813.557766203703</v>
      </c>
      <c r="T2164" s="8">
        <f t="shared" si="135"/>
        <v>41844.557766203703</v>
      </c>
    </row>
    <row r="2165" spans="1:20" ht="49"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s="3" t="s">
        <v>8276</v>
      </c>
      <c r="O2165">
        <f t="shared" si="132"/>
        <v>132</v>
      </c>
      <c r="P2165" s="3">
        <f t="shared" si="133"/>
        <v>75.11</v>
      </c>
      <c r="Q2165" t="s">
        <v>8325</v>
      </c>
      <c r="R2165" t="s">
        <v>8326</v>
      </c>
      <c r="S2165" s="8">
        <f t="shared" si="134"/>
        <v>42111.691203703704</v>
      </c>
      <c r="T2165" s="8">
        <f t="shared" si="135"/>
        <v>42162.951388888883</v>
      </c>
    </row>
    <row r="2166" spans="1:20" ht="33"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s="3" t="s">
        <v>8276</v>
      </c>
      <c r="O2166">
        <f t="shared" si="132"/>
        <v>103</v>
      </c>
      <c r="P2166" s="3">
        <f t="shared" si="133"/>
        <v>68.010000000000005</v>
      </c>
      <c r="Q2166" t="s">
        <v>8325</v>
      </c>
      <c r="R2166" t="s">
        <v>8326</v>
      </c>
      <c r="S2166" s="8">
        <f t="shared" si="134"/>
        <v>42515.509421296294</v>
      </c>
      <c r="T2166" s="8">
        <f t="shared" si="135"/>
        <v>42545.957638888889</v>
      </c>
    </row>
    <row r="2167" spans="1:20" ht="49"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s="3" t="s">
        <v>8276</v>
      </c>
      <c r="O2167">
        <f t="shared" si="132"/>
        <v>139</v>
      </c>
      <c r="P2167" s="3">
        <f t="shared" si="133"/>
        <v>29.62</v>
      </c>
      <c r="Q2167" t="s">
        <v>8325</v>
      </c>
      <c r="R2167" t="s">
        <v>8326</v>
      </c>
      <c r="S2167" s="8">
        <f t="shared" si="134"/>
        <v>42438.458738425928</v>
      </c>
      <c r="T2167" s="8">
        <f t="shared" si="135"/>
        <v>42468.417071759257</v>
      </c>
    </row>
    <row r="2168" spans="1:20" ht="49"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s="3" t="s">
        <v>8276</v>
      </c>
      <c r="O2168">
        <f t="shared" si="132"/>
        <v>147</v>
      </c>
      <c r="P2168" s="3">
        <f t="shared" si="133"/>
        <v>91.63</v>
      </c>
      <c r="Q2168" t="s">
        <v>8325</v>
      </c>
      <c r="R2168" t="s">
        <v>8326</v>
      </c>
      <c r="S2168" s="8">
        <f t="shared" si="134"/>
        <v>41933.629837962959</v>
      </c>
      <c r="T2168" s="8">
        <f t="shared" si="135"/>
        <v>41978.671504629623</v>
      </c>
    </row>
    <row r="2169" spans="1:20" ht="33"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s="3" t="s">
        <v>8276</v>
      </c>
      <c r="O2169">
        <f t="shared" si="132"/>
        <v>120</v>
      </c>
      <c r="P2169" s="3">
        <f t="shared" si="133"/>
        <v>22.5</v>
      </c>
      <c r="Q2169" t="s">
        <v>8325</v>
      </c>
      <c r="R2169" t="s">
        <v>8326</v>
      </c>
      <c r="S2169" s="8">
        <f t="shared" si="134"/>
        <v>41152.858067129629</v>
      </c>
      <c r="T2169" s="8">
        <f t="shared" si="135"/>
        <v>41166.858067129629</v>
      </c>
    </row>
    <row r="2170" spans="1:20" ht="33"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s="3" t="s">
        <v>8276</v>
      </c>
      <c r="O2170">
        <f t="shared" si="132"/>
        <v>122</v>
      </c>
      <c r="P2170" s="3">
        <f t="shared" si="133"/>
        <v>64.37</v>
      </c>
      <c r="Q2170" t="s">
        <v>8325</v>
      </c>
      <c r="R2170" t="s">
        <v>8326</v>
      </c>
      <c r="S2170" s="8">
        <f t="shared" si="134"/>
        <v>42745.391909722217</v>
      </c>
      <c r="T2170" s="8">
        <f t="shared" si="135"/>
        <v>42775.999999999993</v>
      </c>
    </row>
    <row r="2171" spans="1:20" ht="49"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s="3" t="s">
        <v>8276</v>
      </c>
      <c r="O2171">
        <f t="shared" si="132"/>
        <v>100</v>
      </c>
      <c r="P2171" s="3">
        <f t="shared" si="133"/>
        <v>21.86</v>
      </c>
      <c r="Q2171" t="s">
        <v>8325</v>
      </c>
      <c r="R2171" t="s">
        <v>8326</v>
      </c>
      <c r="S2171" s="8">
        <f t="shared" si="134"/>
        <v>42793.492488425924</v>
      </c>
      <c r="T2171" s="8">
        <f t="shared" si="135"/>
        <v>42796.492488425924</v>
      </c>
    </row>
    <row r="2172" spans="1:20" ht="49"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s="3" t="s">
        <v>8276</v>
      </c>
      <c r="O2172">
        <f t="shared" si="132"/>
        <v>181</v>
      </c>
      <c r="P2172" s="3">
        <f t="shared" si="133"/>
        <v>33.32</v>
      </c>
      <c r="Q2172" t="s">
        <v>8325</v>
      </c>
      <c r="R2172" t="s">
        <v>8326</v>
      </c>
      <c r="S2172" s="8">
        <f t="shared" si="134"/>
        <v>42198.541921296295</v>
      </c>
      <c r="T2172" s="8">
        <f t="shared" si="135"/>
        <v>42238.541921296295</v>
      </c>
    </row>
    <row r="2173" spans="1:20" ht="49"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s="3" t="s">
        <v>8276</v>
      </c>
      <c r="O2173">
        <f t="shared" si="132"/>
        <v>106</v>
      </c>
      <c r="P2173" s="3">
        <f t="shared" si="133"/>
        <v>90.28</v>
      </c>
      <c r="Q2173" t="s">
        <v>8325</v>
      </c>
      <c r="R2173" t="s">
        <v>8326</v>
      </c>
      <c r="S2173" s="8">
        <f t="shared" si="134"/>
        <v>42141.748784722215</v>
      </c>
      <c r="T2173" s="8">
        <f t="shared" si="135"/>
        <v>42176.999999999993</v>
      </c>
    </row>
    <row r="2174" spans="1:20" ht="49"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s="3" t="s">
        <v>8276</v>
      </c>
      <c r="O2174">
        <f t="shared" si="132"/>
        <v>100</v>
      </c>
      <c r="P2174" s="3">
        <f t="shared" si="133"/>
        <v>76.92</v>
      </c>
      <c r="Q2174" t="s">
        <v>8325</v>
      </c>
      <c r="R2174" t="s">
        <v>8326</v>
      </c>
      <c r="S2174" s="8">
        <f t="shared" si="134"/>
        <v>42082.371759259251</v>
      </c>
      <c r="T2174" s="8">
        <f t="shared" si="135"/>
        <v>42112.371759259258</v>
      </c>
    </row>
    <row r="2175" spans="1:20" ht="49"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s="3" t="s">
        <v>8276</v>
      </c>
      <c r="O2175">
        <f t="shared" si="132"/>
        <v>127</v>
      </c>
      <c r="P2175" s="3">
        <f t="shared" si="133"/>
        <v>59.23</v>
      </c>
      <c r="Q2175" t="s">
        <v>8325</v>
      </c>
      <c r="R2175" t="s">
        <v>8326</v>
      </c>
      <c r="S2175" s="8">
        <f t="shared" si="134"/>
        <v>41495.484293981477</v>
      </c>
      <c r="T2175" s="8">
        <f t="shared" si="135"/>
        <v>41526.957638888889</v>
      </c>
    </row>
    <row r="2176" spans="1:20" ht="49"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s="3" t="s">
        <v>8276</v>
      </c>
      <c r="O2176">
        <f t="shared" si="132"/>
        <v>103</v>
      </c>
      <c r="P2176" s="3">
        <f t="shared" si="133"/>
        <v>65.38</v>
      </c>
      <c r="Q2176" t="s">
        <v>8325</v>
      </c>
      <c r="R2176" t="s">
        <v>8326</v>
      </c>
      <c r="S2176" s="8">
        <f t="shared" si="134"/>
        <v>42465.334571759253</v>
      </c>
      <c r="T2176" s="8">
        <f t="shared" si="135"/>
        <v>42495.334571759253</v>
      </c>
    </row>
    <row r="2177" spans="1:20" ht="49"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s="3" t="s">
        <v>8276</v>
      </c>
      <c r="O2177">
        <f t="shared" si="132"/>
        <v>250</v>
      </c>
      <c r="P2177" s="3">
        <f t="shared" si="133"/>
        <v>67.31</v>
      </c>
      <c r="Q2177" t="s">
        <v>8325</v>
      </c>
      <c r="R2177" t="s">
        <v>8326</v>
      </c>
      <c r="S2177" s="8">
        <f t="shared" si="134"/>
        <v>42564.800763888888</v>
      </c>
      <c r="T2177" s="8">
        <f t="shared" si="135"/>
        <v>42571.800763888888</v>
      </c>
    </row>
    <row r="2178" spans="1:20" ht="49"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s="3" t="s">
        <v>8276</v>
      </c>
      <c r="O2178">
        <f t="shared" ref="O2178:O2241" si="136">ROUND(E2178/D2178*100,0)</f>
        <v>126</v>
      </c>
      <c r="P2178" s="3">
        <f t="shared" ref="P2178:P2241" si="137">IF(E2178=0,0,ROUND(E2178/L2178,2))</f>
        <v>88.75</v>
      </c>
      <c r="Q2178" t="s">
        <v>8325</v>
      </c>
      <c r="R2178" t="s">
        <v>8326</v>
      </c>
      <c r="S2178" s="8">
        <f t="shared" ref="S2178:S2241" si="138">(((J2178/60)/60)/24)+DATE(1970,1,1)+(-5/24)</f>
        <v>42096.424872685187</v>
      </c>
      <c r="T2178" s="8">
        <f t="shared" ref="T2178:T2241" si="139">(I2178/86400)+25569+(-5/24)</f>
        <v>42126.424872685187</v>
      </c>
    </row>
    <row r="2179" spans="1:20" ht="6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s="3" t="s">
        <v>8276</v>
      </c>
      <c r="O2179">
        <f t="shared" si="136"/>
        <v>100</v>
      </c>
      <c r="P2179" s="3">
        <f t="shared" si="137"/>
        <v>65.87</v>
      </c>
      <c r="Q2179" t="s">
        <v>8325</v>
      </c>
      <c r="R2179" t="s">
        <v>8326</v>
      </c>
      <c r="S2179" s="8">
        <f t="shared" si="138"/>
        <v>42502.042442129627</v>
      </c>
      <c r="T2179" s="8">
        <f t="shared" si="139"/>
        <v>42527.042442129627</v>
      </c>
    </row>
    <row r="2180" spans="1:20" ht="49"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s="3" t="s">
        <v>8276</v>
      </c>
      <c r="O2180">
        <f t="shared" si="136"/>
        <v>139</v>
      </c>
      <c r="P2180" s="3">
        <f t="shared" si="137"/>
        <v>40.35</v>
      </c>
      <c r="Q2180" t="s">
        <v>8325</v>
      </c>
      <c r="R2180" t="s">
        <v>8326</v>
      </c>
      <c r="S2180" s="8">
        <f t="shared" si="138"/>
        <v>42723.428206018514</v>
      </c>
      <c r="T2180" s="8">
        <f t="shared" si="139"/>
        <v>42753.428206018514</v>
      </c>
    </row>
    <row r="2181" spans="1:20" ht="33"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s="3" t="s">
        <v>8276</v>
      </c>
      <c r="O2181">
        <f t="shared" si="136"/>
        <v>161</v>
      </c>
      <c r="P2181" s="3">
        <f t="shared" si="137"/>
        <v>76.86</v>
      </c>
      <c r="Q2181" t="s">
        <v>8325</v>
      </c>
      <c r="R2181" t="s">
        <v>8326</v>
      </c>
      <c r="S2181" s="8">
        <f t="shared" si="138"/>
        <v>42074.962870370371</v>
      </c>
      <c r="T2181" s="8">
        <f t="shared" si="139"/>
        <v>42104.962870370371</v>
      </c>
    </row>
    <row r="2182" spans="1:20" ht="33"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s="3" t="s">
        <v>8276</v>
      </c>
      <c r="O2182">
        <f t="shared" si="136"/>
        <v>107</v>
      </c>
      <c r="P2182" s="3">
        <f t="shared" si="137"/>
        <v>68.709999999999994</v>
      </c>
      <c r="Q2182" t="s">
        <v>8325</v>
      </c>
      <c r="R2182" t="s">
        <v>8326</v>
      </c>
      <c r="S2182" s="8">
        <f t="shared" si="138"/>
        <v>42279.461435185185</v>
      </c>
      <c r="T2182" s="8">
        <f t="shared" si="139"/>
        <v>42321.503101851849</v>
      </c>
    </row>
    <row r="2183" spans="1:20" ht="49"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s="3" t="s">
        <v>8297</v>
      </c>
      <c r="O2183">
        <f t="shared" si="136"/>
        <v>153</v>
      </c>
      <c r="P2183" s="3">
        <f t="shared" si="137"/>
        <v>57.77</v>
      </c>
      <c r="Q2183" t="s">
        <v>8333</v>
      </c>
      <c r="R2183" t="s">
        <v>8351</v>
      </c>
      <c r="S2183" s="8">
        <f t="shared" si="138"/>
        <v>42772.796909722216</v>
      </c>
      <c r="T2183" s="8">
        <f t="shared" si="139"/>
        <v>42786.796909722216</v>
      </c>
    </row>
    <row r="2184" spans="1:20" ht="33"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s="3" t="s">
        <v>8297</v>
      </c>
      <c r="O2184">
        <f t="shared" si="136"/>
        <v>524</v>
      </c>
      <c r="P2184" s="3">
        <f t="shared" si="137"/>
        <v>44.17</v>
      </c>
      <c r="Q2184" t="s">
        <v>8333</v>
      </c>
      <c r="R2184" t="s">
        <v>8351</v>
      </c>
      <c r="S2184" s="8">
        <f t="shared" si="138"/>
        <v>41879.692418981482</v>
      </c>
      <c r="T2184" s="8">
        <f t="shared" si="139"/>
        <v>41914.692418981482</v>
      </c>
    </row>
    <row r="2185" spans="1:20" ht="49"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s="3" t="s">
        <v>8297</v>
      </c>
      <c r="O2185">
        <f t="shared" si="136"/>
        <v>489</v>
      </c>
      <c r="P2185" s="3">
        <f t="shared" si="137"/>
        <v>31.57</v>
      </c>
      <c r="Q2185" t="s">
        <v>8333</v>
      </c>
      <c r="R2185" t="s">
        <v>8351</v>
      </c>
      <c r="S2185" s="8">
        <f t="shared" si="138"/>
        <v>42745.157141203708</v>
      </c>
      <c r="T2185" s="8">
        <f t="shared" si="139"/>
        <v>42774.999999999993</v>
      </c>
    </row>
    <row r="2186" spans="1:20" ht="49"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s="3" t="s">
        <v>8297</v>
      </c>
      <c r="O2186">
        <f t="shared" si="136"/>
        <v>285</v>
      </c>
      <c r="P2186" s="3">
        <f t="shared" si="137"/>
        <v>107.05</v>
      </c>
      <c r="Q2186" t="s">
        <v>8333</v>
      </c>
      <c r="R2186" t="s">
        <v>8351</v>
      </c>
      <c r="S2186" s="8">
        <f t="shared" si="138"/>
        <v>42380.481956018521</v>
      </c>
      <c r="T2186" s="8">
        <f t="shared" si="139"/>
        <v>42394.458333333336</v>
      </c>
    </row>
    <row r="2187" spans="1:20" ht="49"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s="3" t="s">
        <v>8297</v>
      </c>
      <c r="O2187">
        <f t="shared" si="136"/>
        <v>1857</v>
      </c>
      <c r="P2187" s="3">
        <f t="shared" si="137"/>
        <v>149.03</v>
      </c>
      <c r="Q2187" t="s">
        <v>8333</v>
      </c>
      <c r="R2187" t="s">
        <v>8351</v>
      </c>
      <c r="S2187" s="8">
        <f t="shared" si="138"/>
        <v>41319.141655092593</v>
      </c>
      <c r="T2187" s="8">
        <f t="shared" si="139"/>
        <v>41359.141655092586</v>
      </c>
    </row>
    <row r="2188" spans="1:20" ht="33"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s="3" t="s">
        <v>8297</v>
      </c>
      <c r="O2188">
        <f t="shared" si="136"/>
        <v>110</v>
      </c>
      <c r="P2188" s="3">
        <f t="shared" si="137"/>
        <v>55.96</v>
      </c>
      <c r="Q2188" t="s">
        <v>8333</v>
      </c>
      <c r="R2188" t="s">
        <v>8351</v>
      </c>
      <c r="S2188" s="8">
        <f t="shared" si="138"/>
        <v>42583.406747685185</v>
      </c>
      <c r="T2188" s="8">
        <f t="shared" si="139"/>
        <v>42619.874999999993</v>
      </c>
    </row>
    <row r="2189" spans="1:20" ht="49"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s="3" t="s">
        <v>8297</v>
      </c>
      <c r="O2189">
        <f t="shared" si="136"/>
        <v>1015</v>
      </c>
      <c r="P2189" s="3">
        <f t="shared" si="137"/>
        <v>56.97</v>
      </c>
      <c r="Q2189" t="s">
        <v>8333</v>
      </c>
      <c r="R2189" t="s">
        <v>8351</v>
      </c>
      <c r="S2189" s="8">
        <f t="shared" si="138"/>
        <v>42068.000763888886</v>
      </c>
      <c r="T2189" s="8">
        <f t="shared" si="139"/>
        <v>42096.957638888889</v>
      </c>
    </row>
    <row r="2190" spans="1:20" ht="49"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s="3" t="s">
        <v>8297</v>
      </c>
      <c r="O2190">
        <f t="shared" si="136"/>
        <v>412</v>
      </c>
      <c r="P2190" s="3">
        <f t="shared" si="137"/>
        <v>44.06</v>
      </c>
      <c r="Q2190" t="s">
        <v>8333</v>
      </c>
      <c r="R2190" t="s">
        <v>8351</v>
      </c>
      <c r="S2190" s="8">
        <f t="shared" si="138"/>
        <v>42633.377789351849</v>
      </c>
      <c r="T2190" s="8">
        <f t="shared" si="139"/>
        <v>42668.499999999993</v>
      </c>
    </row>
    <row r="2191" spans="1:20" ht="49"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s="3" t="s">
        <v>8297</v>
      </c>
      <c r="O2191">
        <f t="shared" si="136"/>
        <v>503</v>
      </c>
      <c r="P2191" s="3">
        <f t="shared" si="137"/>
        <v>68.63</v>
      </c>
      <c r="Q2191" t="s">
        <v>8333</v>
      </c>
      <c r="R2191" t="s">
        <v>8351</v>
      </c>
      <c r="S2191" s="8">
        <f t="shared" si="138"/>
        <v>42467.579861111109</v>
      </c>
      <c r="T2191" s="8">
        <f t="shared" si="139"/>
        <v>42481.708333333336</v>
      </c>
    </row>
    <row r="2192" spans="1:20" ht="49"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s="3" t="s">
        <v>8297</v>
      </c>
      <c r="O2192">
        <f t="shared" si="136"/>
        <v>185</v>
      </c>
      <c r="P2192" s="3">
        <f t="shared" si="137"/>
        <v>65.319999999999993</v>
      </c>
      <c r="Q2192" t="s">
        <v>8333</v>
      </c>
      <c r="R2192" t="s">
        <v>8351</v>
      </c>
      <c r="S2192" s="8">
        <f t="shared" si="138"/>
        <v>42417.416712962957</v>
      </c>
      <c r="T2192" s="8">
        <f t="shared" si="139"/>
        <v>42452.082638888889</v>
      </c>
    </row>
    <row r="2193" spans="1:20" ht="49"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s="3" t="s">
        <v>8297</v>
      </c>
      <c r="O2193">
        <f t="shared" si="136"/>
        <v>120</v>
      </c>
      <c r="P2193" s="3">
        <f t="shared" si="137"/>
        <v>35.92</v>
      </c>
      <c r="Q2193" t="s">
        <v>8333</v>
      </c>
      <c r="R2193" t="s">
        <v>8351</v>
      </c>
      <c r="S2193" s="8">
        <f t="shared" si="138"/>
        <v>42768.6253125</v>
      </c>
      <c r="T2193" s="8">
        <f t="shared" si="139"/>
        <v>42780.6253125</v>
      </c>
    </row>
    <row r="2194" spans="1:20" ht="49"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s="3" t="s">
        <v>8297</v>
      </c>
      <c r="O2194">
        <f t="shared" si="136"/>
        <v>1081</v>
      </c>
      <c r="P2194" s="3">
        <f t="shared" si="137"/>
        <v>40.07</v>
      </c>
      <c r="Q2194" t="s">
        <v>8333</v>
      </c>
      <c r="R2194" t="s">
        <v>8351</v>
      </c>
      <c r="S2194" s="8">
        <f t="shared" si="138"/>
        <v>42691.642870370364</v>
      </c>
      <c r="T2194" s="8">
        <f t="shared" si="139"/>
        <v>42719.749999999993</v>
      </c>
    </row>
    <row r="2195" spans="1:20" ht="49"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s="3" t="s">
        <v>8297</v>
      </c>
      <c r="O2195">
        <f t="shared" si="136"/>
        <v>452</v>
      </c>
      <c r="P2195" s="3">
        <f t="shared" si="137"/>
        <v>75.650000000000006</v>
      </c>
      <c r="Q2195" t="s">
        <v>8333</v>
      </c>
      <c r="R2195" t="s">
        <v>8351</v>
      </c>
      <c r="S2195" s="8">
        <f t="shared" si="138"/>
        <v>42664.197592592587</v>
      </c>
      <c r="T2195" s="8">
        <f t="shared" si="139"/>
        <v>42694.999305555553</v>
      </c>
    </row>
    <row r="2196" spans="1:20" ht="49"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s="3" t="s">
        <v>8297</v>
      </c>
      <c r="O2196">
        <f t="shared" si="136"/>
        <v>537</v>
      </c>
      <c r="P2196" s="3">
        <f t="shared" si="137"/>
        <v>61.2</v>
      </c>
      <c r="Q2196" t="s">
        <v>8333</v>
      </c>
      <c r="R2196" t="s">
        <v>8351</v>
      </c>
      <c r="S2196" s="8">
        <f t="shared" si="138"/>
        <v>42425.54965277778</v>
      </c>
      <c r="T2196" s="8">
        <f t="shared" si="139"/>
        <v>42455.507986111108</v>
      </c>
    </row>
    <row r="2197" spans="1:20" ht="33"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s="3" t="s">
        <v>8297</v>
      </c>
      <c r="O2197">
        <f t="shared" si="136"/>
        <v>120</v>
      </c>
      <c r="P2197" s="3">
        <f t="shared" si="137"/>
        <v>48.13</v>
      </c>
      <c r="Q2197" t="s">
        <v>8333</v>
      </c>
      <c r="R2197" t="s">
        <v>8351</v>
      </c>
      <c r="S2197" s="8">
        <f t="shared" si="138"/>
        <v>42197.563657407409</v>
      </c>
      <c r="T2197" s="8">
        <f t="shared" si="139"/>
        <v>42227.563657407409</v>
      </c>
    </row>
    <row r="2198" spans="1:20" ht="33"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s="3" t="s">
        <v>8297</v>
      </c>
      <c r="O2198">
        <f t="shared" si="136"/>
        <v>114</v>
      </c>
      <c r="P2198" s="3">
        <f t="shared" si="137"/>
        <v>68.11</v>
      </c>
      <c r="Q2198" t="s">
        <v>8333</v>
      </c>
      <c r="R2198" t="s">
        <v>8351</v>
      </c>
      <c r="S2198" s="8">
        <f t="shared" si="138"/>
        <v>42675.278958333329</v>
      </c>
      <c r="T2198" s="8">
        <f t="shared" si="139"/>
        <v>42706.083333333336</v>
      </c>
    </row>
    <row r="2199" spans="1:20" ht="49"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s="3" t="s">
        <v>8297</v>
      </c>
      <c r="O2199">
        <f t="shared" si="136"/>
        <v>951</v>
      </c>
      <c r="P2199" s="3">
        <f t="shared" si="137"/>
        <v>65.89</v>
      </c>
      <c r="Q2199" t="s">
        <v>8333</v>
      </c>
      <c r="R2199" t="s">
        <v>8351</v>
      </c>
      <c r="S2199" s="8">
        <f t="shared" si="138"/>
        <v>42033.37568287037</v>
      </c>
      <c r="T2199" s="8">
        <f t="shared" si="139"/>
        <v>42063.37568287037</v>
      </c>
    </row>
    <row r="2200" spans="1:20" ht="49"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s="3" t="s">
        <v>8297</v>
      </c>
      <c r="O2200">
        <f t="shared" si="136"/>
        <v>133</v>
      </c>
      <c r="P2200" s="3">
        <f t="shared" si="137"/>
        <v>81.650000000000006</v>
      </c>
      <c r="Q2200" t="s">
        <v>8333</v>
      </c>
      <c r="R2200" t="s">
        <v>8351</v>
      </c>
      <c r="S2200" s="8">
        <f t="shared" si="138"/>
        <v>42292.305555555555</v>
      </c>
      <c r="T2200" s="8">
        <f t="shared" si="139"/>
        <v>42322.347222222219</v>
      </c>
    </row>
    <row r="2201" spans="1:20" ht="33"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s="3" t="s">
        <v>8297</v>
      </c>
      <c r="O2201">
        <f t="shared" si="136"/>
        <v>147</v>
      </c>
      <c r="P2201" s="3">
        <f t="shared" si="137"/>
        <v>52.7</v>
      </c>
      <c r="Q2201" t="s">
        <v>8333</v>
      </c>
      <c r="R2201" t="s">
        <v>8351</v>
      </c>
      <c r="S2201" s="8">
        <f t="shared" si="138"/>
        <v>42262.208310185182</v>
      </c>
      <c r="T2201" s="8">
        <f t="shared" si="139"/>
        <v>42292.208310185182</v>
      </c>
    </row>
    <row r="2202" spans="1:20" ht="49"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s="3" t="s">
        <v>8297</v>
      </c>
      <c r="O2202">
        <f t="shared" si="136"/>
        <v>542</v>
      </c>
      <c r="P2202" s="3">
        <f t="shared" si="137"/>
        <v>41.23</v>
      </c>
      <c r="Q2202" t="s">
        <v>8333</v>
      </c>
      <c r="R2202" t="s">
        <v>8351</v>
      </c>
      <c r="S2202" s="8">
        <f t="shared" si="138"/>
        <v>42163.417453703696</v>
      </c>
      <c r="T2202" s="8">
        <f t="shared" si="139"/>
        <v>42190.916666666664</v>
      </c>
    </row>
    <row r="2203" spans="1:20" ht="49"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s="3" t="s">
        <v>8280</v>
      </c>
      <c r="O2203">
        <f t="shared" si="136"/>
        <v>383</v>
      </c>
      <c r="P2203" s="3">
        <f t="shared" si="137"/>
        <v>15.04</v>
      </c>
      <c r="Q2203" t="s">
        <v>8325</v>
      </c>
      <c r="R2203" t="s">
        <v>8330</v>
      </c>
      <c r="S2203" s="8">
        <f t="shared" si="138"/>
        <v>41276.638483796298</v>
      </c>
      <c r="T2203" s="8">
        <f t="shared" si="139"/>
        <v>41290.638483796291</v>
      </c>
    </row>
    <row r="2204" spans="1:20" ht="33"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s="3" t="s">
        <v>8280</v>
      </c>
      <c r="O2204">
        <f t="shared" si="136"/>
        <v>704</v>
      </c>
      <c r="P2204" s="3">
        <f t="shared" si="137"/>
        <v>39.07</v>
      </c>
      <c r="Q2204" t="s">
        <v>8325</v>
      </c>
      <c r="R2204" t="s">
        <v>8330</v>
      </c>
      <c r="S2204" s="8">
        <f t="shared" si="138"/>
        <v>41184.640833333331</v>
      </c>
      <c r="T2204" s="8">
        <f t="shared" si="139"/>
        <v>41214.640833333331</v>
      </c>
    </row>
    <row r="2205" spans="1:20" ht="49"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s="3" t="s">
        <v>8280</v>
      </c>
      <c r="O2205">
        <f t="shared" si="136"/>
        <v>110</v>
      </c>
      <c r="P2205" s="3">
        <f t="shared" si="137"/>
        <v>43.82</v>
      </c>
      <c r="Q2205" t="s">
        <v>8325</v>
      </c>
      <c r="R2205" t="s">
        <v>8330</v>
      </c>
      <c r="S2205" s="8">
        <f t="shared" si="138"/>
        <v>42241.651412037034</v>
      </c>
      <c r="T2205" s="8">
        <f t="shared" si="139"/>
        <v>42271.651412037034</v>
      </c>
    </row>
    <row r="2206" spans="1:20" ht="49"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s="3" t="s">
        <v>8280</v>
      </c>
      <c r="O2206">
        <f t="shared" si="136"/>
        <v>133</v>
      </c>
      <c r="P2206" s="3">
        <f t="shared" si="137"/>
        <v>27.3</v>
      </c>
      <c r="Q2206" t="s">
        <v>8325</v>
      </c>
      <c r="R2206" t="s">
        <v>8330</v>
      </c>
      <c r="S2206" s="8">
        <f t="shared" si="138"/>
        <v>41312.103229166663</v>
      </c>
      <c r="T2206" s="8">
        <f t="shared" si="139"/>
        <v>41342.103229166663</v>
      </c>
    </row>
    <row r="2207" spans="1:20" ht="49"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s="3" t="s">
        <v>8280</v>
      </c>
      <c r="O2207">
        <f t="shared" si="136"/>
        <v>152</v>
      </c>
      <c r="P2207" s="3">
        <f t="shared" si="137"/>
        <v>42.22</v>
      </c>
      <c r="Q2207" t="s">
        <v>8325</v>
      </c>
      <c r="R2207" t="s">
        <v>8330</v>
      </c>
      <c r="S2207" s="8">
        <f t="shared" si="138"/>
        <v>41031.613298611104</v>
      </c>
      <c r="T2207" s="8">
        <f t="shared" si="139"/>
        <v>41061.613298611112</v>
      </c>
    </row>
    <row r="2208" spans="1:20" ht="49"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s="3" t="s">
        <v>8280</v>
      </c>
      <c r="O2208">
        <f t="shared" si="136"/>
        <v>103</v>
      </c>
      <c r="P2208" s="3">
        <f t="shared" si="137"/>
        <v>33.24</v>
      </c>
      <c r="Q2208" t="s">
        <v>8325</v>
      </c>
      <c r="R2208" t="s">
        <v>8330</v>
      </c>
      <c r="S2208" s="8">
        <f t="shared" si="138"/>
        <v>40997.048888888887</v>
      </c>
      <c r="T2208" s="8">
        <f t="shared" si="139"/>
        <v>41015.048888888887</v>
      </c>
    </row>
    <row r="2209" spans="1:20" ht="49"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s="3" t="s">
        <v>8280</v>
      </c>
      <c r="O2209">
        <f t="shared" si="136"/>
        <v>100</v>
      </c>
      <c r="P2209" s="3">
        <f t="shared" si="137"/>
        <v>285.70999999999998</v>
      </c>
      <c r="Q2209" t="s">
        <v>8325</v>
      </c>
      <c r="R2209" t="s">
        <v>8330</v>
      </c>
      <c r="S2209" s="8">
        <f t="shared" si="138"/>
        <v>41563.985798611109</v>
      </c>
      <c r="T2209" s="8">
        <f t="shared" si="139"/>
        <v>41594.027465277773</v>
      </c>
    </row>
    <row r="2210" spans="1:20" ht="49"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s="3" t="s">
        <v>8280</v>
      </c>
      <c r="O2210">
        <f t="shared" si="136"/>
        <v>102</v>
      </c>
      <c r="P2210" s="3">
        <f t="shared" si="137"/>
        <v>42.33</v>
      </c>
      <c r="Q2210" t="s">
        <v>8325</v>
      </c>
      <c r="R2210" t="s">
        <v>8330</v>
      </c>
      <c r="S2210" s="8">
        <f t="shared" si="138"/>
        <v>40946.673912037033</v>
      </c>
      <c r="T2210" s="8">
        <f t="shared" si="139"/>
        <v>41005.958333333328</v>
      </c>
    </row>
    <row r="2211" spans="1:20" ht="33"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s="3" t="s">
        <v>8280</v>
      </c>
      <c r="O2211">
        <f t="shared" si="136"/>
        <v>151</v>
      </c>
      <c r="P2211" s="3">
        <f t="shared" si="137"/>
        <v>50.27</v>
      </c>
      <c r="Q2211" t="s">
        <v>8325</v>
      </c>
      <c r="R2211" t="s">
        <v>8330</v>
      </c>
      <c r="S2211" s="8">
        <f t="shared" si="138"/>
        <v>41732.27134259259</v>
      </c>
      <c r="T2211" s="8">
        <f t="shared" si="139"/>
        <v>41743.75</v>
      </c>
    </row>
    <row r="2212" spans="1:20" ht="49"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s="3" t="s">
        <v>8280</v>
      </c>
      <c r="O2212">
        <f t="shared" si="136"/>
        <v>111</v>
      </c>
      <c r="P2212" s="3">
        <f t="shared" si="137"/>
        <v>61.9</v>
      </c>
      <c r="Q2212" t="s">
        <v>8325</v>
      </c>
      <c r="R2212" t="s">
        <v>8330</v>
      </c>
      <c r="S2212" s="8">
        <f t="shared" si="138"/>
        <v>40955.857754629629</v>
      </c>
      <c r="T2212" s="8">
        <f t="shared" si="139"/>
        <v>41013.525000000001</v>
      </c>
    </row>
    <row r="2213" spans="1:20" ht="49"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s="3" t="s">
        <v>8280</v>
      </c>
      <c r="O2213">
        <f t="shared" si="136"/>
        <v>196</v>
      </c>
      <c r="P2213" s="3">
        <f t="shared" si="137"/>
        <v>40.75</v>
      </c>
      <c r="Q2213" t="s">
        <v>8325</v>
      </c>
      <c r="R2213" t="s">
        <v>8330</v>
      </c>
      <c r="S2213" s="8">
        <f t="shared" si="138"/>
        <v>41716.576678240737</v>
      </c>
      <c r="T2213" s="8">
        <f t="shared" si="139"/>
        <v>41739.082638888889</v>
      </c>
    </row>
    <row r="2214" spans="1:20" ht="49"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s="3" t="s">
        <v>8280</v>
      </c>
      <c r="O2214">
        <f t="shared" si="136"/>
        <v>114</v>
      </c>
      <c r="P2214" s="3">
        <f t="shared" si="137"/>
        <v>55.8</v>
      </c>
      <c r="Q2214" t="s">
        <v>8325</v>
      </c>
      <c r="R2214" t="s">
        <v>8330</v>
      </c>
      <c r="S2214" s="8">
        <f t="shared" si="138"/>
        <v>41548.539085648146</v>
      </c>
      <c r="T2214" s="8">
        <f t="shared" si="139"/>
        <v>41581.833333333328</v>
      </c>
    </row>
    <row r="2215" spans="1:20" ht="49"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s="3" t="s">
        <v>8280</v>
      </c>
      <c r="O2215">
        <f t="shared" si="136"/>
        <v>200</v>
      </c>
      <c r="P2215" s="3">
        <f t="shared" si="137"/>
        <v>10</v>
      </c>
      <c r="Q2215" t="s">
        <v>8325</v>
      </c>
      <c r="R2215" t="s">
        <v>8330</v>
      </c>
      <c r="S2215" s="8">
        <f t="shared" si="138"/>
        <v>42109.617812499993</v>
      </c>
      <c r="T2215" s="8">
        <f t="shared" si="139"/>
        <v>42139.617812499993</v>
      </c>
    </row>
    <row r="2216" spans="1:20" ht="49"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s="3" t="s">
        <v>8280</v>
      </c>
      <c r="O2216">
        <f t="shared" si="136"/>
        <v>293</v>
      </c>
      <c r="P2216" s="3">
        <f t="shared" si="137"/>
        <v>73.13</v>
      </c>
      <c r="Q2216" t="s">
        <v>8325</v>
      </c>
      <c r="R2216" t="s">
        <v>8330</v>
      </c>
      <c r="S2216" s="8">
        <f t="shared" si="138"/>
        <v>41646.58388888889</v>
      </c>
      <c r="T2216" s="8">
        <f t="shared" si="139"/>
        <v>41676.58388888889</v>
      </c>
    </row>
    <row r="2217" spans="1:20" ht="33"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s="3" t="s">
        <v>8280</v>
      </c>
      <c r="O2217">
        <f t="shared" si="136"/>
        <v>156</v>
      </c>
      <c r="P2217" s="3">
        <f t="shared" si="137"/>
        <v>26.06</v>
      </c>
      <c r="Q2217" t="s">
        <v>8325</v>
      </c>
      <c r="R2217" t="s">
        <v>8330</v>
      </c>
      <c r="S2217" s="8">
        <f t="shared" si="138"/>
        <v>40958.508935185186</v>
      </c>
      <c r="T2217" s="8">
        <f t="shared" si="139"/>
        <v>40981.082638888889</v>
      </c>
    </row>
    <row r="2218" spans="1:20" ht="49"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s="3" t="s">
        <v>8280</v>
      </c>
      <c r="O2218">
        <f t="shared" si="136"/>
        <v>106</v>
      </c>
      <c r="P2218" s="3">
        <f t="shared" si="137"/>
        <v>22.64</v>
      </c>
      <c r="Q2218" t="s">
        <v>8325</v>
      </c>
      <c r="R2218" t="s">
        <v>8330</v>
      </c>
      <c r="S2218" s="8">
        <f t="shared" si="138"/>
        <v>42194.543344907412</v>
      </c>
      <c r="T2218" s="8">
        <f t="shared" si="139"/>
        <v>42208.543344907404</v>
      </c>
    </row>
    <row r="2219" spans="1:20" ht="49"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s="3" t="s">
        <v>8280</v>
      </c>
      <c r="O2219">
        <f t="shared" si="136"/>
        <v>101</v>
      </c>
      <c r="P2219" s="3">
        <f t="shared" si="137"/>
        <v>47.22</v>
      </c>
      <c r="Q2219" t="s">
        <v>8325</v>
      </c>
      <c r="R2219" t="s">
        <v>8330</v>
      </c>
      <c r="S2219" s="8">
        <f t="shared" si="138"/>
        <v>42299.568437499998</v>
      </c>
      <c r="T2219" s="8">
        <f t="shared" si="139"/>
        <v>42310.124999999993</v>
      </c>
    </row>
    <row r="2220" spans="1:20" ht="49"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s="3" t="s">
        <v>8280</v>
      </c>
      <c r="O2220">
        <f t="shared" si="136"/>
        <v>123</v>
      </c>
      <c r="P2220" s="3">
        <f t="shared" si="137"/>
        <v>32.32</v>
      </c>
      <c r="Q2220" t="s">
        <v>8325</v>
      </c>
      <c r="R2220" t="s">
        <v>8330</v>
      </c>
      <c r="S2220" s="8">
        <f t="shared" si="138"/>
        <v>41127.603969907403</v>
      </c>
      <c r="T2220" s="8">
        <f t="shared" si="139"/>
        <v>41149.791666666664</v>
      </c>
    </row>
    <row r="2221" spans="1:20" ht="49"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s="3" t="s">
        <v>8280</v>
      </c>
      <c r="O2221">
        <f t="shared" si="136"/>
        <v>102</v>
      </c>
      <c r="P2221" s="3">
        <f t="shared" si="137"/>
        <v>53.42</v>
      </c>
      <c r="Q2221" t="s">
        <v>8325</v>
      </c>
      <c r="R2221" t="s">
        <v>8330</v>
      </c>
      <c r="S2221" s="8">
        <f t="shared" si="138"/>
        <v>42205.510555555556</v>
      </c>
      <c r="T2221" s="8">
        <f t="shared" si="139"/>
        <v>42235.510555555556</v>
      </c>
    </row>
    <row r="2222" spans="1:20" ht="49"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s="3" t="s">
        <v>8280</v>
      </c>
      <c r="O2222">
        <f t="shared" si="136"/>
        <v>101</v>
      </c>
      <c r="P2222" s="3">
        <f t="shared" si="137"/>
        <v>51.3</v>
      </c>
      <c r="Q2222" t="s">
        <v>8325</v>
      </c>
      <c r="R2222" t="s">
        <v>8330</v>
      </c>
      <c r="S2222" s="8">
        <f t="shared" si="138"/>
        <v>41451.852268518516</v>
      </c>
      <c r="T2222" s="8">
        <f t="shared" si="139"/>
        <v>41481.852268518516</v>
      </c>
    </row>
    <row r="2223" spans="1:20" ht="49"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s="3" t="s">
        <v>8297</v>
      </c>
      <c r="O2223">
        <f t="shared" si="136"/>
        <v>108</v>
      </c>
      <c r="P2223" s="3">
        <f t="shared" si="137"/>
        <v>37.200000000000003</v>
      </c>
      <c r="Q2223" t="s">
        <v>8333</v>
      </c>
      <c r="R2223" t="s">
        <v>8351</v>
      </c>
      <c r="S2223" s="8">
        <f t="shared" si="138"/>
        <v>42452.458437499998</v>
      </c>
      <c r="T2223" s="8">
        <f t="shared" si="139"/>
        <v>42482.791666666664</v>
      </c>
    </row>
    <row r="2224" spans="1:20" ht="49"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s="3" t="s">
        <v>8297</v>
      </c>
      <c r="O2224">
        <f t="shared" si="136"/>
        <v>163</v>
      </c>
      <c r="P2224" s="3">
        <f t="shared" si="137"/>
        <v>27.1</v>
      </c>
      <c r="Q2224" t="s">
        <v>8333</v>
      </c>
      <c r="R2224" t="s">
        <v>8351</v>
      </c>
      <c r="S2224" s="8">
        <f t="shared" si="138"/>
        <v>40906.579247685186</v>
      </c>
      <c r="T2224" s="8">
        <f t="shared" si="139"/>
        <v>40936.579247685186</v>
      </c>
    </row>
    <row r="2225" spans="1:20" ht="49"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s="3" t="s">
        <v>8297</v>
      </c>
      <c r="O2225">
        <f t="shared" si="136"/>
        <v>106</v>
      </c>
      <c r="P2225" s="3">
        <f t="shared" si="137"/>
        <v>206.31</v>
      </c>
      <c r="Q2225" t="s">
        <v>8333</v>
      </c>
      <c r="R2225" t="s">
        <v>8351</v>
      </c>
      <c r="S2225" s="8">
        <f t="shared" si="138"/>
        <v>42152.432500000003</v>
      </c>
      <c r="T2225" s="8">
        <f t="shared" si="139"/>
        <v>42182.432500000003</v>
      </c>
    </row>
    <row r="2226" spans="1:20" ht="49"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s="3" t="s">
        <v>8297</v>
      </c>
      <c r="O2226">
        <f t="shared" si="136"/>
        <v>243</v>
      </c>
      <c r="P2226" s="3">
        <f t="shared" si="137"/>
        <v>82.15</v>
      </c>
      <c r="Q2226" t="s">
        <v>8333</v>
      </c>
      <c r="R2226" t="s">
        <v>8351</v>
      </c>
      <c r="S2226" s="8">
        <f t="shared" si="138"/>
        <v>42644.459201388883</v>
      </c>
      <c r="T2226" s="8">
        <f t="shared" si="139"/>
        <v>42672.583333333336</v>
      </c>
    </row>
    <row r="2227" spans="1:20" ht="49"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s="3" t="s">
        <v>8297</v>
      </c>
      <c r="O2227">
        <f t="shared" si="136"/>
        <v>945</v>
      </c>
      <c r="P2227" s="3">
        <f t="shared" si="137"/>
        <v>164.8</v>
      </c>
      <c r="Q2227" t="s">
        <v>8333</v>
      </c>
      <c r="R2227" t="s">
        <v>8351</v>
      </c>
      <c r="S2227" s="8">
        <f t="shared" si="138"/>
        <v>41873.583506944444</v>
      </c>
      <c r="T2227" s="8">
        <f t="shared" si="139"/>
        <v>41903.583506944444</v>
      </c>
    </row>
    <row r="2228" spans="1:20" ht="49"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s="3" t="s">
        <v>8297</v>
      </c>
      <c r="O2228">
        <f t="shared" si="136"/>
        <v>108</v>
      </c>
      <c r="P2228" s="3">
        <f t="shared" si="137"/>
        <v>60.82</v>
      </c>
      <c r="Q2228" t="s">
        <v>8333</v>
      </c>
      <c r="R2228" t="s">
        <v>8351</v>
      </c>
      <c r="S2228" s="8">
        <f t="shared" si="138"/>
        <v>42381.590532407405</v>
      </c>
      <c r="T2228" s="8">
        <f t="shared" si="139"/>
        <v>42411.999305555553</v>
      </c>
    </row>
    <row r="2229" spans="1:20" ht="49"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s="3" t="s">
        <v>8297</v>
      </c>
      <c r="O2229">
        <f t="shared" si="136"/>
        <v>157</v>
      </c>
      <c r="P2229" s="3">
        <f t="shared" si="137"/>
        <v>67.97</v>
      </c>
      <c r="Q2229" t="s">
        <v>8333</v>
      </c>
      <c r="R2229" t="s">
        <v>8351</v>
      </c>
      <c r="S2229" s="8">
        <f t="shared" si="138"/>
        <v>41561.599016203698</v>
      </c>
      <c r="T2229" s="8">
        <f t="shared" si="139"/>
        <v>41591.640682870369</v>
      </c>
    </row>
    <row r="2230" spans="1:20" ht="49"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s="3" t="s">
        <v>8297</v>
      </c>
      <c r="O2230">
        <f t="shared" si="136"/>
        <v>1174</v>
      </c>
      <c r="P2230" s="3">
        <f t="shared" si="137"/>
        <v>81.56</v>
      </c>
      <c r="Q2230" t="s">
        <v>8333</v>
      </c>
      <c r="R2230" t="s">
        <v>8351</v>
      </c>
      <c r="S2230" s="8">
        <f t="shared" si="138"/>
        <v>42202.069861111107</v>
      </c>
      <c r="T2230" s="8">
        <f t="shared" si="139"/>
        <v>42232.069861111107</v>
      </c>
    </row>
    <row r="2231" spans="1:20" ht="49"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s="3" t="s">
        <v>8297</v>
      </c>
      <c r="O2231">
        <f t="shared" si="136"/>
        <v>171</v>
      </c>
      <c r="P2231" s="3">
        <f t="shared" si="137"/>
        <v>25.43</v>
      </c>
      <c r="Q2231" t="s">
        <v>8333</v>
      </c>
      <c r="R2231" t="s">
        <v>8351</v>
      </c>
      <c r="S2231" s="8">
        <f t="shared" si="138"/>
        <v>41484.455914351849</v>
      </c>
      <c r="T2231" s="8">
        <f t="shared" si="139"/>
        <v>41519.958333333328</v>
      </c>
    </row>
    <row r="2232" spans="1:20" ht="49"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s="3" t="s">
        <v>8297</v>
      </c>
      <c r="O2232">
        <f t="shared" si="136"/>
        <v>126</v>
      </c>
      <c r="P2232" s="3">
        <f t="shared" si="137"/>
        <v>21.5</v>
      </c>
      <c r="Q2232" t="s">
        <v>8333</v>
      </c>
      <c r="R2232" t="s">
        <v>8351</v>
      </c>
      <c r="S2232" s="8">
        <f t="shared" si="138"/>
        <v>41724.672766203701</v>
      </c>
      <c r="T2232" s="8">
        <f t="shared" si="139"/>
        <v>41754.672766203701</v>
      </c>
    </row>
    <row r="2233" spans="1:20" ht="49"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s="3" t="s">
        <v>8297</v>
      </c>
      <c r="O2233">
        <f t="shared" si="136"/>
        <v>1212</v>
      </c>
      <c r="P2233" s="3">
        <f t="shared" si="137"/>
        <v>27.23</v>
      </c>
      <c r="Q2233" t="s">
        <v>8333</v>
      </c>
      <c r="R2233" t="s">
        <v>8351</v>
      </c>
      <c r="S2233" s="8">
        <f t="shared" si="138"/>
        <v>41423.702557870369</v>
      </c>
      <c r="T2233" s="8">
        <f t="shared" si="139"/>
        <v>41450</v>
      </c>
    </row>
    <row r="2234" spans="1:20" ht="49"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s="3" t="s">
        <v>8297</v>
      </c>
      <c r="O2234">
        <f t="shared" si="136"/>
        <v>496</v>
      </c>
      <c r="P2234" s="3">
        <f t="shared" si="137"/>
        <v>25.09</v>
      </c>
      <c r="Q2234" t="s">
        <v>8333</v>
      </c>
      <c r="R2234" t="s">
        <v>8351</v>
      </c>
      <c r="S2234" s="8">
        <f t="shared" si="138"/>
        <v>41806.585740740738</v>
      </c>
      <c r="T2234" s="8">
        <f t="shared" si="139"/>
        <v>41838.916666666664</v>
      </c>
    </row>
    <row r="2235" spans="1:20" ht="49"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s="3" t="s">
        <v>8297</v>
      </c>
      <c r="O2235">
        <f t="shared" si="136"/>
        <v>332</v>
      </c>
      <c r="P2235" s="3">
        <f t="shared" si="137"/>
        <v>21.23</v>
      </c>
      <c r="Q2235" t="s">
        <v>8333</v>
      </c>
      <c r="R2235" t="s">
        <v>8351</v>
      </c>
      <c r="S2235" s="8">
        <f t="shared" si="138"/>
        <v>42331.170590277768</v>
      </c>
      <c r="T2235" s="8">
        <f t="shared" si="139"/>
        <v>42351.791666666664</v>
      </c>
    </row>
    <row r="2236" spans="1:20" ht="49"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s="3" t="s">
        <v>8297</v>
      </c>
      <c r="O2236">
        <f t="shared" si="136"/>
        <v>1165</v>
      </c>
      <c r="P2236" s="3">
        <f t="shared" si="137"/>
        <v>41.61</v>
      </c>
      <c r="Q2236" t="s">
        <v>8333</v>
      </c>
      <c r="R2236" t="s">
        <v>8351</v>
      </c>
      <c r="S2236" s="8">
        <f t="shared" si="138"/>
        <v>42710.616284722222</v>
      </c>
      <c r="T2236" s="8">
        <f t="shared" si="139"/>
        <v>42740.616284722222</v>
      </c>
    </row>
    <row r="2237" spans="1:20" ht="33"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s="3" t="s">
        <v>8297</v>
      </c>
      <c r="O2237">
        <f t="shared" si="136"/>
        <v>153</v>
      </c>
      <c r="P2237" s="3">
        <f t="shared" si="137"/>
        <v>135.59</v>
      </c>
      <c r="Q2237" t="s">
        <v>8333</v>
      </c>
      <c r="R2237" t="s">
        <v>8351</v>
      </c>
      <c r="S2237" s="8">
        <f t="shared" si="138"/>
        <v>42061.813784722217</v>
      </c>
      <c r="T2237" s="8">
        <f t="shared" si="139"/>
        <v>42091.772118055553</v>
      </c>
    </row>
    <row r="2238" spans="1:20" ht="33"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s="3" t="s">
        <v>8297</v>
      </c>
      <c r="O2238">
        <f t="shared" si="136"/>
        <v>537</v>
      </c>
      <c r="P2238" s="3">
        <f t="shared" si="137"/>
        <v>22.12</v>
      </c>
      <c r="Q2238" t="s">
        <v>8333</v>
      </c>
      <c r="R2238" t="s">
        <v>8351</v>
      </c>
      <c r="S2238" s="8">
        <f t="shared" si="138"/>
        <v>42371.408831018511</v>
      </c>
      <c r="T2238" s="8">
        <f t="shared" si="139"/>
        <v>42401.408831018511</v>
      </c>
    </row>
    <row r="2239" spans="1:20" ht="49"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s="3" t="s">
        <v>8297</v>
      </c>
      <c r="O2239">
        <f t="shared" si="136"/>
        <v>353</v>
      </c>
      <c r="P2239" s="3">
        <f t="shared" si="137"/>
        <v>64.63</v>
      </c>
      <c r="Q2239" t="s">
        <v>8333</v>
      </c>
      <c r="R2239" t="s">
        <v>8351</v>
      </c>
      <c r="S2239" s="8">
        <f t="shared" si="138"/>
        <v>41914.794942129629</v>
      </c>
      <c r="T2239" s="8">
        <f t="shared" si="139"/>
        <v>41955.124305555553</v>
      </c>
    </row>
    <row r="2240" spans="1:20" ht="33"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s="3" t="s">
        <v>8297</v>
      </c>
      <c r="O2240">
        <f t="shared" si="136"/>
        <v>137</v>
      </c>
      <c r="P2240" s="3">
        <f t="shared" si="137"/>
        <v>69.569999999999993</v>
      </c>
      <c r="Q2240" t="s">
        <v>8333</v>
      </c>
      <c r="R2240" t="s">
        <v>8351</v>
      </c>
      <c r="S2240" s="8">
        <f t="shared" si="138"/>
        <v>42774.41337962963</v>
      </c>
      <c r="T2240" s="8">
        <f t="shared" si="139"/>
        <v>42804.41337962963</v>
      </c>
    </row>
    <row r="2241" spans="1:20" ht="33"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s="3" t="s">
        <v>8297</v>
      </c>
      <c r="O2241">
        <f t="shared" si="136"/>
        <v>128</v>
      </c>
      <c r="P2241" s="3">
        <f t="shared" si="137"/>
        <v>75.13</v>
      </c>
      <c r="Q2241" t="s">
        <v>8333</v>
      </c>
      <c r="R2241" t="s">
        <v>8351</v>
      </c>
      <c r="S2241" s="8">
        <f t="shared" si="138"/>
        <v>41572.750162037039</v>
      </c>
      <c r="T2241" s="8">
        <f t="shared" si="139"/>
        <v>41608.959722222222</v>
      </c>
    </row>
    <row r="2242" spans="1:20" ht="49"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s="3" t="s">
        <v>8297</v>
      </c>
      <c r="O2242">
        <f t="shared" ref="O2242:O2305" si="140">ROUND(E2242/D2242*100,0)</f>
        <v>271</v>
      </c>
      <c r="P2242" s="3">
        <f t="shared" ref="P2242:P2305" si="141">IF(E2242=0,0,ROUND(E2242/L2242,2))</f>
        <v>140.97999999999999</v>
      </c>
      <c r="Q2242" t="s">
        <v>8333</v>
      </c>
      <c r="R2242" t="s">
        <v>8351</v>
      </c>
      <c r="S2242" s="8">
        <f t="shared" ref="S2242:S2305" si="142">(((J2242/60)/60)/24)+DATE(1970,1,1)+(-5/24)</f>
        <v>42452.617407407401</v>
      </c>
      <c r="T2242" s="8">
        <f t="shared" ref="T2242:T2305" si="143">(I2242/86400)+25569+(-5/24)</f>
        <v>42482.617407407401</v>
      </c>
    </row>
    <row r="2243" spans="1:20" ht="49"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s="3" t="s">
        <v>8297</v>
      </c>
      <c r="O2243">
        <f t="shared" si="140"/>
        <v>806</v>
      </c>
      <c r="P2243" s="3">
        <f t="shared" si="141"/>
        <v>49.47</v>
      </c>
      <c r="Q2243" t="s">
        <v>8333</v>
      </c>
      <c r="R2243" t="s">
        <v>8351</v>
      </c>
      <c r="S2243" s="8">
        <f t="shared" si="142"/>
        <v>42766.619212962956</v>
      </c>
      <c r="T2243" s="8">
        <f t="shared" si="143"/>
        <v>42796.619212962956</v>
      </c>
    </row>
    <row r="2244" spans="1:20" ht="33"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s="3" t="s">
        <v>8297</v>
      </c>
      <c r="O2244">
        <f t="shared" si="140"/>
        <v>1360</v>
      </c>
      <c r="P2244" s="3">
        <f t="shared" si="141"/>
        <v>53.87</v>
      </c>
      <c r="Q2244" t="s">
        <v>8333</v>
      </c>
      <c r="R2244" t="s">
        <v>8351</v>
      </c>
      <c r="S2244" s="8">
        <f t="shared" si="142"/>
        <v>41569.367280092592</v>
      </c>
      <c r="T2244" s="8">
        <f t="shared" si="143"/>
        <v>41604.918055555558</v>
      </c>
    </row>
    <row r="2245" spans="1:20" ht="49"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s="3" t="s">
        <v>8297</v>
      </c>
      <c r="O2245">
        <f t="shared" si="140"/>
        <v>930250</v>
      </c>
      <c r="P2245" s="3">
        <f t="shared" si="141"/>
        <v>4.57</v>
      </c>
      <c r="Q2245" t="s">
        <v>8333</v>
      </c>
      <c r="R2245" t="s">
        <v>8351</v>
      </c>
      <c r="S2245" s="8">
        <f t="shared" si="142"/>
        <v>42800.542708333327</v>
      </c>
      <c r="T2245" s="8">
        <f t="shared" si="143"/>
        <v>42806.916666666664</v>
      </c>
    </row>
    <row r="2246" spans="1:20" ht="49"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s="3" t="s">
        <v>8297</v>
      </c>
      <c r="O2246">
        <f t="shared" si="140"/>
        <v>377</v>
      </c>
      <c r="P2246" s="3">
        <f t="shared" si="141"/>
        <v>65</v>
      </c>
      <c r="Q2246" t="s">
        <v>8333</v>
      </c>
      <c r="R2246" t="s">
        <v>8351</v>
      </c>
      <c r="S2246" s="8">
        <f t="shared" si="142"/>
        <v>42647.610486111109</v>
      </c>
      <c r="T2246" s="8">
        <f t="shared" si="143"/>
        <v>42659.645833333336</v>
      </c>
    </row>
    <row r="2247" spans="1:20" ht="49"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s="3" t="s">
        <v>8297</v>
      </c>
      <c r="O2247">
        <f t="shared" si="140"/>
        <v>2647</v>
      </c>
      <c r="P2247" s="3">
        <f t="shared" si="141"/>
        <v>53.48</v>
      </c>
      <c r="Q2247" t="s">
        <v>8333</v>
      </c>
      <c r="R2247" t="s">
        <v>8351</v>
      </c>
      <c r="S2247" s="8">
        <f t="shared" si="142"/>
        <v>41660.500196759262</v>
      </c>
      <c r="T2247" s="8">
        <f t="shared" si="143"/>
        <v>41691.541666666664</v>
      </c>
    </row>
    <row r="2248" spans="1:20" ht="49"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s="3" t="s">
        <v>8297</v>
      </c>
      <c r="O2248">
        <f t="shared" si="140"/>
        <v>100</v>
      </c>
      <c r="P2248" s="3">
        <f t="shared" si="141"/>
        <v>43.91</v>
      </c>
      <c r="Q2248" t="s">
        <v>8333</v>
      </c>
      <c r="R2248" t="s">
        <v>8351</v>
      </c>
      <c r="S2248" s="8">
        <f t="shared" si="142"/>
        <v>42221.583449074074</v>
      </c>
      <c r="T2248" s="8">
        <f t="shared" si="143"/>
        <v>42251.583449074074</v>
      </c>
    </row>
    <row r="2249" spans="1:20" ht="33"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s="3" t="s">
        <v>8297</v>
      </c>
      <c r="O2249">
        <f t="shared" si="140"/>
        <v>104</v>
      </c>
      <c r="P2249" s="3">
        <f t="shared" si="141"/>
        <v>50.85</v>
      </c>
      <c r="Q2249" t="s">
        <v>8333</v>
      </c>
      <c r="R2249" t="s">
        <v>8351</v>
      </c>
      <c r="S2249" s="8">
        <f t="shared" si="142"/>
        <v>42200.457928240743</v>
      </c>
      <c r="T2249" s="8">
        <f t="shared" si="143"/>
        <v>42214.457928240743</v>
      </c>
    </row>
    <row r="2250" spans="1:20" ht="49"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s="3" t="s">
        <v>8297</v>
      </c>
      <c r="O2250">
        <f t="shared" si="140"/>
        <v>107</v>
      </c>
      <c r="P2250" s="3">
        <f t="shared" si="141"/>
        <v>58.63</v>
      </c>
      <c r="Q2250" t="s">
        <v>8333</v>
      </c>
      <c r="R2250" t="s">
        <v>8351</v>
      </c>
      <c r="S2250" s="8">
        <f t="shared" si="142"/>
        <v>42688.667569444442</v>
      </c>
      <c r="T2250" s="8">
        <f t="shared" si="143"/>
        <v>42718.667569444442</v>
      </c>
    </row>
    <row r="2251" spans="1:20" ht="49"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s="3" t="s">
        <v>8297</v>
      </c>
      <c r="O2251">
        <f t="shared" si="140"/>
        <v>169</v>
      </c>
      <c r="P2251" s="3">
        <f t="shared" si="141"/>
        <v>32.82</v>
      </c>
      <c r="Q2251" t="s">
        <v>8333</v>
      </c>
      <c r="R2251" t="s">
        <v>8351</v>
      </c>
      <c r="S2251" s="8">
        <f t="shared" si="142"/>
        <v>41336.494965277772</v>
      </c>
      <c r="T2251" s="8">
        <f t="shared" si="143"/>
        <v>41366.453298611108</v>
      </c>
    </row>
    <row r="2252" spans="1:20" ht="49"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s="3" t="s">
        <v>8297</v>
      </c>
      <c r="O2252">
        <f t="shared" si="140"/>
        <v>975</v>
      </c>
      <c r="P2252" s="3">
        <f t="shared" si="141"/>
        <v>426.93</v>
      </c>
      <c r="Q2252" t="s">
        <v>8333</v>
      </c>
      <c r="R2252" t="s">
        <v>8351</v>
      </c>
      <c r="S2252" s="8">
        <f t="shared" si="142"/>
        <v>42676.7971412037</v>
      </c>
      <c r="T2252" s="8">
        <f t="shared" si="143"/>
        <v>42706.838807870365</v>
      </c>
    </row>
    <row r="2253" spans="1:20" ht="49"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s="3" t="s">
        <v>8297</v>
      </c>
      <c r="O2253">
        <f t="shared" si="140"/>
        <v>134</v>
      </c>
      <c r="P2253" s="3">
        <f t="shared" si="141"/>
        <v>23.81</v>
      </c>
      <c r="Q2253" t="s">
        <v>8333</v>
      </c>
      <c r="R2253" t="s">
        <v>8351</v>
      </c>
      <c r="S2253" s="8">
        <f t="shared" si="142"/>
        <v>41846.137465277774</v>
      </c>
      <c r="T2253" s="8">
        <f t="shared" si="143"/>
        <v>41867.137465277774</v>
      </c>
    </row>
    <row r="2254" spans="1:20" ht="49"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s="3" t="s">
        <v>8297</v>
      </c>
      <c r="O2254">
        <f t="shared" si="140"/>
        <v>272</v>
      </c>
      <c r="P2254" s="3">
        <f t="shared" si="141"/>
        <v>98.41</v>
      </c>
      <c r="Q2254" t="s">
        <v>8333</v>
      </c>
      <c r="R2254" t="s">
        <v>8351</v>
      </c>
      <c r="S2254" s="8">
        <f t="shared" si="142"/>
        <v>42573.119652777772</v>
      </c>
      <c r="T2254" s="8">
        <f t="shared" si="143"/>
        <v>42588.119652777772</v>
      </c>
    </row>
    <row r="2255" spans="1:20" ht="49"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s="3" t="s">
        <v>8297</v>
      </c>
      <c r="O2255">
        <f t="shared" si="140"/>
        <v>113</v>
      </c>
      <c r="P2255" s="3">
        <f t="shared" si="141"/>
        <v>107.32</v>
      </c>
      <c r="Q2255" t="s">
        <v>8333</v>
      </c>
      <c r="R2255" t="s">
        <v>8351</v>
      </c>
      <c r="S2255" s="8">
        <f t="shared" si="142"/>
        <v>42296.422997685186</v>
      </c>
      <c r="T2255" s="8">
        <f t="shared" si="143"/>
        <v>42326.46466435185</v>
      </c>
    </row>
    <row r="2256" spans="1:20" ht="33"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s="3" t="s">
        <v>8297</v>
      </c>
      <c r="O2256">
        <f t="shared" si="140"/>
        <v>460</v>
      </c>
      <c r="P2256" s="3">
        <f t="shared" si="141"/>
        <v>11.67</v>
      </c>
      <c r="Q2256" t="s">
        <v>8333</v>
      </c>
      <c r="R2256" t="s">
        <v>8351</v>
      </c>
      <c r="S2256" s="8">
        <f t="shared" si="142"/>
        <v>42752.439444444441</v>
      </c>
      <c r="T2256" s="8">
        <f t="shared" si="143"/>
        <v>42759.439444444441</v>
      </c>
    </row>
    <row r="2257" spans="1:20" ht="33"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s="3" t="s">
        <v>8297</v>
      </c>
      <c r="O2257">
        <f t="shared" si="140"/>
        <v>287</v>
      </c>
      <c r="P2257" s="3">
        <f t="shared" si="141"/>
        <v>41.78</v>
      </c>
      <c r="Q2257" t="s">
        <v>8333</v>
      </c>
      <c r="R2257" t="s">
        <v>8351</v>
      </c>
      <c r="S2257" s="8">
        <f t="shared" si="142"/>
        <v>42467.743645833332</v>
      </c>
      <c r="T2257" s="8">
        <f t="shared" si="143"/>
        <v>42497.743645833332</v>
      </c>
    </row>
    <row r="2258" spans="1:20" ht="49"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s="3" t="s">
        <v>8297</v>
      </c>
      <c r="O2258">
        <f t="shared" si="140"/>
        <v>223</v>
      </c>
      <c r="P2258" s="3">
        <f t="shared" si="141"/>
        <v>21.38</v>
      </c>
      <c r="Q2258" t="s">
        <v>8333</v>
      </c>
      <c r="R2258" t="s">
        <v>8351</v>
      </c>
      <c r="S2258" s="8">
        <f t="shared" si="142"/>
        <v>42682.243587962956</v>
      </c>
      <c r="T2258" s="8">
        <f t="shared" si="143"/>
        <v>42696.243587962956</v>
      </c>
    </row>
    <row r="2259" spans="1:20" ht="49"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s="3" t="s">
        <v>8297</v>
      </c>
      <c r="O2259">
        <f t="shared" si="140"/>
        <v>636</v>
      </c>
      <c r="P2259" s="3">
        <f t="shared" si="141"/>
        <v>94.1</v>
      </c>
      <c r="Q2259" t="s">
        <v>8333</v>
      </c>
      <c r="R2259" t="s">
        <v>8351</v>
      </c>
      <c r="S2259" s="8">
        <f t="shared" si="142"/>
        <v>42505.728344907409</v>
      </c>
      <c r="T2259" s="8">
        <f t="shared" si="143"/>
        <v>42540.749999999993</v>
      </c>
    </row>
    <row r="2260" spans="1:20" ht="33"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s="3" t="s">
        <v>8297</v>
      </c>
      <c r="O2260">
        <f t="shared" si="140"/>
        <v>147</v>
      </c>
      <c r="P2260" s="3">
        <f t="shared" si="141"/>
        <v>15.72</v>
      </c>
      <c r="Q2260" t="s">
        <v>8333</v>
      </c>
      <c r="R2260" t="s">
        <v>8351</v>
      </c>
      <c r="S2260" s="8">
        <f t="shared" si="142"/>
        <v>42136.542673611104</v>
      </c>
      <c r="T2260" s="8">
        <f t="shared" si="143"/>
        <v>42166.542673611104</v>
      </c>
    </row>
    <row r="2261" spans="1:20" ht="49"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s="3" t="s">
        <v>8297</v>
      </c>
      <c r="O2261">
        <f t="shared" si="140"/>
        <v>1867</v>
      </c>
      <c r="P2261" s="3">
        <f t="shared" si="141"/>
        <v>90.64</v>
      </c>
      <c r="Q2261" t="s">
        <v>8333</v>
      </c>
      <c r="R2261" t="s">
        <v>8351</v>
      </c>
      <c r="S2261" s="8">
        <f t="shared" si="142"/>
        <v>42702.59648148148</v>
      </c>
      <c r="T2261" s="8">
        <f t="shared" si="143"/>
        <v>42712.59648148148</v>
      </c>
    </row>
    <row r="2262" spans="1:20" ht="49"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s="3" t="s">
        <v>8297</v>
      </c>
      <c r="O2262">
        <f t="shared" si="140"/>
        <v>327</v>
      </c>
      <c r="P2262" s="3">
        <f t="shared" si="141"/>
        <v>97.3</v>
      </c>
      <c r="Q2262" t="s">
        <v>8333</v>
      </c>
      <c r="R2262" t="s">
        <v>8351</v>
      </c>
      <c r="S2262" s="8">
        <f t="shared" si="142"/>
        <v>41694.808449074073</v>
      </c>
      <c r="T2262" s="8">
        <f t="shared" si="143"/>
        <v>41724.766782407409</v>
      </c>
    </row>
    <row r="2263" spans="1:20" ht="49"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s="3" t="s">
        <v>8297</v>
      </c>
      <c r="O2263">
        <f t="shared" si="140"/>
        <v>780</v>
      </c>
      <c r="P2263" s="3">
        <f t="shared" si="141"/>
        <v>37.119999999999997</v>
      </c>
      <c r="Q2263" t="s">
        <v>8333</v>
      </c>
      <c r="R2263" t="s">
        <v>8351</v>
      </c>
      <c r="S2263" s="8">
        <f t="shared" si="142"/>
        <v>42759.516435185178</v>
      </c>
      <c r="T2263" s="8">
        <f t="shared" si="143"/>
        <v>42780.516435185178</v>
      </c>
    </row>
    <row r="2264" spans="1:20" ht="33"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s="3" t="s">
        <v>8297</v>
      </c>
      <c r="O2264">
        <f t="shared" si="140"/>
        <v>154</v>
      </c>
      <c r="P2264" s="3">
        <f t="shared" si="141"/>
        <v>28.1</v>
      </c>
      <c r="Q2264" t="s">
        <v>8333</v>
      </c>
      <c r="R2264" t="s">
        <v>8351</v>
      </c>
      <c r="S2264" s="8">
        <f t="shared" si="142"/>
        <v>41926.376828703702</v>
      </c>
      <c r="T2264" s="8">
        <f t="shared" si="143"/>
        <v>41960.791666666664</v>
      </c>
    </row>
    <row r="2265" spans="1:20" ht="49"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s="3" t="s">
        <v>8297</v>
      </c>
      <c r="O2265">
        <f t="shared" si="140"/>
        <v>116</v>
      </c>
      <c r="P2265" s="3">
        <f t="shared" si="141"/>
        <v>144.43</v>
      </c>
      <c r="Q2265" t="s">
        <v>8333</v>
      </c>
      <c r="R2265" t="s">
        <v>8351</v>
      </c>
      <c r="S2265" s="8">
        <f t="shared" si="142"/>
        <v>42014.623993055553</v>
      </c>
      <c r="T2265" s="8">
        <f t="shared" si="143"/>
        <v>42035.623993055553</v>
      </c>
    </row>
    <row r="2266" spans="1:20" ht="49"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s="3" t="s">
        <v>8297</v>
      </c>
      <c r="O2266">
        <f t="shared" si="140"/>
        <v>180</v>
      </c>
      <c r="P2266" s="3">
        <f t="shared" si="141"/>
        <v>24.27</v>
      </c>
      <c r="Q2266" t="s">
        <v>8333</v>
      </c>
      <c r="R2266" t="s">
        <v>8351</v>
      </c>
      <c r="S2266" s="8">
        <f t="shared" si="142"/>
        <v>42496.374004629623</v>
      </c>
      <c r="T2266" s="8">
        <f t="shared" si="143"/>
        <v>42512.916666666664</v>
      </c>
    </row>
    <row r="2267" spans="1:20" ht="49"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s="3" t="s">
        <v>8297</v>
      </c>
      <c r="O2267">
        <f t="shared" si="140"/>
        <v>299</v>
      </c>
      <c r="P2267" s="3">
        <f t="shared" si="141"/>
        <v>35.119999999999997</v>
      </c>
      <c r="Q2267" t="s">
        <v>8333</v>
      </c>
      <c r="R2267" t="s">
        <v>8351</v>
      </c>
      <c r="S2267" s="8">
        <f t="shared" si="142"/>
        <v>42689.644756944443</v>
      </c>
      <c r="T2267" s="8">
        <f t="shared" si="143"/>
        <v>42696.644756944443</v>
      </c>
    </row>
    <row r="2268" spans="1:20" ht="49"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s="3" t="s">
        <v>8297</v>
      </c>
      <c r="O2268">
        <f t="shared" si="140"/>
        <v>320</v>
      </c>
      <c r="P2268" s="3">
        <f t="shared" si="141"/>
        <v>24.76</v>
      </c>
      <c r="Q2268" t="s">
        <v>8333</v>
      </c>
      <c r="R2268" t="s">
        <v>8351</v>
      </c>
      <c r="S2268" s="8">
        <f t="shared" si="142"/>
        <v>42469.666574074072</v>
      </c>
      <c r="T2268" s="8">
        <f t="shared" si="143"/>
        <v>42486.874999999993</v>
      </c>
    </row>
    <row r="2269" spans="1:20" ht="49"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s="3" t="s">
        <v>8297</v>
      </c>
      <c r="O2269">
        <f t="shared" si="140"/>
        <v>381</v>
      </c>
      <c r="P2269" s="3">
        <f t="shared" si="141"/>
        <v>188.38</v>
      </c>
      <c r="Q2269" t="s">
        <v>8333</v>
      </c>
      <c r="R2269" t="s">
        <v>8351</v>
      </c>
      <c r="S2269" s="8">
        <f t="shared" si="142"/>
        <v>41968.621493055551</v>
      </c>
      <c r="T2269" s="8">
        <f t="shared" si="143"/>
        <v>41993.833333333336</v>
      </c>
    </row>
    <row r="2270" spans="1:20" ht="49"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s="3" t="s">
        <v>8297</v>
      </c>
      <c r="O2270">
        <f t="shared" si="140"/>
        <v>103</v>
      </c>
      <c r="P2270" s="3">
        <f t="shared" si="141"/>
        <v>148.08000000000001</v>
      </c>
      <c r="Q2270" t="s">
        <v>8333</v>
      </c>
      <c r="R2270" t="s">
        <v>8351</v>
      </c>
      <c r="S2270" s="8">
        <f t="shared" si="142"/>
        <v>42775.874016203699</v>
      </c>
      <c r="T2270" s="8">
        <f t="shared" si="143"/>
        <v>42805.874016203707</v>
      </c>
    </row>
    <row r="2271" spans="1:20" ht="49"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s="3" t="s">
        <v>8297</v>
      </c>
      <c r="O2271">
        <f t="shared" si="140"/>
        <v>1802</v>
      </c>
      <c r="P2271" s="3">
        <f t="shared" si="141"/>
        <v>49.93</v>
      </c>
      <c r="Q2271" t="s">
        <v>8333</v>
      </c>
      <c r="R2271" t="s">
        <v>8351</v>
      </c>
      <c r="S2271" s="8">
        <f t="shared" si="142"/>
        <v>42776.496099537035</v>
      </c>
      <c r="T2271" s="8">
        <f t="shared" si="143"/>
        <v>42800.999999999993</v>
      </c>
    </row>
    <row r="2272" spans="1:20" ht="49"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s="3" t="s">
        <v>8297</v>
      </c>
      <c r="O2272">
        <f t="shared" si="140"/>
        <v>720</v>
      </c>
      <c r="P2272" s="3">
        <f t="shared" si="141"/>
        <v>107.82</v>
      </c>
      <c r="Q2272" t="s">
        <v>8333</v>
      </c>
      <c r="R2272" t="s">
        <v>8351</v>
      </c>
      <c r="S2272" s="8">
        <f t="shared" si="142"/>
        <v>42725.661030092589</v>
      </c>
      <c r="T2272" s="8">
        <f t="shared" si="143"/>
        <v>42745.707638888889</v>
      </c>
    </row>
    <row r="2273" spans="1:20" ht="49"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s="3" t="s">
        <v>8297</v>
      </c>
      <c r="O2273">
        <f t="shared" si="140"/>
        <v>283</v>
      </c>
      <c r="P2273" s="3">
        <f t="shared" si="141"/>
        <v>42.63</v>
      </c>
      <c r="Q2273" t="s">
        <v>8333</v>
      </c>
      <c r="R2273" t="s">
        <v>8351</v>
      </c>
      <c r="S2273" s="8">
        <f t="shared" si="142"/>
        <v>42683.791712962957</v>
      </c>
      <c r="T2273" s="8">
        <f t="shared" si="143"/>
        <v>42713.791712962957</v>
      </c>
    </row>
    <row r="2274" spans="1:20" ht="49"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s="3" t="s">
        <v>8297</v>
      </c>
      <c r="O2274">
        <f t="shared" si="140"/>
        <v>1357</v>
      </c>
      <c r="P2274" s="3">
        <f t="shared" si="141"/>
        <v>14.37</v>
      </c>
      <c r="Q2274" t="s">
        <v>8333</v>
      </c>
      <c r="R2274" t="s">
        <v>8351</v>
      </c>
      <c r="S2274" s="8">
        <f t="shared" si="142"/>
        <v>42315.491157407399</v>
      </c>
      <c r="T2274" s="8">
        <f t="shared" si="143"/>
        <v>42345.491157407407</v>
      </c>
    </row>
    <row r="2275" spans="1:20" ht="49"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s="3" t="s">
        <v>8297</v>
      </c>
      <c r="O2275">
        <f t="shared" si="140"/>
        <v>220</v>
      </c>
      <c r="P2275" s="3">
        <f t="shared" si="141"/>
        <v>37.479999999999997</v>
      </c>
      <c r="Q2275" t="s">
        <v>8333</v>
      </c>
      <c r="R2275" t="s">
        <v>8351</v>
      </c>
      <c r="S2275" s="8">
        <f t="shared" si="142"/>
        <v>42781.340763888882</v>
      </c>
      <c r="T2275" s="8">
        <f t="shared" si="143"/>
        <v>42806.299097222225</v>
      </c>
    </row>
    <row r="2276" spans="1:20" ht="49"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s="3" t="s">
        <v>8297</v>
      </c>
      <c r="O2276">
        <f t="shared" si="140"/>
        <v>120</v>
      </c>
      <c r="P2276" s="3">
        <f t="shared" si="141"/>
        <v>30.2</v>
      </c>
      <c r="Q2276" t="s">
        <v>8333</v>
      </c>
      <c r="R2276" t="s">
        <v>8351</v>
      </c>
      <c r="S2276" s="8">
        <f t="shared" si="142"/>
        <v>41663.292326388888</v>
      </c>
      <c r="T2276" s="8">
        <f t="shared" si="143"/>
        <v>41693.292326388888</v>
      </c>
    </row>
    <row r="2277" spans="1:20" ht="49"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s="3" t="s">
        <v>8297</v>
      </c>
      <c r="O2277">
        <f t="shared" si="140"/>
        <v>408</v>
      </c>
      <c r="P2277" s="3">
        <f t="shared" si="141"/>
        <v>33.549999999999997</v>
      </c>
      <c r="Q2277" t="s">
        <v>8333</v>
      </c>
      <c r="R2277" t="s">
        <v>8351</v>
      </c>
      <c r="S2277" s="8">
        <f t="shared" si="142"/>
        <v>41965.408321759263</v>
      </c>
      <c r="T2277" s="8">
        <f t="shared" si="143"/>
        <v>41995.408321759256</v>
      </c>
    </row>
    <row r="2278" spans="1:20" ht="49"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s="3" t="s">
        <v>8297</v>
      </c>
      <c r="O2278">
        <f t="shared" si="140"/>
        <v>106</v>
      </c>
      <c r="P2278" s="3">
        <f t="shared" si="141"/>
        <v>64.75</v>
      </c>
      <c r="Q2278" t="s">
        <v>8333</v>
      </c>
      <c r="R2278" t="s">
        <v>8351</v>
      </c>
      <c r="S2278" s="8">
        <f t="shared" si="142"/>
        <v>41614.443159722221</v>
      </c>
      <c r="T2278" s="8">
        <f t="shared" si="143"/>
        <v>41644.443159722221</v>
      </c>
    </row>
    <row r="2279" spans="1:20" ht="49"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s="3" t="s">
        <v>8297</v>
      </c>
      <c r="O2279">
        <f t="shared" si="140"/>
        <v>141</v>
      </c>
      <c r="P2279" s="3">
        <f t="shared" si="141"/>
        <v>57.93</v>
      </c>
      <c r="Q2279" t="s">
        <v>8333</v>
      </c>
      <c r="R2279" t="s">
        <v>8351</v>
      </c>
      <c r="S2279" s="8">
        <f t="shared" si="142"/>
        <v>40936.470173611109</v>
      </c>
      <c r="T2279" s="8">
        <f t="shared" si="143"/>
        <v>40966.470173611109</v>
      </c>
    </row>
    <row r="2280" spans="1:20" ht="33"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s="3" t="s">
        <v>8297</v>
      </c>
      <c r="O2280">
        <f t="shared" si="140"/>
        <v>271</v>
      </c>
      <c r="P2280" s="3">
        <f t="shared" si="141"/>
        <v>53.08</v>
      </c>
      <c r="Q2280" t="s">
        <v>8333</v>
      </c>
      <c r="R2280" t="s">
        <v>8351</v>
      </c>
      <c r="S2280" s="8">
        <f t="shared" si="142"/>
        <v>42338.500775462955</v>
      </c>
      <c r="T2280" s="8">
        <f t="shared" si="143"/>
        <v>42372.749305555553</v>
      </c>
    </row>
    <row r="2281" spans="1:20" ht="49"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s="3" t="s">
        <v>8297</v>
      </c>
      <c r="O2281">
        <f t="shared" si="140"/>
        <v>154</v>
      </c>
      <c r="P2281" s="3">
        <f t="shared" si="141"/>
        <v>48.06</v>
      </c>
      <c r="Q2281" t="s">
        <v>8333</v>
      </c>
      <c r="R2281" t="s">
        <v>8351</v>
      </c>
      <c r="S2281" s="8">
        <f t="shared" si="142"/>
        <v>42020.598368055551</v>
      </c>
      <c r="T2281" s="8">
        <f t="shared" si="143"/>
        <v>42038.958333333336</v>
      </c>
    </row>
    <row r="2282" spans="1:20" ht="49"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s="3" t="s">
        <v>8297</v>
      </c>
      <c r="O2282">
        <f t="shared" si="140"/>
        <v>404</v>
      </c>
      <c r="P2282" s="3">
        <f t="shared" si="141"/>
        <v>82.4</v>
      </c>
      <c r="Q2282" t="s">
        <v>8333</v>
      </c>
      <c r="R2282" t="s">
        <v>8351</v>
      </c>
      <c r="S2282" s="8">
        <f t="shared" si="142"/>
        <v>42234.416562499995</v>
      </c>
      <c r="T2282" s="8">
        <f t="shared" si="143"/>
        <v>42264.416562499995</v>
      </c>
    </row>
    <row r="2283" spans="1:20" ht="49"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s="3" t="s">
        <v>8276</v>
      </c>
      <c r="O2283">
        <f t="shared" si="140"/>
        <v>185</v>
      </c>
      <c r="P2283" s="3">
        <f t="shared" si="141"/>
        <v>50.45</v>
      </c>
      <c r="Q2283" t="s">
        <v>8325</v>
      </c>
      <c r="R2283" t="s">
        <v>8326</v>
      </c>
      <c r="S2283" s="8">
        <f t="shared" si="142"/>
        <v>40687.077511574069</v>
      </c>
      <c r="T2283" s="8">
        <f t="shared" si="143"/>
        <v>40749.076388888883</v>
      </c>
    </row>
    <row r="2284" spans="1:20" ht="33"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s="3" t="s">
        <v>8276</v>
      </c>
      <c r="O2284">
        <f t="shared" si="140"/>
        <v>185</v>
      </c>
      <c r="P2284" s="3">
        <f t="shared" si="141"/>
        <v>115.83</v>
      </c>
      <c r="Q2284" t="s">
        <v>8325</v>
      </c>
      <c r="R2284" t="s">
        <v>8326</v>
      </c>
      <c r="S2284" s="8">
        <f t="shared" si="142"/>
        <v>42322.966273148144</v>
      </c>
      <c r="T2284" s="8">
        <f t="shared" si="143"/>
        <v>42382.966273148144</v>
      </c>
    </row>
    <row r="2285" spans="1:20" ht="49"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s="3" t="s">
        <v>8276</v>
      </c>
      <c r="O2285">
        <f t="shared" si="140"/>
        <v>101</v>
      </c>
      <c r="P2285" s="3">
        <f t="shared" si="141"/>
        <v>63.03</v>
      </c>
      <c r="Q2285" t="s">
        <v>8325</v>
      </c>
      <c r="R2285" t="s">
        <v>8326</v>
      </c>
      <c r="S2285" s="8">
        <f t="shared" si="142"/>
        <v>40977.916712962957</v>
      </c>
      <c r="T2285" s="8">
        <f t="shared" si="143"/>
        <v>41037.875046296293</v>
      </c>
    </row>
    <row r="2286" spans="1:20" ht="33"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s="3" t="s">
        <v>8276</v>
      </c>
      <c r="O2286">
        <f t="shared" si="140"/>
        <v>106</v>
      </c>
      <c r="P2286" s="3">
        <f t="shared" si="141"/>
        <v>108.02</v>
      </c>
      <c r="Q2286" t="s">
        <v>8325</v>
      </c>
      <c r="R2286" t="s">
        <v>8326</v>
      </c>
      <c r="S2286" s="8">
        <f t="shared" si="142"/>
        <v>40585.588483796295</v>
      </c>
      <c r="T2286" s="8">
        <f t="shared" si="143"/>
        <v>40613.958333333328</v>
      </c>
    </row>
    <row r="2287" spans="1:20" ht="49"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s="3" t="s">
        <v>8276</v>
      </c>
      <c r="O2287">
        <f t="shared" si="140"/>
        <v>121</v>
      </c>
      <c r="P2287" s="3">
        <f t="shared" si="141"/>
        <v>46.09</v>
      </c>
      <c r="Q2287" t="s">
        <v>8325</v>
      </c>
      <c r="R2287" t="s">
        <v>8326</v>
      </c>
      <c r="S2287" s="8">
        <f t="shared" si="142"/>
        <v>41058.977349537032</v>
      </c>
      <c r="T2287" s="8">
        <f t="shared" si="143"/>
        <v>41088.977349537039</v>
      </c>
    </row>
    <row r="2288" spans="1:20" ht="49"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s="3" t="s">
        <v>8276</v>
      </c>
      <c r="O2288">
        <f t="shared" si="140"/>
        <v>100</v>
      </c>
      <c r="P2288" s="3">
        <f t="shared" si="141"/>
        <v>107.21</v>
      </c>
      <c r="Q2288" t="s">
        <v>8325</v>
      </c>
      <c r="R2288" t="s">
        <v>8326</v>
      </c>
      <c r="S2288" s="8">
        <f t="shared" si="142"/>
        <v>41494.755254629628</v>
      </c>
      <c r="T2288" s="8">
        <f t="shared" si="143"/>
        <v>41522.957638888889</v>
      </c>
    </row>
    <row r="2289" spans="1:20" ht="49"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s="3" t="s">
        <v>8276</v>
      </c>
      <c r="O2289">
        <f t="shared" si="140"/>
        <v>120</v>
      </c>
      <c r="P2289" s="3">
        <f t="shared" si="141"/>
        <v>50.93</v>
      </c>
      <c r="Q2289" t="s">
        <v>8325</v>
      </c>
      <c r="R2289" t="s">
        <v>8326</v>
      </c>
      <c r="S2289" s="8">
        <f t="shared" si="142"/>
        <v>41792.459027777775</v>
      </c>
      <c r="T2289" s="8">
        <f t="shared" si="143"/>
        <v>41813.459027777775</v>
      </c>
    </row>
    <row r="2290" spans="1:20" ht="49"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s="3" t="s">
        <v>8276</v>
      </c>
      <c r="O2290">
        <f t="shared" si="140"/>
        <v>100</v>
      </c>
      <c r="P2290" s="3">
        <f t="shared" si="141"/>
        <v>40.04</v>
      </c>
      <c r="Q2290" t="s">
        <v>8325</v>
      </c>
      <c r="R2290" t="s">
        <v>8326</v>
      </c>
      <c r="S2290" s="8">
        <f t="shared" si="142"/>
        <v>41067.619085648148</v>
      </c>
      <c r="T2290" s="8">
        <f t="shared" si="143"/>
        <v>41086.541666666664</v>
      </c>
    </row>
    <row r="2291" spans="1:20" ht="49"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s="3" t="s">
        <v>8276</v>
      </c>
      <c r="O2291">
        <f t="shared" si="140"/>
        <v>107</v>
      </c>
      <c r="P2291" s="3">
        <f t="shared" si="141"/>
        <v>64.44</v>
      </c>
      <c r="Q2291" t="s">
        <v>8325</v>
      </c>
      <c r="R2291" t="s">
        <v>8326</v>
      </c>
      <c r="S2291" s="8">
        <f t="shared" si="142"/>
        <v>41571.790046296293</v>
      </c>
      <c r="T2291" s="8">
        <f t="shared" si="143"/>
        <v>41614.765277777777</v>
      </c>
    </row>
    <row r="2292" spans="1:20" ht="49"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s="3" t="s">
        <v>8276</v>
      </c>
      <c r="O2292">
        <f t="shared" si="140"/>
        <v>104</v>
      </c>
      <c r="P2292" s="3">
        <f t="shared" si="141"/>
        <v>53.83</v>
      </c>
      <c r="Q2292" t="s">
        <v>8325</v>
      </c>
      <c r="R2292" t="s">
        <v>8326</v>
      </c>
      <c r="S2292" s="8">
        <f t="shared" si="142"/>
        <v>40070.045486111107</v>
      </c>
      <c r="T2292" s="8">
        <f t="shared" si="143"/>
        <v>40148.5</v>
      </c>
    </row>
    <row r="2293" spans="1:20" ht="49"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s="3" t="s">
        <v>8276</v>
      </c>
      <c r="O2293">
        <f t="shared" si="140"/>
        <v>173</v>
      </c>
      <c r="P2293" s="3">
        <f t="shared" si="141"/>
        <v>100.47</v>
      </c>
      <c r="Q2293" t="s">
        <v>8325</v>
      </c>
      <c r="R2293" t="s">
        <v>8326</v>
      </c>
      <c r="S2293" s="8">
        <f t="shared" si="142"/>
        <v>40987.768726851849</v>
      </c>
      <c r="T2293" s="8">
        <f t="shared" si="143"/>
        <v>41021.958333333328</v>
      </c>
    </row>
    <row r="2294" spans="1:20" ht="49"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s="3" t="s">
        <v>8276</v>
      </c>
      <c r="O2294">
        <f t="shared" si="140"/>
        <v>107</v>
      </c>
      <c r="P2294" s="3">
        <f t="shared" si="141"/>
        <v>46.63</v>
      </c>
      <c r="Q2294" t="s">
        <v>8325</v>
      </c>
      <c r="R2294" t="s">
        <v>8326</v>
      </c>
      <c r="S2294" s="8">
        <f t="shared" si="142"/>
        <v>40987.489305555551</v>
      </c>
      <c r="T2294" s="8">
        <f t="shared" si="143"/>
        <v>41017.489305555551</v>
      </c>
    </row>
    <row r="2295" spans="1:20" ht="33"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s="3" t="s">
        <v>8276</v>
      </c>
      <c r="O2295">
        <f t="shared" si="140"/>
        <v>108</v>
      </c>
      <c r="P2295" s="3">
        <f t="shared" si="141"/>
        <v>34.07</v>
      </c>
      <c r="Q2295" t="s">
        <v>8325</v>
      </c>
      <c r="R2295" t="s">
        <v>8326</v>
      </c>
      <c r="S2295" s="8">
        <f t="shared" si="142"/>
        <v>41151.499988425923</v>
      </c>
      <c r="T2295" s="8">
        <f t="shared" si="143"/>
        <v>41176.957638888889</v>
      </c>
    </row>
    <row r="2296" spans="1:20" ht="49"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s="3" t="s">
        <v>8276</v>
      </c>
      <c r="O2296">
        <f t="shared" si="140"/>
        <v>146</v>
      </c>
      <c r="P2296" s="3">
        <f t="shared" si="141"/>
        <v>65.209999999999994</v>
      </c>
      <c r="Q2296" t="s">
        <v>8325</v>
      </c>
      <c r="R2296" t="s">
        <v>8326</v>
      </c>
      <c r="S2296" s="8">
        <f t="shared" si="142"/>
        <v>41264.514814814815</v>
      </c>
      <c r="T2296" s="8">
        <f t="shared" si="143"/>
        <v>41294.514814814815</v>
      </c>
    </row>
    <row r="2297" spans="1:20" ht="49"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s="3" t="s">
        <v>8276</v>
      </c>
      <c r="O2297">
        <f t="shared" si="140"/>
        <v>125</v>
      </c>
      <c r="P2297" s="3">
        <f t="shared" si="141"/>
        <v>44.21</v>
      </c>
      <c r="Q2297" t="s">
        <v>8325</v>
      </c>
      <c r="R2297" t="s">
        <v>8326</v>
      </c>
      <c r="S2297" s="8">
        <f t="shared" si="142"/>
        <v>41270.746018518512</v>
      </c>
      <c r="T2297" s="8">
        <f t="shared" si="143"/>
        <v>41300.746018518512</v>
      </c>
    </row>
    <row r="2298" spans="1:20" ht="49"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s="3" t="s">
        <v>8276</v>
      </c>
      <c r="O2298">
        <f t="shared" si="140"/>
        <v>149</v>
      </c>
      <c r="P2298" s="3">
        <f t="shared" si="141"/>
        <v>71.97</v>
      </c>
      <c r="Q2298" t="s">
        <v>8325</v>
      </c>
      <c r="R2298" t="s">
        <v>8326</v>
      </c>
      <c r="S2298" s="8">
        <f t="shared" si="142"/>
        <v>40927.52344907407</v>
      </c>
      <c r="T2298" s="8">
        <f t="shared" si="143"/>
        <v>40962.52344907407</v>
      </c>
    </row>
    <row r="2299" spans="1:20" ht="33"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s="3" t="s">
        <v>8276</v>
      </c>
      <c r="O2299">
        <f t="shared" si="140"/>
        <v>101</v>
      </c>
      <c r="P2299" s="3">
        <f t="shared" si="141"/>
        <v>52.95</v>
      </c>
      <c r="Q2299" t="s">
        <v>8325</v>
      </c>
      <c r="R2299" t="s">
        <v>8326</v>
      </c>
      <c r="S2299" s="8">
        <f t="shared" si="142"/>
        <v>40947.83390046296</v>
      </c>
      <c r="T2299" s="8">
        <f t="shared" si="143"/>
        <v>40981.957638888889</v>
      </c>
    </row>
    <row r="2300" spans="1:20" ht="49"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s="3" t="s">
        <v>8276</v>
      </c>
      <c r="O2300">
        <f t="shared" si="140"/>
        <v>105</v>
      </c>
      <c r="P2300" s="3">
        <f t="shared" si="141"/>
        <v>109.45</v>
      </c>
      <c r="Q2300" t="s">
        <v>8325</v>
      </c>
      <c r="R2300" t="s">
        <v>8326</v>
      </c>
      <c r="S2300" s="8">
        <f t="shared" si="142"/>
        <v>41694.632326388884</v>
      </c>
      <c r="T2300" s="8">
        <f t="shared" si="143"/>
        <v>41724.59065972222</v>
      </c>
    </row>
    <row r="2301" spans="1:20" ht="49"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s="3" t="s">
        <v>8276</v>
      </c>
      <c r="O2301">
        <f t="shared" si="140"/>
        <v>350</v>
      </c>
      <c r="P2301" s="3">
        <f t="shared" si="141"/>
        <v>75.040000000000006</v>
      </c>
      <c r="Q2301" t="s">
        <v>8325</v>
      </c>
      <c r="R2301" t="s">
        <v>8326</v>
      </c>
      <c r="S2301" s="8">
        <f t="shared" si="142"/>
        <v>40564.824178240735</v>
      </c>
      <c r="T2301" s="8">
        <f t="shared" si="143"/>
        <v>40579.824178240735</v>
      </c>
    </row>
    <row r="2302" spans="1:20" ht="49"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s="3" t="s">
        <v>8276</v>
      </c>
      <c r="O2302">
        <f t="shared" si="140"/>
        <v>101</v>
      </c>
      <c r="P2302" s="3">
        <f t="shared" si="141"/>
        <v>115.71</v>
      </c>
      <c r="Q2302" t="s">
        <v>8325</v>
      </c>
      <c r="R2302" t="s">
        <v>8326</v>
      </c>
      <c r="S2302" s="8">
        <f t="shared" si="142"/>
        <v>41074.518703703703</v>
      </c>
      <c r="T2302" s="8">
        <f t="shared" si="143"/>
        <v>41088.518703703703</v>
      </c>
    </row>
    <row r="2303" spans="1:20" ht="33"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s="3" t="s">
        <v>8279</v>
      </c>
      <c r="O2303">
        <f t="shared" si="140"/>
        <v>134</v>
      </c>
      <c r="P2303" s="3">
        <f t="shared" si="141"/>
        <v>31.66</v>
      </c>
      <c r="Q2303" t="s">
        <v>8325</v>
      </c>
      <c r="R2303" t="s">
        <v>8329</v>
      </c>
      <c r="S2303" s="8">
        <f t="shared" si="142"/>
        <v>41415.938611111109</v>
      </c>
      <c r="T2303" s="8">
        <f t="shared" si="143"/>
        <v>41445.938611111109</v>
      </c>
    </row>
    <row r="2304" spans="1:20" ht="49"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s="3" t="s">
        <v>8279</v>
      </c>
      <c r="O2304">
        <f t="shared" si="140"/>
        <v>171</v>
      </c>
      <c r="P2304" s="3">
        <f t="shared" si="141"/>
        <v>46.18</v>
      </c>
      <c r="Q2304" t="s">
        <v>8325</v>
      </c>
      <c r="R2304" t="s">
        <v>8329</v>
      </c>
      <c r="S2304" s="8">
        <f t="shared" si="142"/>
        <v>41605.660115740735</v>
      </c>
      <c r="T2304" s="8">
        <f t="shared" si="143"/>
        <v>41639.083333333328</v>
      </c>
    </row>
    <row r="2305" spans="1:20" ht="49"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s="3" t="s">
        <v>8279</v>
      </c>
      <c r="O2305">
        <f t="shared" si="140"/>
        <v>109</v>
      </c>
      <c r="P2305" s="3">
        <f t="shared" si="141"/>
        <v>68.48</v>
      </c>
      <c r="Q2305" t="s">
        <v>8325</v>
      </c>
      <c r="R2305" t="s">
        <v>8329</v>
      </c>
      <c r="S2305" s="8">
        <f t="shared" si="142"/>
        <v>40849.902731481481</v>
      </c>
      <c r="T2305" s="8">
        <f t="shared" si="143"/>
        <v>40889.944398148145</v>
      </c>
    </row>
    <row r="2306" spans="1:20" ht="49"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s="3" t="s">
        <v>8279</v>
      </c>
      <c r="O2306">
        <f t="shared" ref="O2306:O2369" si="144">ROUND(E2306/D2306*100,0)</f>
        <v>101</v>
      </c>
      <c r="P2306" s="3">
        <f t="shared" ref="P2306:P2369" si="145">IF(E2306=0,0,ROUND(E2306/L2306,2))</f>
        <v>53.47</v>
      </c>
      <c r="Q2306" t="s">
        <v>8325</v>
      </c>
      <c r="R2306" t="s">
        <v>8329</v>
      </c>
      <c r="S2306" s="8">
        <f t="shared" ref="S2306:S2369" si="146">(((J2306/60)/60)/24)+DATE(1970,1,1)+(-5/24)</f>
        <v>40502.607534722221</v>
      </c>
      <c r="T2306" s="8">
        <f t="shared" ref="T2306:T2369" si="147">(I2306/86400)+25569+(-5/24)</f>
        <v>40543.999305555553</v>
      </c>
    </row>
    <row r="2307" spans="1:20" ht="49"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s="3" t="s">
        <v>8279</v>
      </c>
      <c r="O2307">
        <f t="shared" si="144"/>
        <v>101</v>
      </c>
      <c r="P2307" s="3">
        <f t="shared" si="145"/>
        <v>109.11</v>
      </c>
      <c r="Q2307" t="s">
        <v>8325</v>
      </c>
      <c r="R2307" t="s">
        <v>8329</v>
      </c>
      <c r="S2307" s="8">
        <f t="shared" si="146"/>
        <v>41834.486944444441</v>
      </c>
      <c r="T2307" s="8">
        <f t="shared" si="147"/>
        <v>41859.541666666664</v>
      </c>
    </row>
    <row r="2308" spans="1:20" ht="49"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s="3" t="s">
        <v>8279</v>
      </c>
      <c r="O2308">
        <f t="shared" si="144"/>
        <v>107</v>
      </c>
      <c r="P2308" s="3">
        <f t="shared" si="145"/>
        <v>51.19</v>
      </c>
      <c r="Q2308" t="s">
        <v>8325</v>
      </c>
      <c r="R2308" t="s">
        <v>8329</v>
      </c>
      <c r="S2308" s="8">
        <f t="shared" si="146"/>
        <v>40947.959826388884</v>
      </c>
      <c r="T2308" s="8">
        <f t="shared" si="147"/>
        <v>40977.959826388884</v>
      </c>
    </row>
    <row r="2309" spans="1:20" ht="49"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s="3" t="s">
        <v>8279</v>
      </c>
      <c r="O2309">
        <f t="shared" si="144"/>
        <v>107</v>
      </c>
      <c r="P2309" s="3">
        <f t="shared" si="145"/>
        <v>27.94</v>
      </c>
      <c r="Q2309" t="s">
        <v>8325</v>
      </c>
      <c r="R2309" t="s">
        <v>8329</v>
      </c>
      <c r="S2309" s="8">
        <f t="shared" si="146"/>
        <v>41004.594131944439</v>
      </c>
      <c r="T2309" s="8">
        <f t="shared" si="147"/>
        <v>41034.59407407407</v>
      </c>
    </row>
    <row r="2310" spans="1:20" ht="49"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s="3" t="s">
        <v>8279</v>
      </c>
      <c r="O2310">
        <f t="shared" si="144"/>
        <v>101</v>
      </c>
      <c r="P2310" s="3">
        <f t="shared" si="145"/>
        <v>82.5</v>
      </c>
      <c r="Q2310" t="s">
        <v>8325</v>
      </c>
      <c r="R2310" t="s">
        <v>8329</v>
      </c>
      <c r="S2310" s="8">
        <f t="shared" si="146"/>
        <v>41851.754583333335</v>
      </c>
      <c r="T2310" s="8">
        <f t="shared" si="147"/>
        <v>41879.833333333328</v>
      </c>
    </row>
    <row r="2311" spans="1:20" ht="49"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s="3" t="s">
        <v>8279</v>
      </c>
      <c r="O2311">
        <f t="shared" si="144"/>
        <v>107</v>
      </c>
      <c r="P2311" s="3">
        <f t="shared" si="145"/>
        <v>59.82</v>
      </c>
      <c r="Q2311" t="s">
        <v>8325</v>
      </c>
      <c r="R2311" t="s">
        <v>8329</v>
      </c>
      <c r="S2311" s="8">
        <f t="shared" si="146"/>
        <v>41307.779363425921</v>
      </c>
      <c r="T2311" s="8">
        <f t="shared" si="147"/>
        <v>41342.779363425921</v>
      </c>
    </row>
    <row r="2312" spans="1:20" ht="49"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s="3" t="s">
        <v>8279</v>
      </c>
      <c r="O2312">
        <f t="shared" si="144"/>
        <v>429</v>
      </c>
      <c r="P2312" s="3">
        <f t="shared" si="145"/>
        <v>64.819999999999993</v>
      </c>
      <c r="Q2312" t="s">
        <v>8325</v>
      </c>
      <c r="R2312" t="s">
        <v>8329</v>
      </c>
      <c r="S2312" s="8">
        <f t="shared" si="146"/>
        <v>41324.585821759254</v>
      </c>
      <c r="T2312" s="8">
        <f t="shared" si="147"/>
        <v>41354.54415509259</v>
      </c>
    </row>
    <row r="2313" spans="1:20" ht="49"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s="3" t="s">
        <v>8279</v>
      </c>
      <c r="O2313">
        <f t="shared" si="144"/>
        <v>104</v>
      </c>
      <c r="P2313" s="3">
        <f t="shared" si="145"/>
        <v>90.1</v>
      </c>
      <c r="Q2313" t="s">
        <v>8325</v>
      </c>
      <c r="R2313" t="s">
        <v>8329</v>
      </c>
      <c r="S2313" s="8">
        <f t="shared" si="146"/>
        <v>41735.796168981477</v>
      </c>
      <c r="T2313" s="8">
        <f t="shared" si="147"/>
        <v>41765.796168981477</v>
      </c>
    </row>
    <row r="2314" spans="1:20" ht="49"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s="3" t="s">
        <v>8279</v>
      </c>
      <c r="O2314">
        <f t="shared" si="144"/>
        <v>108</v>
      </c>
      <c r="P2314" s="3">
        <f t="shared" si="145"/>
        <v>40.96</v>
      </c>
      <c r="Q2314" t="s">
        <v>8325</v>
      </c>
      <c r="R2314" t="s">
        <v>8329</v>
      </c>
      <c r="S2314" s="8">
        <f t="shared" si="146"/>
        <v>41716.424513888887</v>
      </c>
      <c r="T2314" s="8">
        <f t="shared" si="147"/>
        <v>41747.75</v>
      </c>
    </row>
    <row r="2315" spans="1:20" ht="33"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s="3" t="s">
        <v>8279</v>
      </c>
      <c r="O2315">
        <f t="shared" si="144"/>
        <v>176</v>
      </c>
      <c r="P2315" s="3">
        <f t="shared" si="145"/>
        <v>56</v>
      </c>
      <c r="Q2315" t="s">
        <v>8325</v>
      </c>
      <c r="R2315" t="s">
        <v>8329</v>
      </c>
      <c r="S2315" s="8">
        <f t="shared" si="146"/>
        <v>41002.750300925924</v>
      </c>
      <c r="T2315" s="8">
        <f t="shared" si="147"/>
        <v>41032.750300925924</v>
      </c>
    </row>
    <row r="2316" spans="1:20" ht="49"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s="3" t="s">
        <v>8279</v>
      </c>
      <c r="O2316">
        <f t="shared" si="144"/>
        <v>157</v>
      </c>
      <c r="P2316" s="3">
        <f t="shared" si="145"/>
        <v>37.67</v>
      </c>
      <c r="Q2316" t="s">
        <v>8325</v>
      </c>
      <c r="R2316" t="s">
        <v>8329</v>
      </c>
      <c r="S2316" s="8">
        <f t="shared" si="146"/>
        <v>41037.343252314815</v>
      </c>
      <c r="T2316" s="8">
        <f t="shared" si="147"/>
        <v>41067.343252314815</v>
      </c>
    </row>
    <row r="2317" spans="1:20" ht="33"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s="3" t="s">
        <v>8279</v>
      </c>
      <c r="O2317">
        <f t="shared" si="144"/>
        <v>103</v>
      </c>
      <c r="P2317" s="3">
        <f t="shared" si="145"/>
        <v>40.08</v>
      </c>
      <c r="Q2317" t="s">
        <v>8325</v>
      </c>
      <c r="R2317" t="s">
        <v>8329</v>
      </c>
      <c r="S2317" s="8">
        <f t="shared" si="146"/>
        <v>41004.517858796295</v>
      </c>
      <c r="T2317" s="8">
        <f t="shared" si="147"/>
        <v>41034.517858796295</v>
      </c>
    </row>
    <row r="2318" spans="1:20" ht="49"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s="3" t="s">
        <v>8279</v>
      </c>
      <c r="O2318">
        <f t="shared" si="144"/>
        <v>104</v>
      </c>
      <c r="P2318" s="3">
        <f t="shared" si="145"/>
        <v>78.03</v>
      </c>
      <c r="Q2318" t="s">
        <v>8325</v>
      </c>
      <c r="R2318" t="s">
        <v>8329</v>
      </c>
      <c r="S2318" s="8">
        <f t="shared" si="146"/>
        <v>40079.516782407409</v>
      </c>
      <c r="T2318" s="8">
        <f t="shared" si="147"/>
        <v>40156.558333333327</v>
      </c>
    </row>
    <row r="2319" spans="1:20" ht="49"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s="3" t="s">
        <v>8279</v>
      </c>
      <c r="O2319">
        <f t="shared" si="144"/>
        <v>104</v>
      </c>
      <c r="P2319" s="3">
        <f t="shared" si="145"/>
        <v>18.91</v>
      </c>
      <c r="Q2319" t="s">
        <v>8325</v>
      </c>
      <c r="R2319" t="s">
        <v>8329</v>
      </c>
      <c r="S2319" s="8">
        <f t="shared" si="146"/>
        <v>40192.33390046296</v>
      </c>
      <c r="T2319" s="8">
        <f t="shared" si="147"/>
        <v>40224</v>
      </c>
    </row>
    <row r="2320" spans="1:20" ht="65"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s="3" t="s">
        <v>8279</v>
      </c>
      <c r="O2320">
        <f t="shared" si="144"/>
        <v>121</v>
      </c>
      <c r="P2320" s="3">
        <f t="shared" si="145"/>
        <v>37.130000000000003</v>
      </c>
      <c r="Q2320" t="s">
        <v>8325</v>
      </c>
      <c r="R2320" t="s">
        <v>8329</v>
      </c>
      <c r="S2320" s="8">
        <f t="shared" si="146"/>
        <v>40050.435347222221</v>
      </c>
      <c r="T2320" s="8">
        <f t="shared" si="147"/>
        <v>40081.957638888889</v>
      </c>
    </row>
    <row r="2321" spans="1:20" ht="49"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s="3" t="s">
        <v>8279</v>
      </c>
      <c r="O2321">
        <f t="shared" si="144"/>
        <v>108</v>
      </c>
      <c r="P2321" s="3">
        <f t="shared" si="145"/>
        <v>41.96</v>
      </c>
      <c r="Q2321" t="s">
        <v>8325</v>
      </c>
      <c r="R2321" t="s">
        <v>8329</v>
      </c>
      <c r="S2321" s="8">
        <f t="shared" si="146"/>
        <v>41592.873668981476</v>
      </c>
      <c r="T2321" s="8">
        <f t="shared" si="147"/>
        <v>41622.873668981476</v>
      </c>
    </row>
    <row r="2322" spans="1:20" ht="49"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s="3" t="s">
        <v>8279</v>
      </c>
      <c r="O2322">
        <f t="shared" si="144"/>
        <v>109</v>
      </c>
      <c r="P2322" s="3">
        <f t="shared" si="145"/>
        <v>61.04</v>
      </c>
      <c r="Q2322" t="s">
        <v>8325</v>
      </c>
      <c r="R2322" t="s">
        <v>8329</v>
      </c>
      <c r="S2322" s="8">
        <f t="shared" si="146"/>
        <v>41696.608796296292</v>
      </c>
      <c r="T2322" s="8">
        <f t="shared" si="147"/>
        <v>41731.567129629628</v>
      </c>
    </row>
    <row r="2323" spans="1:20" ht="49"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s="3" t="s">
        <v>8298</v>
      </c>
      <c r="O2323">
        <f t="shared" si="144"/>
        <v>39</v>
      </c>
      <c r="P2323" s="3">
        <f t="shared" si="145"/>
        <v>64.53</v>
      </c>
      <c r="Q2323" t="s">
        <v>8336</v>
      </c>
      <c r="R2323" t="s">
        <v>8352</v>
      </c>
      <c r="S2323" s="8">
        <f t="shared" si="146"/>
        <v>42799.052094907405</v>
      </c>
      <c r="T2323" s="8">
        <f t="shared" si="147"/>
        <v>42829.010428240734</v>
      </c>
    </row>
    <row r="2324" spans="1:20" ht="49"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s="3" t="s">
        <v>8298</v>
      </c>
      <c r="O2324">
        <f t="shared" si="144"/>
        <v>3</v>
      </c>
      <c r="P2324" s="3">
        <f t="shared" si="145"/>
        <v>21.25</v>
      </c>
      <c r="Q2324" t="s">
        <v>8336</v>
      </c>
      <c r="R2324" t="s">
        <v>8352</v>
      </c>
      <c r="S2324" s="8">
        <f t="shared" si="146"/>
        <v>42804.687141203707</v>
      </c>
      <c r="T2324" s="8">
        <f t="shared" si="147"/>
        <v>42834.645474537036</v>
      </c>
    </row>
    <row r="2325" spans="1:20" ht="49"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s="3" t="s">
        <v>8298</v>
      </c>
      <c r="O2325">
        <f t="shared" si="144"/>
        <v>48</v>
      </c>
      <c r="P2325" s="3">
        <f t="shared" si="145"/>
        <v>30</v>
      </c>
      <c r="Q2325" t="s">
        <v>8336</v>
      </c>
      <c r="R2325" t="s">
        <v>8352</v>
      </c>
      <c r="S2325" s="8">
        <f t="shared" si="146"/>
        <v>42807.54684027777</v>
      </c>
      <c r="T2325" s="8">
        <f t="shared" si="147"/>
        <v>42814.546840277777</v>
      </c>
    </row>
    <row r="2326" spans="1:20" ht="33"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s="3" t="s">
        <v>8298</v>
      </c>
      <c r="O2326">
        <f t="shared" si="144"/>
        <v>21</v>
      </c>
      <c r="P2326" s="3">
        <f t="shared" si="145"/>
        <v>25.49</v>
      </c>
      <c r="Q2326" t="s">
        <v>8336</v>
      </c>
      <c r="R2326" t="s">
        <v>8352</v>
      </c>
      <c r="S2326" s="8">
        <f t="shared" si="146"/>
        <v>42790.67690972222</v>
      </c>
      <c r="T2326" s="8">
        <f t="shared" si="147"/>
        <v>42820.635243055549</v>
      </c>
    </row>
    <row r="2327" spans="1:20" ht="49"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s="3" t="s">
        <v>8298</v>
      </c>
      <c r="O2327">
        <f t="shared" si="144"/>
        <v>8</v>
      </c>
      <c r="P2327" s="3">
        <f t="shared" si="145"/>
        <v>11.43</v>
      </c>
      <c r="Q2327" t="s">
        <v>8336</v>
      </c>
      <c r="R2327" t="s">
        <v>8352</v>
      </c>
      <c r="S2327" s="8">
        <f t="shared" si="146"/>
        <v>42793.814016203702</v>
      </c>
      <c r="T2327" s="8">
        <f t="shared" si="147"/>
        <v>42823.772349537037</v>
      </c>
    </row>
    <row r="2328" spans="1:20" ht="49"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s="3" t="s">
        <v>8298</v>
      </c>
      <c r="O2328">
        <f t="shared" si="144"/>
        <v>1</v>
      </c>
      <c r="P2328" s="3">
        <f t="shared" si="145"/>
        <v>108</v>
      </c>
      <c r="Q2328" t="s">
        <v>8336</v>
      </c>
      <c r="R2328" t="s">
        <v>8352</v>
      </c>
      <c r="S2328" s="8">
        <f t="shared" si="146"/>
        <v>42803.825787037036</v>
      </c>
      <c r="T2328" s="8">
        <f t="shared" si="147"/>
        <v>42855.499999999993</v>
      </c>
    </row>
    <row r="2329" spans="1:20" ht="33"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s="3" t="s">
        <v>8298</v>
      </c>
      <c r="O2329">
        <f t="shared" si="144"/>
        <v>526</v>
      </c>
      <c r="P2329" s="3">
        <f t="shared" si="145"/>
        <v>54.88</v>
      </c>
      <c r="Q2329" t="s">
        <v>8336</v>
      </c>
      <c r="R2329" t="s">
        <v>8352</v>
      </c>
      <c r="S2329" s="8">
        <f t="shared" si="146"/>
        <v>41842.708796296298</v>
      </c>
      <c r="T2329" s="8">
        <f t="shared" si="147"/>
        <v>41877.708796296291</v>
      </c>
    </row>
    <row r="2330" spans="1:20" ht="65"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s="3" t="s">
        <v>8298</v>
      </c>
      <c r="O2330">
        <f t="shared" si="144"/>
        <v>254</v>
      </c>
      <c r="P2330" s="3">
        <f t="shared" si="145"/>
        <v>47.38</v>
      </c>
      <c r="Q2330" t="s">
        <v>8336</v>
      </c>
      <c r="R2330" t="s">
        <v>8352</v>
      </c>
      <c r="S2330" s="8">
        <f t="shared" si="146"/>
        <v>42139.573344907411</v>
      </c>
      <c r="T2330" s="8">
        <f t="shared" si="147"/>
        <v>42169.573344907403</v>
      </c>
    </row>
    <row r="2331" spans="1:20" ht="49"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s="3" t="s">
        <v>8298</v>
      </c>
      <c r="O2331">
        <f t="shared" si="144"/>
        <v>106</v>
      </c>
      <c r="P2331" s="3">
        <f t="shared" si="145"/>
        <v>211.84</v>
      </c>
      <c r="Q2331" t="s">
        <v>8336</v>
      </c>
      <c r="R2331" t="s">
        <v>8352</v>
      </c>
      <c r="S2331" s="8">
        <f t="shared" si="146"/>
        <v>41807.416041666664</v>
      </c>
      <c r="T2331" s="8">
        <f t="shared" si="147"/>
        <v>41837.416041666664</v>
      </c>
    </row>
    <row r="2332" spans="1:20" ht="49"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s="3" t="s">
        <v>8298</v>
      </c>
      <c r="O2332">
        <f t="shared" si="144"/>
        <v>102</v>
      </c>
      <c r="P2332" s="3">
        <f t="shared" si="145"/>
        <v>219.93</v>
      </c>
      <c r="Q2332" t="s">
        <v>8336</v>
      </c>
      <c r="R2332" t="s">
        <v>8352</v>
      </c>
      <c r="S2332" s="8">
        <f t="shared" si="146"/>
        <v>42332.691469907404</v>
      </c>
      <c r="T2332" s="8">
        <f t="shared" si="147"/>
        <v>42362.791666666664</v>
      </c>
    </row>
    <row r="2333" spans="1:20" ht="49"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s="3" t="s">
        <v>8298</v>
      </c>
      <c r="O2333">
        <f t="shared" si="144"/>
        <v>144</v>
      </c>
      <c r="P2333" s="3">
        <f t="shared" si="145"/>
        <v>40.799999999999997</v>
      </c>
      <c r="Q2333" t="s">
        <v>8336</v>
      </c>
      <c r="R2333" t="s">
        <v>8352</v>
      </c>
      <c r="S2333" s="8">
        <f t="shared" si="146"/>
        <v>41838.797337962962</v>
      </c>
      <c r="T2333" s="8">
        <f t="shared" si="147"/>
        <v>41868.797337962962</v>
      </c>
    </row>
    <row r="2334" spans="1:20" ht="49"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s="3" t="s">
        <v>8298</v>
      </c>
      <c r="O2334">
        <f t="shared" si="144"/>
        <v>106</v>
      </c>
      <c r="P2334" s="3">
        <f t="shared" si="145"/>
        <v>75.5</v>
      </c>
      <c r="Q2334" t="s">
        <v>8336</v>
      </c>
      <c r="R2334" t="s">
        <v>8352</v>
      </c>
      <c r="S2334" s="8">
        <f t="shared" si="146"/>
        <v>42011.419803240737</v>
      </c>
      <c r="T2334" s="8">
        <f t="shared" si="147"/>
        <v>42041.419803240737</v>
      </c>
    </row>
    <row r="2335" spans="1:20" ht="49"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s="3" t="s">
        <v>8298</v>
      </c>
      <c r="O2335">
        <f t="shared" si="144"/>
        <v>212</v>
      </c>
      <c r="P2335" s="3">
        <f t="shared" si="145"/>
        <v>13.54</v>
      </c>
      <c r="Q2335" t="s">
        <v>8336</v>
      </c>
      <c r="R2335" t="s">
        <v>8352</v>
      </c>
      <c r="S2335" s="8">
        <f t="shared" si="146"/>
        <v>41767.442013888889</v>
      </c>
      <c r="T2335" s="8">
        <f t="shared" si="147"/>
        <v>41788.534722222219</v>
      </c>
    </row>
    <row r="2336" spans="1:20" ht="49"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s="3" t="s">
        <v>8298</v>
      </c>
      <c r="O2336">
        <f t="shared" si="144"/>
        <v>102</v>
      </c>
      <c r="P2336" s="3">
        <f t="shared" si="145"/>
        <v>60.87</v>
      </c>
      <c r="Q2336" t="s">
        <v>8336</v>
      </c>
      <c r="R2336" t="s">
        <v>8352</v>
      </c>
      <c r="S2336" s="8">
        <f t="shared" si="146"/>
        <v>41918.461782407401</v>
      </c>
      <c r="T2336" s="8">
        <f t="shared" si="147"/>
        <v>41948.523611111108</v>
      </c>
    </row>
    <row r="2337" spans="1:20" ht="49"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s="3" t="s">
        <v>8298</v>
      </c>
      <c r="O2337">
        <f t="shared" si="144"/>
        <v>102</v>
      </c>
      <c r="P2337" s="3">
        <f t="shared" si="145"/>
        <v>115.69</v>
      </c>
      <c r="Q2337" t="s">
        <v>8336</v>
      </c>
      <c r="R2337" t="s">
        <v>8352</v>
      </c>
      <c r="S2337" s="8">
        <f t="shared" si="146"/>
        <v>41771.363923611112</v>
      </c>
      <c r="T2337" s="8">
        <f t="shared" si="147"/>
        <v>41801.363923611112</v>
      </c>
    </row>
    <row r="2338" spans="1:20" ht="49"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s="3" t="s">
        <v>8298</v>
      </c>
      <c r="O2338">
        <f t="shared" si="144"/>
        <v>521</v>
      </c>
      <c r="P2338" s="3">
        <f t="shared" si="145"/>
        <v>48.1</v>
      </c>
      <c r="Q2338" t="s">
        <v>8336</v>
      </c>
      <c r="R2338" t="s">
        <v>8352</v>
      </c>
      <c r="S2338" s="8">
        <f t="shared" si="146"/>
        <v>41666.716377314813</v>
      </c>
      <c r="T2338" s="8">
        <f t="shared" si="147"/>
        <v>41706.716377314813</v>
      </c>
    </row>
    <row r="2339" spans="1:20" ht="33"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s="3" t="s">
        <v>8298</v>
      </c>
      <c r="O2339">
        <f t="shared" si="144"/>
        <v>111</v>
      </c>
      <c r="P2339" s="3">
        <f t="shared" si="145"/>
        <v>74.180000000000007</v>
      </c>
      <c r="Q2339" t="s">
        <v>8336</v>
      </c>
      <c r="R2339" t="s">
        <v>8352</v>
      </c>
      <c r="S2339" s="8">
        <f t="shared" si="146"/>
        <v>41786.432210648149</v>
      </c>
      <c r="T2339" s="8">
        <f t="shared" si="147"/>
        <v>41816.432210648149</v>
      </c>
    </row>
    <row r="2340" spans="1:20" ht="49"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s="3" t="s">
        <v>8298</v>
      </c>
      <c r="O2340">
        <f t="shared" si="144"/>
        <v>101</v>
      </c>
      <c r="P2340" s="3">
        <f t="shared" si="145"/>
        <v>123.35</v>
      </c>
      <c r="Q2340" t="s">
        <v>8336</v>
      </c>
      <c r="R2340" t="s">
        <v>8352</v>
      </c>
      <c r="S2340" s="8">
        <f t="shared" si="146"/>
        <v>41789.688472222217</v>
      </c>
      <c r="T2340" s="8">
        <f t="shared" si="147"/>
        <v>41819.688472222224</v>
      </c>
    </row>
    <row r="2341" spans="1:20" ht="49"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s="3" t="s">
        <v>8298</v>
      </c>
      <c r="O2341">
        <f t="shared" si="144"/>
        <v>294</v>
      </c>
      <c r="P2341" s="3">
        <f t="shared" si="145"/>
        <v>66.62</v>
      </c>
      <c r="Q2341" t="s">
        <v>8336</v>
      </c>
      <c r="R2341" t="s">
        <v>8352</v>
      </c>
      <c r="S2341" s="8">
        <f t="shared" si="146"/>
        <v>42692.591539351844</v>
      </c>
      <c r="T2341" s="8">
        <f t="shared" si="147"/>
        <v>42723.124305555553</v>
      </c>
    </row>
    <row r="2342" spans="1:20" ht="49"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s="3" t="s">
        <v>8298</v>
      </c>
      <c r="O2342">
        <f t="shared" si="144"/>
        <v>106</v>
      </c>
      <c r="P2342" s="3">
        <f t="shared" si="145"/>
        <v>104.99</v>
      </c>
      <c r="Q2342" t="s">
        <v>8336</v>
      </c>
      <c r="R2342" t="s">
        <v>8352</v>
      </c>
      <c r="S2342" s="8">
        <f t="shared" si="146"/>
        <v>42643.434467592589</v>
      </c>
      <c r="T2342" s="8">
        <f t="shared" si="147"/>
        <v>42673.434467592589</v>
      </c>
    </row>
    <row r="2343" spans="1:20" ht="49"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s="3" t="s">
        <v>8272</v>
      </c>
      <c r="O2343">
        <f t="shared" si="144"/>
        <v>0</v>
      </c>
      <c r="P2343" s="3">
        <f t="shared" si="145"/>
        <v>0</v>
      </c>
      <c r="Q2343" t="s">
        <v>8319</v>
      </c>
      <c r="R2343" t="s">
        <v>8320</v>
      </c>
      <c r="S2343" s="8">
        <f t="shared" si="146"/>
        <v>42167.605370370373</v>
      </c>
      <c r="T2343" s="8">
        <f t="shared" si="147"/>
        <v>42197.605370370373</v>
      </c>
    </row>
    <row r="2344" spans="1:20" ht="49"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s="3" t="s">
        <v>8272</v>
      </c>
      <c r="O2344">
        <f t="shared" si="144"/>
        <v>0</v>
      </c>
      <c r="P2344" s="3">
        <f t="shared" si="145"/>
        <v>0</v>
      </c>
      <c r="Q2344" t="s">
        <v>8319</v>
      </c>
      <c r="R2344" t="s">
        <v>8320</v>
      </c>
      <c r="S2344" s="8">
        <f t="shared" si="146"/>
        <v>41897.49386574074</v>
      </c>
      <c r="T2344" s="8">
        <f t="shared" si="147"/>
        <v>41918</v>
      </c>
    </row>
    <row r="2345" spans="1:20" ht="49"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s="3" t="s">
        <v>8272</v>
      </c>
      <c r="O2345">
        <f t="shared" si="144"/>
        <v>3</v>
      </c>
      <c r="P2345" s="3">
        <f t="shared" si="145"/>
        <v>300</v>
      </c>
      <c r="Q2345" t="s">
        <v>8319</v>
      </c>
      <c r="R2345" t="s">
        <v>8320</v>
      </c>
      <c r="S2345" s="8">
        <f t="shared" si="146"/>
        <v>42327.616956018515</v>
      </c>
      <c r="T2345" s="8">
        <f t="shared" si="147"/>
        <v>42377.615972222215</v>
      </c>
    </row>
    <row r="2346" spans="1:20" ht="49"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s="3" t="s">
        <v>8272</v>
      </c>
      <c r="O2346">
        <f t="shared" si="144"/>
        <v>0</v>
      </c>
      <c r="P2346" s="3">
        <f t="shared" si="145"/>
        <v>1</v>
      </c>
      <c r="Q2346" t="s">
        <v>8319</v>
      </c>
      <c r="R2346" t="s">
        <v>8320</v>
      </c>
      <c r="S2346" s="8">
        <f t="shared" si="146"/>
        <v>42515.519317129627</v>
      </c>
      <c r="T2346" s="8">
        <f t="shared" si="147"/>
        <v>42545.519317129627</v>
      </c>
    </row>
    <row r="2347" spans="1:20" ht="49"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s="3" t="s">
        <v>8272</v>
      </c>
      <c r="O2347">
        <f t="shared" si="144"/>
        <v>0</v>
      </c>
      <c r="P2347" s="3">
        <f t="shared" si="145"/>
        <v>0</v>
      </c>
      <c r="Q2347" t="s">
        <v>8319</v>
      </c>
      <c r="R2347" t="s">
        <v>8320</v>
      </c>
      <c r="S2347" s="8">
        <f t="shared" si="146"/>
        <v>42059.79347222222</v>
      </c>
      <c r="T2347" s="8">
        <f t="shared" si="147"/>
        <v>42094.777083333327</v>
      </c>
    </row>
    <row r="2348" spans="1:20" ht="49"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s="3" t="s">
        <v>8272</v>
      </c>
      <c r="O2348">
        <f t="shared" si="144"/>
        <v>0</v>
      </c>
      <c r="P2348" s="3">
        <f t="shared" si="145"/>
        <v>13</v>
      </c>
      <c r="Q2348" t="s">
        <v>8319</v>
      </c>
      <c r="R2348" t="s">
        <v>8320</v>
      </c>
      <c r="S2348" s="8">
        <f t="shared" si="146"/>
        <v>42615.590636574074</v>
      </c>
      <c r="T2348" s="8">
        <f t="shared" si="147"/>
        <v>42660.590636574074</v>
      </c>
    </row>
    <row r="2349" spans="1:20" ht="49"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s="3" t="s">
        <v>8272</v>
      </c>
      <c r="O2349">
        <f t="shared" si="144"/>
        <v>2</v>
      </c>
      <c r="P2349" s="3">
        <f t="shared" si="145"/>
        <v>15</v>
      </c>
      <c r="Q2349" t="s">
        <v>8319</v>
      </c>
      <c r="R2349" t="s">
        <v>8320</v>
      </c>
      <c r="S2349" s="8">
        <f t="shared" si="146"/>
        <v>42577.399027777778</v>
      </c>
      <c r="T2349" s="8">
        <f t="shared" si="147"/>
        <v>42607.39902777777</v>
      </c>
    </row>
    <row r="2350" spans="1:20" ht="49"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s="3" t="s">
        <v>8272</v>
      </c>
      <c r="O2350">
        <f t="shared" si="144"/>
        <v>0</v>
      </c>
      <c r="P2350" s="3">
        <f t="shared" si="145"/>
        <v>54</v>
      </c>
      <c r="Q2350" t="s">
        <v>8319</v>
      </c>
      <c r="R2350" t="s">
        <v>8320</v>
      </c>
      <c r="S2350" s="8">
        <f t="shared" si="146"/>
        <v>42360.723819444444</v>
      </c>
      <c r="T2350" s="8">
        <f t="shared" si="147"/>
        <v>42420.723819444444</v>
      </c>
    </row>
    <row r="2351" spans="1:20" ht="49"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s="3" t="s">
        <v>8272</v>
      </c>
      <c r="O2351">
        <f t="shared" si="144"/>
        <v>0</v>
      </c>
      <c r="P2351" s="3">
        <f t="shared" si="145"/>
        <v>0</v>
      </c>
      <c r="Q2351" t="s">
        <v>8319</v>
      </c>
      <c r="R2351" t="s">
        <v>8320</v>
      </c>
      <c r="S2351" s="8">
        <f t="shared" si="146"/>
        <v>42198.567453703705</v>
      </c>
      <c r="T2351" s="8">
        <f t="shared" si="147"/>
        <v>42227.567453703705</v>
      </c>
    </row>
    <row r="2352" spans="1:20" ht="33"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s="3" t="s">
        <v>8272</v>
      </c>
      <c r="O2352">
        <f t="shared" si="144"/>
        <v>0</v>
      </c>
      <c r="P2352" s="3">
        <f t="shared" si="145"/>
        <v>0</v>
      </c>
      <c r="Q2352" t="s">
        <v>8319</v>
      </c>
      <c r="R2352" t="s">
        <v>8320</v>
      </c>
      <c r="S2352" s="8">
        <f t="shared" si="146"/>
        <v>42708.633912037032</v>
      </c>
      <c r="T2352" s="8">
        <f t="shared" si="147"/>
        <v>42738.633912037032</v>
      </c>
    </row>
    <row r="2353" spans="1:20" ht="33"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s="3" t="s">
        <v>8272</v>
      </c>
      <c r="O2353">
        <f t="shared" si="144"/>
        <v>1</v>
      </c>
      <c r="P2353" s="3">
        <f t="shared" si="145"/>
        <v>15.43</v>
      </c>
      <c r="Q2353" t="s">
        <v>8319</v>
      </c>
      <c r="R2353" t="s">
        <v>8320</v>
      </c>
      <c r="S2353" s="8">
        <f t="shared" si="146"/>
        <v>42093.892812500002</v>
      </c>
      <c r="T2353" s="8">
        <f t="shared" si="147"/>
        <v>42123.892812500002</v>
      </c>
    </row>
    <row r="2354" spans="1:20" ht="49"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s="3" t="s">
        <v>8272</v>
      </c>
      <c r="O2354">
        <f t="shared" si="144"/>
        <v>0</v>
      </c>
      <c r="P2354" s="3">
        <f t="shared" si="145"/>
        <v>0</v>
      </c>
      <c r="Q2354" t="s">
        <v>8319</v>
      </c>
      <c r="R2354" t="s">
        <v>8320</v>
      </c>
      <c r="S2354" s="8">
        <f t="shared" si="146"/>
        <v>42101.425370370365</v>
      </c>
      <c r="T2354" s="8">
        <f t="shared" si="147"/>
        <v>42161.425370370365</v>
      </c>
    </row>
    <row r="2355" spans="1:20" ht="49"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s="3" t="s">
        <v>8272</v>
      </c>
      <c r="O2355">
        <f t="shared" si="144"/>
        <v>0</v>
      </c>
      <c r="P2355" s="3">
        <f t="shared" si="145"/>
        <v>0</v>
      </c>
      <c r="Q2355" t="s">
        <v>8319</v>
      </c>
      <c r="R2355" t="s">
        <v>8320</v>
      </c>
      <c r="S2355" s="8">
        <f t="shared" si="146"/>
        <v>42103.467847222222</v>
      </c>
      <c r="T2355" s="8">
        <f t="shared" si="147"/>
        <v>42115.467847222222</v>
      </c>
    </row>
    <row r="2356" spans="1:20" ht="49"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s="3" t="s">
        <v>8272</v>
      </c>
      <c r="O2356">
        <f t="shared" si="144"/>
        <v>0</v>
      </c>
      <c r="P2356" s="3">
        <f t="shared" si="145"/>
        <v>25</v>
      </c>
      <c r="Q2356" t="s">
        <v>8319</v>
      </c>
      <c r="R2356" t="s">
        <v>8320</v>
      </c>
      <c r="S2356" s="8">
        <f t="shared" si="146"/>
        <v>41954.51458333333</v>
      </c>
      <c r="T2356" s="8">
        <f t="shared" si="147"/>
        <v>42014.51458333333</v>
      </c>
    </row>
    <row r="2357" spans="1:20" ht="49"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s="3" t="s">
        <v>8272</v>
      </c>
      <c r="O2357">
        <f t="shared" si="144"/>
        <v>1</v>
      </c>
      <c r="P2357" s="3">
        <f t="shared" si="145"/>
        <v>27.5</v>
      </c>
      <c r="Q2357" t="s">
        <v>8319</v>
      </c>
      <c r="R2357" t="s">
        <v>8320</v>
      </c>
      <c r="S2357" s="8">
        <f t="shared" si="146"/>
        <v>42096.709907407399</v>
      </c>
      <c r="T2357" s="8">
        <f t="shared" si="147"/>
        <v>42126.709907407407</v>
      </c>
    </row>
    <row r="2358" spans="1:20" ht="33"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s="3" t="s">
        <v>8272</v>
      </c>
      <c r="O2358">
        <f t="shared" si="144"/>
        <v>0</v>
      </c>
      <c r="P2358" s="3">
        <f t="shared" si="145"/>
        <v>0</v>
      </c>
      <c r="Q2358" t="s">
        <v>8319</v>
      </c>
      <c r="R2358" t="s">
        <v>8320</v>
      </c>
      <c r="S2358" s="8">
        <f t="shared" si="146"/>
        <v>42130.575277777774</v>
      </c>
      <c r="T2358" s="8">
        <f t="shared" si="147"/>
        <v>42160.575277777774</v>
      </c>
    </row>
    <row r="2359" spans="1:20" ht="33"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s="3" t="s">
        <v>8272</v>
      </c>
      <c r="O2359">
        <f t="shared" si="144"/>
        <v>0</v>
      </c>
      <c r="P2359" s="3">
        <f t="shared" si="145"/>
        <v>0</v>
      </c>
      <c r="Q2359" t="s">
        <v>8319</v>
      </c>
      <c r="R2359" t="s">
        <v>8320</v>
      </c>
      <c r="S2359" s="8">
        <f t="shared" si="146"/>
        <v>42264.411782407398</v>
      </c>
      <c r="T2359" s="8">
        <f t="shared" si="147"/>
        <v>42294.411782407406</v>
      </c>
    </row>
    <row r="2360" spans="1:20" ht="49"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s="3" t="s">
        <v>8272</v>
      </c>
      <c r="O2360">
        <f t="shared" si="144"/>
        <v>0</v>
      </c>
      <c r="P2360" s="3">
        <f t="shared" si="145"/>
        <v>0</v>
      </c>
      <c r="Q2360" t="s">
        <v>8319</v>
      </c>
      <c r="R2360" t="s">
        <v>8320</v>
      </c>
      <c r="S2360" s="8">
        <f t="shared" si="146"/>
        <v>41978.722638888888</v>
      </c>
      <c r="T2360" s="8">
        <f t="shared" si="147"/>
        <v>42034.818749999999</v>
      </c>
    </row>
    <row r="2361" spans="1:20" ht="49"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s="3" t="s">
        <v>8272</v>
      </c>
      <c r="O2361">
        <f t="shared" si="144"/>
        <v>15</v>
      </c>
      <c r="P2361" s="3">
        <f t="shared" si="145"/>
        <v>367</v>
      </c>
      <c r="Q2361" t="s">
        <v>8319</v>
      </c>
      <c r="R2361" t="s">
        <v>8320</v>
      </c>
      <c r="S2361" s="8">
        <f t="shared" si="146"/>
        <v>42159.441249999996</v>
      </c>
      <c r="T2361" s="8">
        <f t="shared" si="147"/>
        <v>42219.441249999996</v>
      </c>
    </row>
    <row r="2362" spans="1:20" ht="49"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s="3" t="s">
        <v>8272</v>
      </c>
      <c r="O2362">
        <f t="shared" si="144"/>
        <v>0</v>
      </c>
      <c r="P2362" s="3">
        <f t="shared" si="145"/>
        <v>2</v>
      </c>
      <c r="Q2362" t="s">
        <v>8319</v>
      </c>
      <c r="R2362" t="s">
        <v>8320</v>
      </c>
      <c r="S2362" s="8">
        <f t="shared" si="146"/>
        <v>42377.498611111114</v>
      </c>
      <c r="T2362" s="8">
        <f t="shared" si="147"/>
        <v>42407.498611111114</v>
      </c>
    </row>
    <row r="2363" spans="1:20" ht="49"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s="3" t="s">
        <v>8272</v>
      </c>
      <c r="O2363">
        <f t="shared" si="144"/>
        <v>0</v>
      </c>
      <c r="P2363" s="3">
        <f t="shared" si="145"/>
        <v>0</v>
      </c>
      <c r="Q2363" t="s">
        <v>8319</v>
      </c>
      <c r="R2363" t="s">
        <v>8320</v>
      </c>
      <c r="S2363" s="8">
        <f t="shared" si="146"/>
        <v>42466.650555555556</v>
      </c>
      <c r="T2363" s="8">
        <f t="shared" si="147"/>
        <v>42490.708333333336</v>
      </c>
    </row>
    <row r="2364" spans="1:20" ht="33"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s="3" t="s">
        <v>8272</v>
      </c>
      <c r="O2364">
        <f t="shared" si="144"/>
        <v>29</v>
      </c>
      <c r="P2364" s="3">
        <f t="shared" si="145"/>
        <v>60</v>
      </c>
      <c r="Q2364" t="s">
        <v>8319</v>
      </c>
      <c r="R2364" t="s">
        <v>8320</v>
      </c>
      <c r="S2364" s="8">
        <f t="shared" si="146"/>
        <v>41954.47997685185</v>
      </c>
      <c r="T2364" s="8">
        <f t="shared" si="147"/>
        <v>41984.47997685185</v>
      </c>
    </row>
    <row r="2365" spans="1:20" ht="49"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s="3" t="s">
        <v>8272</v>
      </c>
      <c r="O2365">
        <f t="shared" si="144"/>
        <v>0</v>
      </c>
      <c r="P2365" s="3">
        <f t="shared" si="145"/>
        <v>0</v>
      </c>
      <c r="Q2365" t="s">
        <v>8319</v>
      </c>
      <c r="R2365" t="s">
        <v>8320</v>
      </c>
      <c r="S2365" s="8">
        <f t="shared" si="146"/>
        <v>42321.803240740737</v>
      </c>
      <c r="T2365" s="8">
        <f t="shared" si="147"/>
        <v>42366.803240740737</v>
      </c>
    </row>
    <row r="2366" spans="1:20" ht="33"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s="3" t="s">
        <v>8272</v>
      </c>
      <c r="O2366">
        <f t="shared" si="144"/>
        <v>0</v>
      </c>
      <c r="P2366" s="3">
        <f t="shared" si="145"/>
        <v>0</v>
      </c>
      <c r="Q2366" t="s">
        <v>8319</v>
      </c>
      <c r="R2366" t="s">
        <v>8320</v>
      </c>
      <c r="S2366" s="8">
        <f t="shared" si="146"/>
        <v>42248.726342592585</v>
      </c>
      <c r="T2366" s="8">
        <f t="shared" si="147"/>
        <v>42303.726342592585</v>
      </c>
    </row>
    <row r="2367" spans="1:20" ht="49"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s="3" t="s">
        <v>8272</v>
      </c>
      <c r="O2367">
        <f t="shared" si="144"/>
        <v>0</v>
      </c>
      <c r="P2367" s="3">
        <f t="shared" si="145"/>
        <v>0</v>
      </c>
      <c r="Q2367" t="s">
        <v>8319</v>
      </c>
      <c r="R2367" t="s">
        <v>8320</v>
      </c>
      <c r="S2367" s="8">
        <f t="shared" si="146"/>
        <v>42346.528067129628</v>
      </c>
      <c r="T2367" s="8">
        <f t="shared" si="147"/>
        <v>42386.749999999993</v>
      </c>
    </row>
    <row r="2368" spans="1:20" ht="49"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s="3" t="s">
        <v>8272</v>
      </c>
      <c r="O2368">
        <f t="shared" si="144"/>
        <v>11</v>
      </c>
      <c r="P2368" s="3">
        <f t="shared" si="145"/>
        <v>97.41</v>
      </c>
      <c r="Q2368" t="s">
        <v>8319</v>
      </c>
      <c r="R2368" t="s">
        <v>8320</v>
      </c>
      <c r="S2368" s="8">
        <f t="shared" si="146"/>
        <v>42268.323298611103</v>
      </c>
      <c r="T2368" s="8">
        <f t="shared" si="147"/>
        <v>42298.323298611103</v>
      </c>
    </row>
    <row r="2369" spans="1:20" ht="49"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s="3" t="s">
        <v>8272</v>
      </c>
      <c r="O2369">
        <f t="shared" si="144"/>
        <v>1</v>
      </c>
      <c r="P2369" s="3">
        <f t="shared" si="145"/>
        <v>47.86</v>
      </c>
      <c r="Q2369" t="s">
        <v>8319</v>
      </c>
      <c r="R2369" t="s">
        <v>8320</v>
      </c>
      <c r="S2369" s="8">
        <f t="shared" si="146"/>
        <v>42425.761759259258</v>
      </c>
      <c r="T2369" s="8">
        <f t="shared" si="147"/>
        <v>42485.720092592594</v>
      </c>
    </row>
    <row r="2370" spans="1:20" ht="49"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s="3" t="s">
        <v>8272</v>
      </c>
      <c r="O2370">
        <f t="shared" ref="O2370:O2433" si="148">ROUND(E2370/D2370*100,0)</f>
        <v>0</v>
      </c>
      <c r="P2370" s="3">
        <f t="shared" ref="P2370:P2433" si="149">IF(E2370=0,0,ROUND(E2370/L2370,2))</f>
        <v>50</v>
      </c>
      <c r="Q2370" t="s">
        <v>8319</v>
      </c>
      <c r="R2370" t="s">
        <v>8320</v>
      </c>
      <c r="S2370" s="8">
        <f t="shared" ref="S2370:S2433" si="150">(((J2370/60)/60)/24)+DATE(1970,1,1)+(-5/24)</f>
        <v>42063.513483796291</v>
      </c>
      <c r="T2370" s="8">
        <f t="shared" ref="T2370:T2433" si="151">(I2370/86400)+25569+(-5/24)</f>
        <v>42108.471817129626</v>
      </c>
    </row>
    <row r="2371" spans="1:20" ht="49"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s="3" t="s">
        <v>8272</v>
      </c>
      <c r="O2371">
        <f t="shared" si="148"/>
        <v>0</v>
      </c>
      <c r="P2371" s="3">
        <f t="shared" si="149"/>
        <v>0</v>
      </c>
      <c r="Q2371" t="s">
        <v>8319</v>
      </c>
      <c r="R2371" t="s">
        <v>8320</v>
      </c>
      <c r="S2371" s="8">
        <f t="shared" si="150"/>
        <v>42380.60429398148</v>
      </c>
      <c r="T2371" s="8">
        <f t="shared" si="151"/>
        <v>42410.60429398148</v>
      </c>
    </row>
    <row r="2372" spans="1:20" ht="49"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s="3" t="s">
        <v>8272</v>
      </c>
      <c r="O2372">
        <f t="shared" si="148"/>
        <v>0</v>
      </c>
      <c r="P2372" s="3">
        <f t="shared" si="149"/>
        <v>20.5</v>
      </c>
      <c r="Q2372" t="s">
        <v>8319</v>
      </c>
      <c r="R2372" t="s">
        <v>8320</v>
      </c>
      <c r="S2372" s="8">
        <f t="shared" si="150"/>
        <v>41960.980798611105</v>
      </c>
      <c r="T2372" s="8">
        <f t="shared" si="151"/>
        <v>41990.980798611105</v>
      </c>
    </row>
    <row r="2373" spans="1:20" ht="49"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s="3" t="s">
        <v>8272</v>
      </c>
      <c r="O2373">
        <f t="shared" si="148"/>
        <v>0</v>
      </c>
      <c r="P2373" s="3">
        <f t="shared" si="149"/>
        <v>0</v>
      </c>
      <c r="Q2373" t="s">
        <v>8319</v>
      </c>
      <c r="R2373" t="s">
        <v>8320</v>
      </c>
      <c r="S2373" s="8">
        <f t="shared" si="150"/>
        <v>42150.569398148145</v>
      </c>
      <c r="T2373" s="8">
        <f t="shared" si="151"/>
        <v>42180.569398148145</v>
      </c>
    </row>
    <row r="2374" spans="1:20" ht="49"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s="3" t="s">
        <v>8272</v>
      </c>
      <c r="O2374">
        <f t="shared" si="148"/>
        <v>3</v>
      </c>
      <c r="P2374" s="3">
        <f t="shared" si="149"/>
        <v>30</v>
      </c>
      <c r="Q2374" t="s">
        <v>8319</v>
      </c>
      <c r="R2374" t="s">
        <v>8320</v>
      </c>
      <c r="S2374" s="8">
        <f t="shared" si="150"/>
        <v>42087.860775462956</v>
      </c>
      <c r="T2374" s="8">
        <f t="shared" si="151"/>
        <v>42117.860775462956</v>
      </c>
    </row>
    <row r="2375" spans="1:20" ht="33"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s="3" t="s">
        <v>8272</v>
      </c>
      <c r="O2375">
        <f t="shared" si="148"/>
        <v>0</v>
      </c>
      <c r="P2375" s="3">
        <f t="shared" si="149"/>
        <v>50</v>
      </c>
      <c r="Q2375" t="s">
        <v>8319</v>
      </c>
      <c r="R2375" t="s">
        <v>8320</v>
      </c>
      <c r="S2375" s="8">
        <f t="shared" si="150"/>
        <v>42215.453981481485</v>
      </c>
      <c r="T2375" s="8">
        <f t="shared" si="151"/>
        <v>42245.453981481478</v>
      </c>
    </row>
    <row r="2376" spans="1:20" ht="49"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s="3" t="s">
        <v>8272</v>
      </c>
      <c r="O2376">
        <f t="shared" si="148"/>
        <v>0</v>
      </c>
      <c r="P2376" s="3">
        <f t="shared" si="149"/>
        <v>10</v>
      </c>
      <c r="Q2376" t="s">
        <v>8319</v>
      </c>
      <c r="R2376" t="s">
        <v>8320</v>
      </c>
      <c r="S2376" s="8">
        <f t="shared" si="150"/>
        <v>42017.634953703695</v>
      </c>
      <c r="T2376" s="8">
        <f t="shared" si="151"/>
        <v>42047.634953703702</v>
      </c>
    </row>
    <row r="2377" spans="1:20" ht="49"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s="3" t="s">
        <v>8272</v>
      </c>
      <c r="O2377">
        <f t="shared" si="148"/>
        <v>0</v>
      </c>
      <c r="P2377" s="3">
        <f t="shared" si="149"/>
        <v>0</v>
      </c>
      <c r="Q2377" t="s">
        <v>8319</v>
      </c>
      <c r="R2377" t="s">
        <v>8320</v>
      </c>
      <c r="S2377" s="8">
        <f t="shared" si="150"/>
        <v>42592.627743055556</v>
      </c>
      <c r="T2377" s="8">
        <f t="shared" si="151"/>
        <v>42622.627743055556</v>
      </c>
    </row>
    <row r="2378" spans="1:20" ht="49"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s="3" t="s">
        <v>8272</v>
      </c>
      <c r="O2378">
        <f t="shared" si="148"/>
        <v>11</v>
      </c>
      <c r="P2378" s="3">
        <f t="shared" si="149"/>
        <v>81.58</v>
      </c>
      <c r="Q2378" t="s">
        <v>8319</v>
      </c>
      <c r="R2378" t="s">
        <v>8320</v>
      </c>
      <c r="S2378" s="8">
        <f t="shared" si="150"/>
        <v>42318.717199074068</v>
      </c>
      <c r="T2378" s="8">
        <f t="shared" si="151"/>
        <v>42348.717199074068</v>
      </c>
    </row>
    <row r="2379" spans="1:20" ht="49"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s="3" t="s">
        <v>8272</v>
      </c>
      <c r="O2379">
        <f t="shared" si="148"/>
        <v>0</v>
      </c>
      <c r="P2379" s="3">
        <f t="shared" si="149"/>
        <v>0</v>
      </c>
      <c r="Q2379" t="s">
        <v>8319</v>
      </c>
      <c r="R2379" t="s">
        <v>8320</v>
      </c>
      <c r="S2379" s="8">
        <f t="shared" si="150"/>
        <v>42669.661840277775</v>
      </c>
      <c r="T2379" s="8">
        <f t="shared" si="151"/>
        <v>42699.703506944446</v>
      </c>
    </row>
    <row r="2380" spans="1:20" ht="33"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s="3" t="s">
        <v>8272</v>
      </c>
      <c r="O2380">
        <f t="shared" si="148"/>
        <v>0</v>
      </c>
      <c r="P2380" s="3">
        <f t="shared" si="149"/>
        <v>0</v>
      </c>
      <c r="Q2380" t="s">
        <v>8319</v>
      </c>
      <c r="R2380" t="s">
        <v>8320</v>
      </c>
      <c r="S2380" s="8">
        <f t="shared" si="150"/>
        <v>42212.804745370369</v>
      </c>
      <c r="T2380" s="8">
        <f t="shared" si="151"/>
        <v>42241.804745370369</v>
      </c>
    </row>
    <row r="2381" spans="1:20" ht="33"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s="3" t="s">
        <v>8272</v>
      </c>
      <c r="O2381">
        <f t="shared" si="148"/>
        <v>0</v>
      </c>
      <c r="P2381" s="3">
        <f t="shared" si="149"/>
        <v>0</v>
      </c>
      <c r="Q2381" t="s">
        <v>8319</v>
      </c>
      <c r="R2381" t="s">
        <v>8320</v>
      </c>
      <c r="S2381" s="8">
        <f t="shared" si="150"/>
        <v>42236.808055555557</v>
      </c>
      <c r="T2381" s="8">
        <f t="shared" si="151"/>
        <v>42281.808055555557</v>
      </c>
    </row>
    <row r="2382" spans="1:20" ht="49"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s="3" t="s">
        <v>8272</v>
      </c>
      <c r="O2382">
        <f t="shared" si="148"/>
        <v>0</v>
      </c>
      <c r="P2382" s="3">
        <f t="shared" si="149"/>
        <v>18.329999999999998</v>
      </c>
      <c r="Q2382" t="s">
        <v>8319</v>
      </c>
      <c r="R2382" t="s">
        <v>8320</v>
      </c>
      <c r="S2382" s="8">
        <f t="shared" si="150"/>
        <v>42248.584976851846</v>
      </c>
      <c r="T2382" s="8">
        <f t="shared" si="151"/>
        <v>42278.584976851846</v>
      </c>
    </row>
    <row r="2383" spans="1:20" ht="49"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s="3" t="s">
        <v>8272</v>
      </c>
      <c r="O2383">
        <f t="shared" si="148"/>
        <v>2</v>
      </c>
      <c r="P2383" s="3">
        <f t="shared" si="149"/>
        <v>224.43</v>
      </c>
      <c r="Q2383" t="s">
        <v>8319</v>
      </c>
      <c r="R2383" t="s">
        <v>8320</v>
      </c>
      <c r="S2383" s="8">
        <f t="shared" si="150"/>
        <v>42074.727407407401</v>
      </c>
      <c r="T2383" s="8">
        <f t="shared" si="151"/>
        <v>42104.727407407401</v>
      </c>
    </row>
    <row r="2384" spans="1:20" ht="65"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s="3" t="s">
        <v>8272</v>
      </c>
      <c r="O2384">
        <f t="shared" si="148"/>
        <v>3</v>
      </c>
      <c r="P2384" s="3">
        <f t="shared" si="149"/>
        <v>37.5</v>
      </c>
      <c r="Q2384" t="s">
        <v>8319</v>
      </c>
      <c r="R2384" t="s">
        <v>8320</v>
      </c>
      <c r="S2384" s="8">
        <f t="shared" si="150"/>
        <v>42194.979201388887</v>
      </c>
      <c r="T2384" s="8">
        <f t="shared" si="151"/>
        <v>42219.979201388887</v>
      </c>
    </row>
    <row r="2385" spans="1:20" ht="49"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s="3" t="s">
        <v>8272</v>
      </c>
      <c r="O2385">
        <f t="shared" si="148"/>
        <v>4</v>
      </c>
      <c r="P2385" s="3">
        <f t="shared" si="149"/>
        <v>145</v>
      </c>
      <c r="Q2385" t="s">
        <v>8319</v>
      </c>
      <c r="R2385" t="s">
        <v>8320</v>
      </c>
      <c r="S2385" s="8">
        <f t="shared" si="150"/>
        <v>42026.848460648143</v>
      </c>
      <c r="T2385" s="8">
        <f t="shared" si="151"/>
        <v>42056.848460648143</v>
      </c>
    </row>
    <row r="2386" spans="1:20" ht="49"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s="3" t="s">
        <v>8272</v>
      </c>
      <c r="O2386">
        <f t="shared" si="148"/>
        <v>1</v>
      </c>
      <c r="P2386" s="3">
        <f t="shared" si="149"/>
        <v>1</v>
      </c>
      <c r="Q2386" t="s">
        <v>8319</v>
      </c>
      <c r="R2386" t="s">
        <v>8320</v>
      </c>
      <c r="S2386" s="8">
        <f t="shared" si="150"/>
        <v>41926.859293981477</v>
      </c>
      <c r="T2386" s="8">
        <f t="shared" si="151"/>
        <v>41956.900960648149</v>
      </c>
    </row>
    <row r="2387" spans="1:20" ht="49"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s="3" t="s">
        <v>8272</v>
      </c>
      <c r="O2387">
        <f t="shared" si="148"/>
        <v>1</v>
      </c>
      <c r="P2387" s="3">
        <f t="shared" si="149"/>
        <v>112.57</v>
      </c>
      <c r="Q2387" t="s">
        <v>8319</v>
      </c>
      <c r="R2387" t="s">
        <v>8320</v>
      </c>
      <c r="S2387" s="8">
        <f t="shared" si="150"/>
        <v>42191.493425925924</v>
      </c>
      <c r="T2387" s="8">
        <f t="shared" si="151"/>
        <v>42221.493425925924</v>
      </c>
    </row>
    <row r="2388" spans="1:20" ht="49"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s="3" t="s">
        <v>8272</v>
      </c>
      <c r="O2388">
        <f t="shared" si="148"/>
        <v>0</v>
      </c>
      <c r="P2388" s="3">
        <f t="shared" si="149"/>
        <v>0</v>
      </c>
      <c r="Q2388" t="s">
        <v>8319</v>
      </c>
      <c r="R2388" t="s">
        <v>8320</v>
      </c>
      <c r="S2388" s="8">
        <f t="shared" si="150"/>
        <v>41954.629907407405</v>
      </c>
      <c r="T2388" s="8">
        <f t="shared" si="151"/>
        <v>42014.629907407405</v>
      </c>
    </row>
    <row r="2389" spans="1:20" ht="49"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s="3" t="s">
        <v>8272</v>
      </c>
      <c r="O2389">
        <f t="shared" si="148"/>
        <v>1</v>
      </c>
      <c r="P2389" s="3">
        <f t="shared" si="149"/>
        <v>342</v>
      </c>
      <c r="Q2389" t="s">
        <v>8319</v>
      </c>
      <c r="R2389" t="s">
        <v>8320</v>
      </c>
      <c r="S2389" s="8">
        <f t="shared" si="150"/>
        <v>42528.418287037035</v>
      </c>
      <c r="T2389" s="8">
        <f t="shared" si="151"/>
        <v>42573.418287037035</v>
      </c>
    </row>
    <row r="2390" spans="1:20" ht="49"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s="3" t="s">
        <v>8272</v>
      </c>
      <c r="O2390">
        <f t="shared" si="148"/>
        <v>1</v>
      </c>
      <c r="P2390" s="3">
        <f t="shared" si="149"/>
        <v>57.88</v>
      </c>
      <c r="Q2390" t="s">
        <v>8319</v>
      </c>
      <c r="R2390" t="s">
        <v>8320</v>
      </c>
      <c r="S2390" s="8">
        <f t="shared" si="150"/>
        <v>41989.645358796297</v>
      </c>
      <c r="T2390" s="8">
        <f t="shared" si="151"/>
        <v>42019.603472222218</v>
      </c>
    </row>
    <row r="2391" spans="1:20" ht="49"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s="3" t="s">
        <v>8272</v>
      </c>
      <c r="O2391">
        <f t="shared" si="148"/>
        <v>0</v>
      </c>
      <c r="P2391" s="3">
        <f t="shared" si="149"/>
        <v>30</v>
      </c>
      <c r="Q2391" t="s">
        <v>8319</v>
      </c>
      <c r="R2391" t="s">
        <v>8320</v>
      </c>
      <c r="S2391" s="8">
        <f t="shared" si="150"/>
        <v>42179.445046296292</v>
      </c>
      <c r="T2391" s="8">
        <f t="shared" si="151"/>
        <v>42210.707638888889</v>
      </c>
    </row>
    <row r="2392" spans="1:20" ht="49"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s="3" t="s">
        <v>8272</v>
      </c>
      <c r="O2392">
        <f t="shared" si="148"/>
        <v>0</v>
      </c>
      <c r="P2392" s="3">
        <f t="shared" si="149"/>
        <v>0</v>
      </c>
      <c r="Q2392" t="s">
        <v>8319</v>
      </c>
      <c r="R2392" t="s">
        <v>8320</v>
      </c>
      <c r="S2392" s="8">
        <f t="shared" si="150"/>
        <v>41968.053981481477</v>
      </c>
      <c r="T2392" s="8">
        <f t="shared" si="151"/>
        <v>42008.053981481477</v>
      </c>
    </row>
    <row r="2393" spans="1:20" ht="33"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s="3" t="s">
        <v>8272</v>
      </c>
      <c r="O2393">
        <f t="shared" si="148"/>
        <v>0</v>
      </c>
      <c r="P2393" s="3">
        <f t="shared" si="149"/>
        <v>25</v>
      </c>
      <c r="Q2393" t="s">
        <v>8319</v>
      </c>
      <c r="R2393" t="s">
        <v>8320</v>
      </c>
      <c r="S2393" s="8">
        <f t="shared" si="150"/>
        <v>42064.586157407401</v>
      </c>
      <c r="T2393" s="8">
        <f t="shared" si="151"/>
        <v>42094.544490740744</v>
      </c>
    </row>
    <row r="2394" spans="1:20" ht="49"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s="3" t="s">
        <v>8272</v>
      </c>
      <c r="O2394">
        <f t="shared" si="148"/>
        <v>0</v>
      </c>
      <c r="P2394" s="3">
        <f t="shared" si="149"/>
        <v>0</v>
      </c>
      <c r="Q2394" t="s">
        <v>8319</v>
      </c>
      <c r="R2394" t="s">
        <v>8320</v>
      </c>
      <c r="S2394" s="8">
        <f t="shared" si="150"/>
        <v>42275.912303240737</v>
      </c>
      <c r="T2394" s="8">
        <f t="shared" si="151"/>
        <v>42305.912303240737</v>
      </c>
    </row>
    <row r="2395" spans="1:20" ht="49"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s="3" t="s">
        <v>8272</v>
      </c>
      <c r="O2395">
        <f t="shared" si="148"/>
        <v>0</v>
      </c>
      <c r="P2395" s="3">
        <f t="shared" si="149"/>
        <v>50</v>
      </c>
      <c r="Q2395" t="s">
        <v>8319</v>
      </c>
      <c r="R2395" t="s">
        <v>8320</v>
      </c>
      <c r="S2395" s="8">
        <f t="shared" si="150"/>
        <v>42194.440011574072</v>
      </c>
      <c r="T2395" s="8">
        <f t="shared" si="151"/>
        <v>42224.440011574072</v>
      </c>
    </row>
    <row r="2396" spans="1:20" ht="49"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s="3" t="s">
        <v>8272</v>
      </c>
      <c r="O2396">
        <f t="shared" si="148"/>
        <v>0</v>
      </c>
      <c r="P2396" s="3">
        <f t="shared" si="149"/>
        <v>1.5</v>
      </c>
      <c r="Q2396" t="s">
        <v>8319</v>
      </c>
      <c r="R2396" t="s">
        <v>8320</v>
      </c>
      <c r="S2396" s="8">
        <f t="shared" si="150"/>
        <v>42031.15385416666</v>
      </c>
      <c r="T2396" s="8">
        <f t="shared" si="151"/>
        <v>42061.15385416666</v>
      </c>
    </row>
    <row r="2397" spans="1:20" ht="49"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s="3" t="s">
        <v>8272</v>
      </c>
      <c r="O2397">
        <f t="shared" si="148"/>
        <v>0</v>
      </c>
      <c r="P2397" s="3">
        <f t="shared" si="149"/>
        <v>0</v>
      </c>
      <c r="Q2397" t="s">
        <v>8319</v>
      </c>
      <c r="R2397" t="s">
        <v>8320</v>
      </c>
      <c r="S2397" s="8">
        <f t="shared" si="150"/>
        <v>42716.913043981483</v>
      </c>
      <c r="T2397" s="8">
        <f t="shared" si="151"/>
        <v>42745.164583333331</v>
      </c>
    </row>
    <row r="2398" spans="1:20" ht="49"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s="3" t="s">
        <v>8272</v>
      </c>
      <c r="O2398">
        <f t="shared" si="148"/>
        <v>0</v>
      </c>
      <c r="P2398" s="3">
        <f t="shared" si="149"/>
        <v>10</v>
      </c>
      <c r="Q2398" t="s">
        <v>8319</v>
      </c>
      <c r="R2398" t="s">
        <v>8320</v>
      </c>
      <c r="S2398" s="8">
        <f t="shared" si="150"/>
        <v>42262.640717592592</v>
      </c>
      <c r="T2398" s="8">
        <f t="shared" si="151"/>
        <v>42292.640717592592</v>
      </c>
    </row>
    <row r="2399" spans="1:20" ht="49"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s="3" t="s">
        <v>8272</v>
      </c>
      <c r="O2399">
        <f t="shared" si="148"/>
        <v>0</v>
      </c>
      <c r="P2399" s="3">
        <f t="shared" si="149"/>
        <v>0</v>
      </c>
      <c r="Q2399" t="s">
        <v>8319</v>
      </c>
      <c r="R2399" t="s">
        <v>8320</v>
      </c>
      <c r="S2399" s="8">
        <f t="shared" si="150"/>
        <v>41976.676574074074</v>
      </c>
      <c r="T2399" s="8">
        <f t="shared" si="151"/>
        <v>42006.676574074074</v>
      </c>
    </row>
    <row r="2400" spans="1:20" ht="49"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s="3" t="s">
        <v>8272</v>
      </c>
      <c r="O2400">
        <f t="shared" si="148"/>
        <v>0</v>
      </c>
      <c r="P2400" s="3">
        <f t="shared" si="149"/>
        <v>0</v>
      </c>
      <c r="Q2400" t="s">
        <v>8319</v>
      </c>
      <c r="R2400" t="s">
        <v>8320</v>
      </c>
      <c r="S2400" s="8">
        <f t="shared" si="150"/>
        <v>42157.708148148151</v>
      </c>
      <c r="T2400" s="8">
        <f t="shared" si="151"/>
        <v>42187.708148148151</v>
      </c>
    </row>
    <row r="2401" spans="1:20" ht="49"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s="3" t="s">
        <v>8272</v>
      </c>
      <c r="O2401">
        <f t="shared" si="148"/>
        <v>0</v>
      </c>
      <c r="P2401" s="3">
        <f t="shared" si="149"/>
        <v>0</v>
      </c>
      <c r="Q2401" t="s">
        <v>8319</v>
      </c>
      <c r="R2401" t="s">
        <v>8320</v>
      </c>
      <c r="S2401" s="8">
        <f t="shared" si="150"/>
        <v>41956.644745370366</v>
      </c>
      <c r="T2401" s="8">
        <f t="shared" si="151"/>
        <v>41991.644745370366</v>
      </c>
    </row>
    <row r="2402" spans="1:20" ht="49"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s="3" t="s">
        <v>8272</v>
      </c>
      <c r="O2402">
        <f t="shared" si="148"/>
        <v>0</v>
      </c>
      <c r="P2402" s="3">
        <f t="shared" si="149"/>
        <v>0</v>
      </c>
      <c r="Q2402" t="s">
        <v>8319</v>
      </c>
      <c r="R2402" t="s">
        <v>8320</v>
      </c>
      <c r="S2402" s="8">
        <f t="shared" si="150"/>
        <v>42444.059768518513</v>
      </c>
      <c r="T2402" s="8">
        <f t="shared" si="151"/>
        <v>42474.059768518513</v>
      </c>
    </row>
    <row r="2403" spans="1:20" ht="49"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s="3" t="s">
        <v>8284</v>
      </c>
      <c r="O2403">
        <f t="shared" si="148"/>
        <v>1</v>
      </c>
      <c r="P2403" s="3">
        <f t="shared" si="149"/>
        <v>22.33</v>
      </c>
      <c r="Q2403" t="s">
        <v>8336</v>
      </c>
      <c r="R2403" t="s">
        <v>8337</v>
      </c>
      <c r="S2403" s="8">
        <f t="shared" si="150"/>
        <v>42374.614537037036</v>
      </c>
      <c r="T2403" s="8">
        <f t="shared" si="151"/>
        <v>42434.614537037036</v>
      </c>
    </row>
    <row r="2404" spans="1:20" ht="18"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s="3" t="s">
        <v>8284</v>
      </c>
      <c r="O2404">
        <f t="shared" si="148"/>
        <v>0</v>
      </c>
      <c r="P2404" s="3">
        <f t="shared" si="149"/>
        <v>52</v>
      </c>
      <c r="Q2404" t="s">
        <v>8336</v>
      </c>
      <c r="R2404" t="s">
        <v>8337</v>
      </c>
      <c r="S2404" s="8">
        <f t="shared" si="150"/>
        <v>42107.47142361111</v>
      </c>
      <c r="T2404" s="8">
        <f t="shared" si="151"/>
        <v>42137.47142361111</v>
      </c>
    </row>
    <row r="2405" spans="1:20" ht="49"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s="3" t="s">
        <v>8284</v>
      </c>
      <c r="O2405">
        <f t="shared" si="148"/>
        <v>17</v>
      </c>
      <c r="P2405" s="3">
        <f t="shared" si="149"/>
        <v>16.829999999999998</v>
      </c>
      <c r="Q2405" t="s">
        <v>8336</v>
      </c>
      <c r="R2405" t="s">
        <v>8337</v>
      </c>
      <c r="S2405" s="8">
        <f t="shared" si="150"/>
        <v>42399.674282407403</v>
      </c>
      <c r="T2405" s="8">
        <f t="shared" si="151"/>
        <v>42459.632615740738</v>
      </c>
    </row>
    <row r="2406" spans="1:20" ht="49"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s="3" t="s">
        <v>8284</v>
      </c>
      <c r="O2406">
        <f t="shared" si="148"/>
        <v>0</v>
      </c>
      <c r="P2406" s="3">
        <f t="shared" si="149"/>
        <v>0</v>
      </c>
      <c r="Q2406" t="s">
        <v>8336</v>
      </c>
      <c r="R2406" t="s">
        <v>8337</v>
      </c>
      <c r="S2406" s="8">
        <f t="shared" si="150"/>
        <v>42341.831099537034</v>
      </c>
      <c r="T2406" s="8">
        <f t="shared" si="151"/>
        <v>42371.831099537034</v>
      </c>
    </row>
    <row r="2407" spans="1:20" ht="33"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s="3" t="s">
        <v>8284</v>
      </c>
      <c r="O2407">
        <f t="shared" si="148"/>
        <v>23</v>
      </c>
      <c r="P2407" s="3">
        <f t="shared" si="149"/>
        <v>56.3</v>
      </c>
      <c r="Q2407" t="s">
        <v>8336</v>
      </c>
      <c r="R2407" t="s">
        <v>8337</v>
      </c>
      <c r="S2407" s="8">
        <f t="shared" si="150"/>
        <v>42595.377025462956</v>
      </c>
      <c r="T2407" s="8">
        <f t="shared" si="151"/>
        <v>42616.377025462956</v>
      </c>
    </row>
    <row r="2408" spans="1:20" ht="49"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s="3" t="s">
        <v>8284</v>
      </c>
      <c r="O2408">
        <f t="shared" si="148"/>
        <v>41</v>
      </c>
      <c r="P2408" s="3">
        <f t="shared" si="149"/>
        <v>84.06</v>
      </c>
      <c r="Q2408" t="s">
        <v>8336</v>
      </c>
      <c r="R2408" t="s">
        <v>8337</v>
      </c>
      <c r="S2408" s="8">
        <f t="shared" si="150"/>
        <v>41982.902662037035</v>
      </c>
      <c r="T2408" s="8">
        <f t="shared" si="151"/>
        <v>42022.902662037035</v>
      </c>
    </row>
    <row r="2409" spans="1:20" ht="65"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s="3" t="s">
        <v>8284</v>
      </c>
      <c r="O2409">
        <f t="shared" si="148"/>
        <v>25</v>
      </c>
      <c r="P2409" s="3">
        <f t="shared" si="149"/>
        <v>168.39</v>
      </c>
      <c r="Q2409" t="s">
        <v>8336</v>
      </c>
      <c r="R2409" t="s">
        <v>8337</v>
      </c>
      <c r="S2409" s="8">
        <f t="shared" si="150"/>
        <v>42082.367222222216</v>
      </c>
      <c r="T2409" s="8">
        <f t="shared" si="151"/>
        <v>42105.041666666664</v>
      </c>
    </row>
    <row r="2410" spans="1:20" ht="33"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s="3" t="s">
        <v>8284</v>
      </c>
      <c r="O2410">
        <f t="shared" si="148"/>
        <v>0</v>
      </c>
      <c r="P2410" s="3">
        <f t="shared" si="149"/>
        <v>15</v>
      </c>
      <c r="Q2410" t="s">
        <v>8336</v>
      </c>
      <c r="R2410" t="s">
        <v>8337</v>
      </c>
      <c r="S2410" s="8">
        <f t="shared" si="150"/>
        <v>41918.93237268518</v>
      </c>
      <c r="T2410" s="8">
        <f t="shared" si="151"/>
        <v>41948.974039351851</v>
      </c>
    </row>
    <row r="2411" spans="1:20" ht="33"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s="3" t="s">
        <v>8284</v>
      </c>
      <c r="O2411">
        <f t="shared" si="148"/>
        <v>2</v>
      </c>
      <c r="P2411" s="3">
        <f t="shared" si="149"/>
        <v>76.67</v>
      </c>
      <c r="Q2411" t="s">
        <v>8336</v>
      </c>
      <c r="R2411" t="s">
        <v>8337</v>
      </c>
      <c r="S2411" s="8">
        <f t="shared" si="150"/>
        <v>42204.667534722219</v>
      </c>
      <c r="T2411" s="8">
        <f t="shared" si="151"/>
        <v>42234.667534722219</v>
      </c>
    </row>
    <row r="2412" spans="1:20" ht="65"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s="3" t="s">
        <v>8284</v>
      </c>
      <c r="O2412">
        <f t="shared" si="148"/>
        <v>0</v>
      </c>
      <c r="P2412" s="3">
        <f t="shared" si="149"/>
        <v>0</v>
      </c>
      <c r="Q2412" t="s">
        <v>8336</v>
      </c>
      <c r="R2412" t="s">
        <v>8337</v>
      </c>
      <c r="S2412" s="8">
        <f t="shared" si="150"/>
        <v>42224.199942129628</v>
      </c>
      <c r="T2412" s="8">
        <f t="shared" si="151"/>
        <v>42254.199942129628</v>
      </c>
    </row>
    <row r="2413" spans="1:20" ht="49"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s="3" t="s">
        <v>8284</v>
      </c>
      <c r="O2413">
        <f t="shared" si="148"/>
        <v>1</v>
      </c>
      <c r="P2413" s="3">
        <f t="shared" si="149"/>
        <v>50.33</v>
      </c>
      <c r="Q2413" t="s">
        <v>8336</v>
      </c>
      <c r="R2413" t="s">
        <v>8337</v>
      </c>
      <c r="S2413" s="8">
        <f t="shared" si="150"/>
        <v>42211.524097222216</v>
      </c>
      <c r="T2413" s="8">
        <f t="shared" si="151"/>
        <v>42241.524097222216</v>
      </c>
    </row>
    <row r="2414" spans="1:20" ht="49"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s="3" t="s">
        <v>8284</v>
      </c>
      <c r="O2414">
        <f t="shared" si="148"/>
        <v>0</v>
      </c>
      <c r="P2414" s="3">
        <f t="shared" si="149"/>
        <v>0</v>
      </c>
      <c r="Q2414" t="s">
        <v>8336</v>
      </c>
      <c r="R2414" t="s">
        <v>8337</v>
      </c>
      <c r="S2414" s="8">
        <f t="shared" si="150"/>
        <v>42655.528622685182</v>
      </c>
      <c r="T2414" s="8">
        <f t="shared" si="151"/>
        <v>42700.570289351854</v>
      </c>
    </row>
    <row r="2415" spans="1:20" ht="49"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s="3" t="s">
        <v>8284</v>
      </c>
      <c r="O2415">
        <f t="shared" si="148"/>
        <v>1</v>
      </c>
      <c r="P2415" s="3">
        <f t="shared" si="149"/>
        <v>8.33</v>
      </c>
      <c r="Q2415" t="s">
        <v>8336</v>
      </c>
      <c r="R2415" t="s">
        <v>8337</v>
      </c>
      <c r="S2415" s="8">
        <f t="shared" si="150"/>
        <v>41759.901412037034</v>
      </c>
      <c r="T2415" s="8">
        <f t="shared" si="151"/>
        <v>41790.770833333328</v>
      </c>
    </row>
    <row r="2416" spans="1:20" ht="49"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s="3" t="s">
        <v>8284</v>
      </c>
      <c r="O2416">
        <f t="shared" si="148"/>
        <v>3</v>
      </c>
      <c r="P2416" s="3">
        <f t="shared" si="149"/>
        <v>35.380000000000003</v>
      </c>
      <c r="Q2416" t="s">
        <v>8336</v>
      </c>
      <c r="R2416" t="s">
        <v>8337</v>
      </c>
      <c r="S2416" s="8">
        <f t="shared" si="150"/>
        <v>42198.486805555549</v>
      </c>
      <c r="T2416" s="8">
        <f t="shared" si="151"/>
        <v>42237.957638888889</v>
      </c>
    </row>
    <row r="2417" spans="1:20" ht="49"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s="3" t="s">
        <v>8284</v>
      </c>
      <c r="O2417">
        <f t="shared" si="148"/>
        <v>1</v>
      </c>
      <c r="P2417" s="3">
        <f t="shared" si="149"/>
        <v>55.83</v>
      </c>
      <c r="Q2417" t="s">
        <v>8336</v>
      </c>
      <c r="R2417" t="s">
        <v>8337</v>
      </c>
      <c r="S2417" s="8">
        <f t="shared" si="150"/>
        <v>42536.654467592591</v>
      </c>
      <c r="T2417" s="8">
        <f t="shared" si="151"/>
        <v>42566.654467592591</v>
      </c>
    </row>
    <row r="2418" spans="1:20" ht="49"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s="3" t="s">
        <v>8284</v>
      </c>
      <c r="O2418">
        <f t="shared" si="148"/>
        <v>0</v>
      </c>
      <c r="P2418" s="3">
        <f t="shared" si="149"/>
        <v>5</v>
      </c>
      <c r="Q2418" t="s">
        <v>8336</v>
      </c>
      <c r="R2418" t="s">
        <v>8337</v>
      </c>
      <c r="S2418" s="8">
        <f t="shared" si="150"/>
        <v>42019.529432870368</v>
      </c>
      <c r="T2418" s="8">
        <f t="shared" si="151"/>
        <v>42077.416666666664</v>
      </c>
    </row>
    <row r="2419" spans="1:20" ht="49"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s="3" t="s">
        <v>8284</v>
      </c>
      <c r="O2419">
        <f t="shared" si="148"/>
        <v>0</v>
      </c>
      <c r="P2419" s="3">
        <f t="shared" si="149"/>
        <v>0</v>
      </c>
      <c r="Q2419" t="s">
        <v>8336</v>
      </c>
      <c r="R2419" t="s">
        <v>8337</v>
      </c>
      <c r="S2419" s="8">
        <f t="shared" si="150"/>
        <v>41831.675775462958</v>
      </c>
      <c r="T2419" s="8">
        <f t="shared" si="151"/>
        <v>41861.675775462958</v>
      </c>
    </row>
    <row r="2420" spans="1:20" ht="18"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s="3" t="s">
        <v>8284</v>
      </c>
      <c r="O2420">
        <f t="shared" si="148"/>
        <v>0</v>
      </c>
      <c r="P2420" s="3">
        <f t="shared" si="149"/>
        <v>1</v>
      </c>
      <c r="Q2420" t="s">
        <v>8336</v>
      </c>
      <c r="R2420" t="s">
        <v>8337</v>
      </c>
      <c r="S2420" s="8">
        <f t="shared" si="150"/>
        <v>42027.648657407401</v>
      </c>
      <c r="T2420" s="8">
        <f t="shared" si="151"/>
        <v>42087.606990740744</v>
      </c>
    </row>
    <row r="2421" spans="1:20" ht="49"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s="3" t="s">
        <v>8284</v>
      </c>
      <c r="O2421">
        <f t="shared" si="148"/>
        <v>0</v>
      </c>
      <c r="P2421" s="3">
        <f t="shared" si="149"/>
        <v>0</v>
      </c>
      <c r="Q2421" t="s">
        <v>8336</v>
      </c>
      <c r="R2421" t="s">
        <v>8337</v>
      </c>
      <c r="S2421" s="8">
        <f t="shared" si="150"/>
        <v>41993.529965277768</v>
      </c>
      <c r="T2421" s="8">
        <f t="shared" si="151"/>
        <v>42053.529965277776</v>
      </c>
    </row>
    <row r="2422" spans="1:20" ht="49"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s="3" t="s">
        <v>8284</v>
      </c>
      <c r="O2422">
        <f t="shared" si="148"/>
        <v>15</v>
      </c>
      <c r="P2422" s="3">
        <f t="shared" si="149"/>
        <v>69.47</v>
      </c>
      <c r="Q2422" t="s">
        <v>8336</v>
      </c>
      <c r="R2422" t="s">
        <v>8337</v>
      </c>
      <c r="S2422" s="8">
        <f t="shared" si="150"/>
        <v>41892.820543981477</v>
      </c>
      <c r="T2422" s="8">
        <f t="shared" si="151"/>
        <v>41952.862210648142</v>
      </c>
    </row>
    <row r="2423" spans="1:20" ht="33"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s="3" t="s">
        <v>8284</v>
      </c>
      <c r="O2423">
        <f t="shared" si="148"/>
        <v>0</v>
      </c>
      <c r="P2423" s="3">
        <f t="shared" si="149"/>
        <v>1</v>
      </c>
      <c r="Q2423" t="s">
        <v>8336</v>
      </c>
      <c r="R2423" t="s">
        <v>8337</v>
      </c>
      <c r="S2423" s="8">
        <f t="shared" si="150"/>
        <v>42026.479120370372</v>
      </c>
      <c r="T2423" s="8">
        <f t="shared" si="151"/>
        <v>42056.479120370372</v>
      </c>
    </row>
    <row r="2424" spans="1:20" ht="33"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s="3" t="s">
        <v>8284</v>
      </c>
      <c r="O2424">
        <f t="shared" si="148"/>
        <v>0</v>
      </c>
      <c r="P2424" s="3">
        <f t="shared" si="149"/>
        <v>1</v>
      </c>
      <c r="Q2424" t="s">
        <v>8336</v>
      </c>
      <c r="R2424" t="s">
        <v>8337</v>
      </c>
      <c r="S2424" s="8">
        <f t="shared" si="150"/>
        <v>42044.516620370363</v>
      </c>
      <c r="T2424" s="8">
        <f t="shared" si="151"/>
        <v>42074.474953703706</v>
      </c>
    </row>
    <row r="2425" spans="1:20" ht="49"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s="3" t="s">
        <v>8284</v>
      </c>
      <c r="O2425">
        <f t="shared" si="148"/>
        <v>0</v>
      </c>
      <c r="P2425" s="3">
        <f t="shared" si="149"/>
        <v>8</v>
      </c>
      <c r="Q2425" t="s">
        <v>8336</v>
      </c>
      <c r="R2425" t="s">
        <v>8337</v>
      </c>
      <c r="S2425" s="8">
        <f t="shared" si="150"/>
        <v>41974.496412037035</v>
      </c>
      <c r="T2425" s="8">
        <f t="shared" si="151"/>
        <v>42004.496412037035</v>
      </c>
    </row>
    <row r="2426" spans="1:20" ht="33"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s="3" t="s">
        <v>8284</v>
      </c>
      <c r="O2426">
        <f t="shared" si="148"/>
        <v>1</v>
      </c>
      <c r="P2426" s="3">
        <f t="shared" si="149"/>
        <v>34.44</v>
      </c>
      <c r="Q2426" t="s">
        <v>8336</v>
      </c>
      <c r="R2426" t="s">
        <v>8337</v>
      </c>
      <c r="S2426" s="8">
        <f t="shared" si="150"/>
        <v>41909.684120370366</v>
      </c>
      <c r="T2426" s="8">
        <f t="shared" si="151"/>
        <v>41939.684120370366</v>
      </c>
    </row>
    <row r="2427" spans="1:20" ht="49"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s="3" t="s">
        <v>8284</v>
      </c>
      <c r="O2427">
        <f t="shared" si="148"/>
        <v>0</v>
      </c>
      <c r="P2427" s="3">
        <f t="shared" si="149"/>
        <v>1</v>
      </c>
      <c r="Q2427" t="s">
        <v>8336</v>
      </c>
      <c r="R2427" t="s">
        <v>8337</v>
      </c>
      <c r="S2427" s="8">
        <f t="shared" si="150"/>
        <v>42502.705428240741</v>
      </c>
      <c r="T2427" s="8">
        <f t="shared" si="151"/>
        <v>42517.711111111108</v>
      </c>
    </row>
    <row r="2428" spans="1:20" ht="49"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s="3" t="s">
        <v>8284</v>
      </c>
      <c r="O2428">
        <f t="shared" si="148"/>
        <v>0</v>
      </c>
      <c r="P2428" s="3">
        <f t="shared" si="149"/>
        <v>0</v>
      </c>
      <c r="Q2428" t="s">
        <v>8336</v>
      </c>
      <c r="R2428" t="s">
        <v>8337</v>
      </c>
      <c r="S2428" s="8">
        <f t="shared" si="150"/>
        <v>42163.961712962955</v>
      </c>
      <c r="T2428" s="8">
        <f t="shared" si="151"/>
        <v>42223.961712962962</v>
      </c>
    </row>
    <row r="2429" spans="1:20" ht="33"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s="3" t="s">
        <v>8284</v>
      </c>
      <c r="O2429">
        <f t="shared" si="148"/>
        <v>0</v>
      </c>
      <c r="P2429" s="3">
        <f t="shared" si="149"/>
        <v>1</v>
      </c>
      <c r="Q2429" t="s">
        <v>8336</v>
      </c>
      <c r="R2429" t="s">
        <v>8337</v>
      </c>
      <c r="S2429" s="8">
        <f t="shared" si="150"/>
        <v>42412.11033564814</v>
      </c>
      <c r="T2429" s="8">
        <f t="shared" si="151"/>
        <v>42452.068668981483</v>
      </c>
    </row>
    <row r="2430" spans="1:20" ht="33"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s="3" t="s">
        <v>8284</v>
      </c>
      <c r="O2430">
        <f t="shared" si="148"/>
        <v>0</v>
      </c>
      <c r="P2430" s="3">
        <f t="shared" si="149"/>
        <v>1</v>
      </c>
      <c r="Q2430" t="s">
        <v>8336</v>
      </c>
      <c r="R2430" t="s">
        <v>8337</v>
      </c>
      <c r="S2430" s="8">
        <f t="shared" si="150"/>
        <v>42045.575821759259</v>
      </c>
      <c r="T2430" s="8">
        <f t="shared" si="151"/>
        <v>42075.534155092588</v>
      </c>
    </row>
    <row r="2431" spans="1:20" ht="49"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s="3" t="s">
        <v>8284</v>
      </c>
      <c r="O2431">
        <f t="shared" si="148"/>
        <v>1</v>
      </c>
      <c r="P2431" s="3">
        <f t="shared" si="149"/>
        <v>501.25</v>
      </c>
      <c r="Q2431" t="s">
        <v>8336</v>
      </c>
      <c r="R2431" t="s">
        <v>8337</v>
      </c>
      <c r="S2431" s="8">
        <f t="shared" si="150"/>
        <v>42734.670902777776</v>
      </c>
      <c r="T2431" s="8">
        <f t="shared" si="151"/>
        <v>42771.488888888889</v>
      </c>
    </row>
    <row r="2432" spans="1:20" ht="49"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s="3" t="s">
        <v>8284</v>
      </c>
      <c r="O2432">
        <f t="shared" si="148"/>
        <v>1</v>
      </c>
      <c r="P2432" s="3">
        <f t="shared" si="149"/>
        <v>10.5</v>
      </c>
      <c r="Q2432" t="s">
        <v>8336</v>
      </c>
      <c r="R2432" t="s">
        <v>8337</v>
      </c>
      <c r="S2432" s="8">
        <f t="shared" si="150"/>
        <v>42381.922499999993</v>
      </c>
      <c r="T2432" s="8">
        <f t="shared" si="151"/>
        <v>42411.922499999993</v>
      </c>
    </row>
    <row r="2433" spans="1:20" ht="33"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s="3" t="s">
        <v>8284</v>
      </c>
      <c r="O2433">
        <f t="shared" si="148"/>
        <v>0</v>
      </c>
      <c r="P2433" s="3">
        <f t="shared" si="149"/>
        <v>1</v>
      </c>
      <c r="Q2433" t="s">
        <v>8336</v>
      </c>
      <c r="R2433" t="s">
        <v>8337</v>
      </c>
      <c r="S2433" s="8">
        <f t="shared" si="150"/>
        <v>42488.891354166662</v>
      </c>
      <c r="T2433" s="8">
        <f t="shared" si="151"/>
        <v>42548.891354166662</v>
      </c>
    </row>
    <row r="2434" spans="1:20" ht="49"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s="3" t="s">
        <v>8284</v>
      </c>
      <c r="O2434">
        <f t="shared" ref="O2434:O2497" si="152">ROUND(E2434/D2434*100,0)</f>
        <v>0</v>
      </c>
      <c r="P2434" s="3">
        <f t="shared" ref="P2434:P2497" si="153">IF(E2434=0,0,ROUND(E2434/L2434,2))</f>
        <v>1</v>
      </c>
      <c r="Q2434" t="s">
        <v>8336</v>
      </c>
      <c r="R2434" t="s">
        <v>8337</v>
      </c>
      <c r="S2434" s="8">
        <f t="shared" ref="S2434:S2497" si="154">(((J2434/60)/60)/24)+DATE(1970,1,1)+(-5/24)</f>
        <v>42041.010381944441</v>
      </c>
      <c r="T2434" s="8">
        <f t="shared" ref="T2434:T2497" si="155">(I2434/86400)+25569+(-5/24)</f>
        <v>42071.010381944441</v>
      </c>
    </row>
    <row r="2435" spans="1:20" ht="49"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s="3" t="s">
        <v>8284</v>
      </c>
      <c r="O2435">
        <f t="shared" si="152"/>
        <v>0</v>
      </c>
      <c r="P2435" s="3">
        <f t="shared" si="153"/>
        <v>0</v>
      </c>
      <c r="Q2435" t="s">
        <v>8336</v>
      </c>
      <c r="R2435" t="s">
        <v>8337</v>
      </c>
      <c r="S2435" s="8">
        <f t="shared" si="154"/>
        <v>42397.691469907404</v>
      </c>
      <c r="T2435" s="8">
        <f t="shared" si="155"/>
        <v>42427.691469907404</v>
      </c>
    </row>
    <row r="2436" spans="1:20" ht="49"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s="3" t="s">
        <v>8284</v>
      </c>
      <c r="O2436">
        <f t="shared" si="152"/>
        <v>0</v>
      </c>
      <c r="P2436" s="3">
        <f t="shared" si="153"/>
        <v>13</v>
      </c>
      <c r="Q2436" t="s">
        <v>8336</v>
      </c>
      <c r="R2436" t="s">
        <v>8337</v>
      </c>
      <c r="S2436" s="8">
        <f t="shared" si="154"/>
        <v>42179.977708333325</v>
      </c>
      <c r="T2436" s="8">
        <f t="shared" si="155"/>
        <v>42219.977708333332</v>
      </c>
    </row>
    <row r="2437" spans="1:20" ht="49"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s="3" t="s">
        <v>8284</v>
      </c>
      <c r="O2437">
        <f t="shared" si="152"/>
        <v>0</v>
      </c>
      <c r="P2437" s="3">
        <f t="shared" si="153"/>
        <v>306</v>
      </c>
      <c r="Q2437" t="s">
        <v>8336</v>
      </c>
      <c r="R2437" t="s">
        <v>8337</v>
      </c>
      <c r="S2437" s="8">
        <f t="shared" si="154"/>
        <v>42252.069282407399</v>
      </c>
      <c r="T2437" s="8">
        <f t="shared" si="155"/>
        <v>42282.069282407407</v>
      </c>
    </row>
    <row r="2438" spans="1:20" ht="49"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s="3" t="s">
        <v>8284</v>
      </c>
      <c r="O2438">
        <f t="shared" si="152"/>
        <v>0</v>
      </c>
      <c r="P2438" s="3">
        <f t="shared" si="153"/>
        <v>22.5</v>
      </c>
      <c r="Q2438" t="s">
        <v>8336</v>
      </c>
      <c r="R2438" t="s">
        <v>8337</v>
      </c>
      <c r="S2438" s="8">
        <f t="shared" si="154"/>
        <v>42338.407060185178</v>
      </c>
      <c r="T2438" s="8">
        <f t="shared" si="155"/>
        <v>42398.407060185178</v>
      </c>
    </row>
    <row r="2439" spans="1:20" ht="49"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s="3" t="s">
        <v>8284</v>
      </c>
      <c r="O2439">
        <f t="shared" si="152"/>
        <v>0</v>
      </c>
      <c r="P2439" s="3">
        <f t="shared" si="153"/>
        <v>0</v>
      </c>
      <c r="Q2439" t="s">
        <v>8336</v>
      </c>
      <c r="R2439" t="s">
        <v>8337</v>
      </c>
      <c r="S2439" s="8">
        <f t="shared" si="154"/>
        <v>42031.756805555553</v>
      </c>
      <c r="T2439" s="8">
        <f t="shared" si="155"/>
        <v>42080.541666666664</v>
      </c>
    </row>
    <row r="2440" spans="1:20" ht="49"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s="3" t="s">
        <v>8284</v>
      </c>
      <c r="O2440">
        <f t="shared" si="152"/>
        <v>0</v>
      </c>
      <c r="P2440" s="3">
        <f t="shared" si="153"/>
        <v>50</v>
      </c>
      <c r="Q2440" t="s">
        <v>8336</v>
      </c>
      <c r="R2440" t="s">
        <v>8337</v>
      </c>
      <c r="S2440" s="8">
        <f t="shared" si="154"/>
        <v>42285.706736111104</v>
      </c>
      <c r="T2440" s="8">
        <f t="shared" si="155"/>
        <v>42345.748402777775</v>
      </c>
    </row>
    <row r="2441" spans="1:20" ht="49"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s="3" t="s">
        <v>8284</v>
      </c>
      <c r="O2441">
        <f t="shared" si="152"/>
        <v>0</v>
      </c>
      <c r="P2441" s="3">
        <f t="shared" si="153"/>
        <v>0</v>
      </c>
      <c r="Q2441" t="s">
        <v>8336</v>
      </c>
      <c r="R2441" t="s">
        <v>8337</v>
      </c>
      <c r="S2441" s="8">
        <f t="shared" si="154"/>
        <v>42265.610289351847</v>
      </c>
      <c r="T2441" s="8">
        <f t="shared" si="155"/>
        <v>42295.610289351847</v>
      </c>
    </row>
    <row r="2442" spans="1:20" ht="33"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s="3" t="s">
        <v>8284</v>
      </c>
      <c r="O2442">
        <f t="shared" si="152"/>
        <v>0</v>
      </c>
      <c r="P2442" s="3">
        <f t="shared" si="153"/>
        <v>5</v>
      </c>
      <c r="Q2442" t="s">
        <v>8336</v>
      </c>
      <c r="R2442" t="s">
        <v>8337</v>
      </c>
      <c r="S2442" s="8">
        <f t="shared" si="154"/>
        <v>42383.691122685181</v>
      </c>
      <c r="T2442" s="8">
        <f t="shared" si="155"/>
        <v>42413.691122685188</v>
      </c>
    </row>
    <row r="2443" spans="1:20" ht="33"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s="3" t="s">
        <v>8298</v>
      </c>
      <c r="O2443">
        <f t="shared" si="152"/>
        <v>108</v>
      </c>
      <c r="P2443" s="3">
        <f t="shared" si="153"/>
        <v>74.23</v>
      </c>
      <c r="Q2443" t="s">
        <v>8336</v>
      </c>
      <c r="R2443" t="s">
        <v>8352</v>
      </c>
      <c r="S2443" s="8">
        <f t="shared" si="154"/>
        <v>42186.917291666665</v>
      </c>
      <c r="T2443" s="8">
        <f t="shared" si="155"/>
        <v>42207.999305555553</v>
      </c>
    </row>
    <row r="2444" spans="1:20" ht="33"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s="3" t="s">
        <v>8298</v>
      </c>
      <c r="O2444">
        <f t="shared" si="152"/>
        <v>126</v>
      </c>
      <c r="P2444" s="3">
        <f t="shared" si="153"/>
        <v>81.25</v>
      </c>
      <c r="Q2444" t="s">
        <v>8336</v>
      </c>
      <c r="R2444" t="s">
        <v>8352</v>
      </c>
      <c r="S2444" s="8">
        <f t="shared" si="154"/>
        <v>42052.458657407398</v>
      </c>
      <c r="T2444" s="8">
        <f t="shared" si="155"/>
        <v>42082.416990740741</v>
      </c>
    </row>
    <row r="2445" spans="1:20" ht="49"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s="3" t="s">
        <v>8298</v>
      </c>
      <c r="O2445">
        <f t="shared" si="152"/>
        <v>203</v>
      </c>
      <c r="P2445" s="3">
        <f t="shared" si="153"/>
        <v>130.22999999999999</v>
      </c>
      <c r="Q2445" t="s">
        <v>8336</v>
      </c>
      <c r="R2445" t="s">
        <v>8352</v>
      </c>
      <c r="S2445" s="8">
        <f t="shared" si="154"/>
        <v>41836.416921296295</v>
      </c>
      <c r="T2445" s="8">
        <f t="shared" si="155"/>
        <v>41866.416921296295</v>
      </c>
    </row>
    <row r="2446" spans="1:20" ht="49"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s="3" t="s">
        <v>8298</v>
      </c>
      <c r="O2446">
        <f t="shared" si="152"/>
        <v>109</v>
      </c>
      <c r="P2446" s="3">
        <f t="shared" si="153"/>
        <v>53.41</v>
      </c>
      <c r="Q2446" t="s">
        <v>8336</v>
      </c>
      <c r="R2446" t="s">
        <v>8352</v>
      </c>
      <c r="S2446" s="8">
        <f t="shared" si="154"/>
        <v>42485.54619212963</v>
      </c>
      <c r="T2446" s="8">
        <f t="shared" si="155"/>
        <v>42515.54619212963</v>
      </c>
    </row>
    <row r="2447" spans="1:20" ht="65"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s="3" t="s">
        <v>8298</v>
      </c>
      <c r="O2447">
        <f t="shared" si="152"/>
        <v>173</v>
      </c>
      <c r="P2447" s="3">
        <f t="shared" si="153"/>
        <v>75.13</v>
      </c>
      <c r="Q2447" t="s">
        <v>8336</v>
      </c>
      <c r="R2447" t="s">
        <v>8352</v>
      </c>
      <c r="S2447" s="8">
        <f t="shared" si="154"/>
        <v>42242.981724537036</v>
      </c>
      <c r="T2447" s="8">
        <f t="shared" si="155"/>
        <v>42272.981724537036</v>
      </c>
    </row>
    <row r="2448" spans="1:20" ht="49"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s="3" t="s">
        <v>8298</v>
      </c>
      <c r="O2448">
        <f t="shared" si="152"/>
        <v>168</v>
      </c>
      <c r="P2448" s="3">
        <f t="shared" si="153"/>
        <v>75.67</v>
      </c>
      <c r="Q2448" t="s">
        <v>8336</v>
      </c>
      <c r="R2448" t="s">
        <v>8352</v>
      </c>
      <c r="S2448" s="8">
        <f t="shared" si="154"/>
        <v>42670.394340277773</v>
      </c>
      <c r="T2448" s="8">
        <f t="shared" si="155"/>
        <v>42700.436006944445</v>
      </c>
    </row>
    <row r="2449" spans="1:20" ht="49"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s="3" t="s">
        <v>8298</v>
      </c>
      <c r="O2449">
        <f t="shared" si="152"/>
        <v>427</v>
      </c>
      <c r="P2449" s="3">
        <f t="shared" si="153"/>
        <v>31.69</v>
      </c>
      <c r="Q2449" t="s">
        <v>8336</v>
      </c>
      <c r="R2449" t="s">
        <v>8352</v>
      </c>
      <c r="S2449" s="8">
        <f t="shared" si="154"/>
        <v>42654.26149305555</v>
      </c>
      <c r="T2449" s="8">
        <f t="shared" si="155"/>
        <v>42685.958333333336</v>
      </c>
    </row>
    <row r="2450" spans="1:20" ht="49"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s="3" t="s">
        <v>8298</v>
      </c>
      <c r="O2450">
        <f t="shared" si="152"/>
        <v>108</v>
      </c>
      <c r="P2450" s="3">
        <f t="shared" si="153"/>
        <v>47.78</v>
      </c>
      <c r="Q2450" t="s">
        <v>8336</v>
      </c>
      <c r="R2450" t="s">
        <v>8352</v>
      </c>
      <c r="S2450" s="8">
        <f t="shared" si="154"/>
        <v>42607.107789351845</v>
      </c>
      <c r="T2450" s="8">
        <f t="shared" si="155"/>
        <v>42613.025000000001</v>
      </c>
    </row>
    <row r="2451" spans="1:20" ht="49"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s="3" t="s">
        <v>8298</v>
      </c>
      <c r="O2451">
        <f t="shared" si="152"/>
        <v>108</v>
      </c>
      <c r="P2451" s="3">
        <f t="shared" si="153"/>
        <v>90</v>
      </c>
      <c r="Q2451" t="s">
        <v>8336</v>
      </c>
      <c r="R2451" t="s">
        <v>8352</v>
      </c>
      <c r="S2451" s="8">
        <f t="shared" si="154"/>
        <v>41942.934201388889</v>
      </c>
      <c r="T2451" s="8">
        <f t="shared" si="155"/>
        <v>41972.975868055553</v>
      </c>
    </row>
    <row r="2452" spans="1:20" ht="49"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s="3" t="s">
        <v>8298</v>
      </c>
      <c r="O2452">
        <f t="shared" si="152"/>
        <v>102</v>
      </c>
      <c r="P2452" s="3">
        <f t="shared" si="153"/>
        <v>149.31</v>
      </c>
      <c r="Q2452" t="s">
        <v>8336</v>
      </c>
      <c r="R2452" t="s">
        <v>8352</v>
      </c>
      <c r="S2452" s="8">
        <f t="shared" si="154"/>
        <v>41901.864074074074</v>
      </c>
      <c r="T2452" s="8">
        <f t="shared" si="155"/>
        <v>41939.924305555549</v>
      </c>
    </row>
    <row r="2453" spans="1:20" ht="49"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s="3" t="s">
        <v>8298</v>
      </c>
      <c r="O2453">
        <f t="shared" si="152"/>
        <v>115</v>
      </c>
      <c r="P2453" s="3">
        <f t="shared" si="153"/>
        <v>62.07</v>
      </c>
      <c r="Q2453" t="s">
        <v>8336</v>
      </c>
      <c r="R2453" t="s">
        <v>8352</v>
      </c>
      <c r="S2453" s="8">
        <f t="shared" si="154"/>
        <v>42779.700115740743</v>
      </c>
      <c r="T2453" s="8">
        <f t="shared" si="155"/>
        <v>42799.700115740743</v>
      </c>
    </row>
    <row r="2454" spans="1:20" ht="49"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s="3" t="s">
        <v>8298</v>
      </c>
      <c r="O2454">
        <f t="shared" si="152"/>
        <v>134</v>
      </c>
      <c r="P2454" s="3">
        <f t="shared" si="153"/>
        <v>53.4</v>
      </c>
      <c r="Q2454" t="s">
        <v>8336</v>
      </c>
      <c r="R2454" t="s">
        <v>8352</v>
      </c>
      <c r="S2454" s="8">
        <f t="shared" si="154"/>
        <v>42338.635416666664</v>
      </c>
      <c r="T2454" s="8">
        <f t="shared" si="155"/>
        <v>42367.749999999993</v>
      </c>
    </row>
    <row r="2455" spans="1:20" ht="49"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s="3" t="s">
        <v>8298</v>
      </c>
      <c r="O2455">
        <f t="shared" si="152"/>
        <v>155</v>
      </c>
      <c r="P2455" s="3">
        <f t="shared" si="153"/>
        <v>69.27</v>
      </c>
      <c r="Q2455" t="s">
        <v>8336</v>
      </c>
      <c r="R2455" t="s">
        <v>8352</v>
      </c>
      <c r="S2455" s="8">
        <f t="shared" si="154"/>
        <v>42738.483900462961</v>
      </c>
      <c r="T2455" s="8">
        <f t="shared" si="155"/>
        <v>42768.483900462961</v>
      </c>
    </row>
    <row r="2456" spans="1:20" ht="49"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s="3" t="s">
        <v>8298</v>
      </c>
      <c r="O2456">
        <f t="shared" si="152"/>
        <v>101</v>
      </c>
      <c r="P2456" s="3">
        <f t="shared" si="153"/>
        <v>271.51</v>
      </c>
      <c r="Q2456" t="s">
        <v>8336</v>
      </c>
      <c r="R2456" t="s">
        <v>8352</v>
      </c>
      <c r="S2456" s="8">
        <f t="shared" si="154"/>
        <v>42769.99314814814</v>
      </c>
      <c r="T2456" s="8">
        <f t="shared" si="155"/>
        <v>42804.993148148147</v>
      </c>
    </row>
    <row r="2457" spans="1:20" ht="49"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s="3" t="s">
        <v>8298</v>
      </c>
      <c r="O2457">
        <f t="shared" si="152"/>
        <v>182</v>
      </c>
      <c r="P2457" s="3">
        <f t="shared" si="153"/>
        <v>34.130000000000003</v>
      </c>
      <c r="Q2457" t="s">
        <v>8336</v>
      </c>
      <c r="R2457" t="s">
        <v>8352</v>
      </c>
      <c r="S2457" s="8">
        <f t="shared" si="154"/>
        <v>42452.573495370372</v>
      </c>
      <c r="T2457" s="8">
        <f t="shared" si="155"/>
        <v>42480.573495370372</v>
      </c>
    </row>
    <row r="2458" spans="1:20" ht="49"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s="3" t="s">
        <v>8298</v>
      </c>
      <c r="O2458">
        <f t="shared" si="152"/>
        <v>181</v>
      </c>
      <c r="P2458" s="3">
        <f t="shared" si="153"/>
        <v>40.49</v>
      </c>
      <c r="Q2458" t="s">
        <v>8336</v>
      </c>
      <c r="R2458" t="s">
        <v>8352</v>
      </c>
      <c r="S2458" s="8">
        <f t="shared" si="154"/>
        <v>42761.752766203703</v>
      </c>
      <c r="T2458" s="8">
        <f t="shared" si="155"/>
        <v>42791.752766203703</v>
      </c>
    </row>
    <row r="2459" spans="1:20" ht="49"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s="3" t="s">
        <v>8298</v>
      </c>
      <c r="O2459">
        <f t="shared" si="152"/>
        <v>102</v>
      </c>
      <c r="P2459" s="3">
        <f t="shared" si="153"/>
        <v>189.76</v>
      </c>
      <c r="Q2459" t="s">
        <v>8336</v>
      </c>
      <c r="R2459" t="s">
        <v>8352</v>
      </c>
      <c r="S2459" s="8">
        <f t="shared" si="154"/>
        <v>42423.394166666665</v>
      </c>
      <c r="T2459" s="8">
        <f t="shared" si="155"/>
        <v>42453.352500000001</v>
      </c>
    </row>
    <row r="2460" spans="1:20" ht="49"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s="3" t="s">
        <v>8298</v>
      </c>
      <c r="O2460">
        <f t="shared" si="152"/>
        <v>110</v>
      </c>
      <c r="P2460" s="3">
        <f t="shared" si="153"/>
        <v>68.86</v>
      </c>
      <c r="Q2460" t="s">
        <v>8336</v>
      </c>
      <c r="R2460" t="s">
        <v>8352</v>
      </c>
      <c r="S2460" s="8">
        <f t="shared" si="154"/>
        <v>42495.663402777776</v>
      </c>
      <c r="T2460" s="8">
        <f t="shared" si="155"/>
        <v>42530.583333333336</v>
      </c>
    </row>
    <row r="2461" spans="1:20" ht="49"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s="3" t="s">
        <v>8298</v>
      </c>
      <c r="O2461">
        <f t="shared" si="152"/>
        <v>102</v>
      </c>
      <c r="P2461" s="3">
        <f t="shared" si="153"/>
        <v>108.78</v>
      </c>
      <c r="Q2461" t="s">
        <v>8336</v>
      </c>
      <c r="R2461" t="s">
        <v>8352</v>
      </c>
      <c r="S2461" s="8">
        <f t="shared" si="154"/>
        <v>42407.429224537038</v>
      </c>
      <c r="T2461" s="8">
        <f t="shared" si="155"/>
        <v>42452.387557870366</v>
      </c>
    </row>
    <row r="2462" spans="1:20" ht="49"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s="3" t="s">
        <v>8298</v>
      </c>
      <c r="O2462">
        <f t="shared" si="152"/>
        <v>101</v>
      </c>
      <c r="P2462" s="3">
        <f t="shared" si="153"/>
        <v>125.99</v>
      </c>
      <c r="Q2462" t="s">
        <v>8336</v>
      </c>
      <c r="R2462" t="s">
        <v>8352</v>
      </c>
      <c r="S2462" s="8">
        <f t="shared" si="154"/>
        <v>42703.978784722225</v>
      </c>
      <c r="T2462" s="8">
        <f t="shared" si="155"/>
        <v>42737.970138888886</v>
      </c>
    </row>
    <row r="2463" spans="1:20" ht="49"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s="3" t="s">
        <v>8279</v>
      </c>
      <c r="O2463">
        <f t="shared" si="152"/>
        <v>104</v>
      </c>
      <c r="P2463" s="3">
        <f t="shared" si="153"/>
        <v>90.52</v>
      </c>
      <c r="Q2463" t="s">
        <v>8325</v>
      </c>
      <c r="R2463" t="s">
        <v>8329</v>
      </c>
      <c r="S2463" s="8">
        <f t="shared" si="154"/>
        <v>40783.804363425923</v>
      </c>
      <c r="T2463" s="8">
        <f t="shared" si="155"/>
        <v>40816.916666666664</v>
      </c>
    </row>
    <row r="2464" spans="1:20" ht="49"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s="3" t="s">
        <v>8279</v>
      </c>
      <c r="O2464">
        <f t="shared" si="152"/>
        <v>111</v>
      </c>
      <c r="P2464" s="3">
        <f t="shared" si="153"/>
        <v>28.88</v>
      </c>
      <c r="Q2464" t="s">
        <v>8325</v>
      </c>
      <c r="R2464" t="s">
        <v>8329</v>
      </c>
      <c r="S2464" s="8">
        <f t="shared" si="154"/>
        <v>41088.977962962963</v>
      </c>
      <c r="T2464" s="8">
        <f t="shared" si="155"/>
        <v>41108.977962962963</v>
      </c>
    </row>
    <row r="2465" spans="1:20" ht="18"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s="3" t="s">
        <v>8279</v>
      </c>
      <c r="O2465">
        <f t="shared" si="152"/>
        <v>116</v>
      </c>
      <c r="P2465" s="3">
        <f t="shared" si="153"/>
        <v>31</v>
      </c>
      <c r="Q2465" t="s">
        <v>8325</v>
      </c>
      <c r="R2465" t="s">
        <v>8329</v>
      </c>
      <c r="S2465" s="8">
        <f t="shared" si="154"/>
        <v>41340.903067129628</v>
      </c>
      <c r="T2465" s="8">
        <f t="shared" si="155"/>
        <v>41380.583333333328</v>
      </c>
    </row>
    <row r="2466" spans="1:20" ht="49"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s="3" t="s">
        <v>8279</v>
      </c>
      <c r="O2466">
        <f t="shared" si="152"/>
        <v>111</v>
      </c>
      <c r="P2466" s="3">
        <f t="shared" si="153"/>
        <v>51.67</v>
      </c>
      <c r="Q2466" t="s">
        <v>8325</v>
      </c>
      <c r="R2466" t="s">
        <v>8329</v>
      </c>
      <c r="S2466" s="8">
        <f t="shared" si="154"/>
        <v>42248.692094907405</v>
      </c>
      <c r="T2466" s="8">
        <f t="shared" si="155"/>
        <v>42277.603472222218</v>
      </c>
    </row>
    <row r="2467" spans="1:20" ht="33"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s="3" t="s">
        <v>8279</v>
      </c>
      <c r="O2467">
        <f t="shared" si="152"/>
        <v>180</v>
      </c>
      <c r="P2467" s="3">
        <f t="shared" si="153"/>
        <v>26.27</v>
      </c>
      <c r="Q2467" t="s">
        <v>8325</v>
      </c>
      <c r="R2467" t="s">
        <v>8329</v>
      </c>
      <c r="S2467" s="8">
        <f t="shared" si="154"/>
        <v>41145.510972222219</v>
      </c>
      <c r="T2467" s="8">
        <f t="shared" si="155"/>
        <v>41175.510972222219</v>
      </c>
    </row>
    <row r="2468" spans="1:20" ht="49"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s="3" t="s">
        <v>8279</v>
      </c>
      <c r="O2468">
        <f t="shared" si="152"/>
        <v>100</v>
      </c>
      <c r="P2468" s="3">
        <f t="shared" si="153"/>
        <v>48.08</v>
      </c>
      <c r="Q2468" t="s">
        <v>8325</v>
      </c>
      <c r="R2468" t="s">
        <v>8329</v>
      </c>
      <c r="S2468" s="8">
        <f t="shared" si="154"/>
        <v>41372.894131944442</v>
      </c>
      <c r="T2468" s="8">
        <f t="shared" si="155"/>
        <v>41402.894131944442</v>
      </c>
    </row>
    <row r="2469" spans="1:20" ht="49"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s="3" t="s">
        <v>8279</v>
      </c>
      <c r="O2469">
        <f t="shared" si="152"/>
        <v>119</v>
      </c>
      <c r="P2469" s="3">
        <f t="shared" si="153"/>
        <v>27.56</v>
      </c>
      <c r="Q2469" t="s">
        <v>8325</v>
      </c>
      <c r="R2469" t="s">
        <v>8329</v>
      </c>
      <c r="S2469" s="8">
        <f t="shared" si="154"/>
        <v>41025.665868055556</v>
      </c>
      <c r="T2469" s="8">
        <f t="shared" si="155"/>
        <v>41039.5</v>
      </c>
    </row>
    <row r="2470" spans="1:20" ht="33"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s="3" t="s">
        <v>8279</v>
      </c>
      <c r="O2470">
        <f t="shared" si="152"/>
        <v>107</v>
      </c>
      <c r="P2470" s="3">
        <f t="shared" si="153"/>
        <v>36.97</v>
      </c>
      <c r="Q2470" t="s">
        <v>8325</v>
      </c>
      <c r="R2470" t="s">
        <v>8329</v>
      </c>
      <c r="S2470" s="8">
        <f t="shared" si="154"/>
        <v>41173.945844907401</v>
      </c>
      <c r="T2470" s="8">
        <f t="shared" si="155"/>
        <v>41210</v>
      </c>
    </row>
    <row r="2471" spans="1:20" ht="49"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s="3" t="s">
        <v>8279</v>
      </c>
      <c r="O2471">
        <f t="shared" si="152"/>
        <v>114</v>
      </c>
      <c r="P2471" s="3">
        <f t="shared" si="153"/>
        <v>29.02</v>
      </c>
      <c r="Q2471" t="s">
        <v>8325</v>
      </c>
      <c r="R2471" t="s">
        <v>8329</v>
      </c>
      <c r="S2471" s="8">
        <f t="shared" si="154"/>
        <v>40557.221400462957</v>
      </c>
      <c r="T2471" s="8">
        <f t="shared" si="155"/>
        <v>40582.221400462957</v>
      </c>
    </row>
    <row r="2472" spans="1:20" ht="49"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s="3" t="s">
        <v>8279</v>
      </c>
      <c r="O2472">
        <f t="shared" si="152"/>
        <v>103</v>
      </c>
      <c r="P2472" s="3">
        <f t="shared" si="153"/>
        <v>28.66</v>
      </c>
      <c r="Q2472" t="s">
        <v>8325</v>
      </c>
      <c r="R2472" t="s">
        <v>8329</v>
      </c>
      <c r="S2472" s="8">
        <f t="shared" si="154"/>
        <v>41022.866377314815</v>
      </c>
      <c r="T2472" s="8">
        <f t="shared" si="155"/>
        <v>41052.866377314815</v>
      </c>
    </row>
    <row r="2473" spans="1:20" ht="49"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s="3" t="s">
        <v>8279</v>
      </c>
      <c r="O2473">
        <f t="shared" si="152"/>
        <v>128</v>
      </c>
      <c r="P2473" s="3">
        <f t="shared" si="153"/>
        <v>37.65</v>
      </c>
      <c r="Q2473" t="s">
        <v>8325</v>
      </c>
      <c r="R2473" t="s">
        <v>8329</v>
      </c>
      <c r="S2473" s="8">
        <f t="shared" si="154"/>
        <v>40893.784629629627</v>
      </c>
      <c r="T2473" s="8">
        <f t="shared" si="155"/>
        <v>40933.784629629627</v>
      </c>
    </row>
    <row r="2474" spans="1:20" ht="49"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s="3" t="s">
        <v>8279</v>
      </c>
      <c r="O2474">
        <f t="shared" si="152"/>
        <v>136</v>
      </c>
      <c r="P2474" s="3">
        <f t="shared" si="153"/>
        <v>97.9</v>
      </c>
      <c r="Q2474" t="s">
        <v>8325</v>
      </c>
      <c r="R2474" t="s">
        <v>8329</v>
      </c>
      <c r="S2474" s="8">
        <f t="shared" si="154"/>
        <v>40353.907175925924</v>
      </c>
      <c r="T2474" s="8">
        <f t="shared" si="155"/>
        <v>40424.835416666661</v>
      </c>
    </row>
    <row r="2475" spans="1:20" ht="49"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s="3" t="s">
        <v>8279</v>
      </c>
      <c r="O2475">
        <f t="shared" si="152"/>
        <v>100</v>
      </c>
      <c r="P2475" s="3">
        <f t="shared" si="153"/>
        <v>42.55</v>
      </c>
      <c r="Q2475" t="s">
        <v>8325</v>
      </c>
      <c r="R2475" t="s">
        <v>8329</v>
      </c>
      <c r="S2475" s="8">
        <f t="shared" si="154"/>
        <v>41193.540150462963</v>
      </c>
      <c r="T2475" s="8">
        <f t="shared" si="155"/>
        <v>41223.581817129627</v>
      </c>
    </row>
    <row r="2476" spans="1:20" ht="49"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s="3" t="s">
        <v>8279</v>
      </c>
      <c r="O2476">
        <f t="shared" si="152"/>
        <v>100</v>
      </c>
      <c r="P2476" s="3">
        <f t="shared" si="153"/>
        <v>131.58000000000001</v>
      </c>
      <c r="Q2476" t="s">
        <v>8325</v>
      </c>
      <c r="R2476" t="s">
        <v>8329</v>
      </c>
      <c r="S2476" s="8">
        <f t="shared" si="154"/>
        <v>40416.80296296296</v>
      </c>
      <c r="T2476" s="8">
        <f t="shared" si="155"/>
        <v>40461.80296296296</v>
      </c>
    </row>
    <row r="2477" spans="1:20" ht="33"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s="3" t="s">
        <v>8279</v>
      </c>
      <c r="O2477">
        <f t="shared" si="152"/>
        <v>105</v>
      </c>
      <c r="P2477" s="3">
        <f t="shared" si="153"/>
        <v>32.32</v>
      </c>
      <c r="Q2477" t="s">
        <v>8325</v>
      </c>
      <c r="R2477" t="s">
        <v>8329</v>
      </c>
      <c r="S2477" s="8">
        <f t="shared" si="154"/>
        <v>40310.079340277778</v>
      </c>
      <c r="T2477" s="8">
        <f t="shared" si="155"/>
        <v>40369.708333333328</v>
      </c>
    </row>
    <row r="2478" spans="1:20" ht="49"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s="3" t="s">
        <v>8279</v>
      </c>
      <c r="O2478">
        <f t="shared" si="152"/>
        <v>105</v>
      </c>
      <c r="P2478" s="3">
        <f t="shared" si="153"/>
        <v>61.1</v>
      </c>
      <c r="Q2478" t="s">
        <v>8325</v>
      </c>
      <c r="R2478" t="s">
        <v>8329</v>
      </c>
      <c r="S2478" s="8">
        <f t="shared" si="154"/>
        <v>41913.120023148142</v>
      </c>
      <c r="T2478" s="8">
        <f t="shared" si="155"/>
        <v>41946.161689814813</v>
      </c>
    </row>
    <row r="2479" spans="1:20" ht="33"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s="3" t="s">
        <v>8279</v>
      </c>
      <c r="O2479">
        <f t="shared" si="152"/>
        <v>171</v>
      </c>
      <c r="P2479" s="3">
        <f t="shared" si="153"/>
        <v>31.34</v>
      </c>
      <c r="Q2479" t="s">
        <v>8325</v>
      </c>
      <c r="R2479" t="s">
        <v>8329</v>
      </c>
      <c r="S2479" s="8">
        <f t="shared" si="154"/>
        <v>41088.483159722222</v>
      </c>
      <c r="T2479" s="8">
        <f t="shared" si="155"/>
        <v>41133.483159722222</v>
      </c>
    </row>
    <row r="2480" spans="1:20" ht="49"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s="3" t="s">
        <v>8279</v>
      </c>
      <c r="O2480">
        <f t="shared" si="152"/>
        <v>128</v>
      </c>
      <c r="P2480" s="3">
        <f t="shared" si="153"/>
        <v>129.11000000000001</v>
      </c>
      <c r="Q2480" t="s">
        <v>8325</v>
      </c>
      <c r="R2480" t="s">
        <v>8329</v>
      </c>
      <c r="S2480" s="8">
        <f t="shared" si="154"/>
        <v>41257.742048611108</v>
      </c>
      <c r="T2480" s="8">
        <f t="shared" si="155"/>
        <v>41287.742048611108</v>
      </c>
    </row>
    <row r="2481" spans="1:20" ht="33"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s="3" t="s">
        <v>8279</v>
      </c>
      <c r="O2481">
        <f t="shared" si="152"/>
        <v>133</v>
      </c>
      <c r="P2481" s="3">
        <f t="shared" si="153"/>
        <v>25.02</v>
      </c>
      <c r="Q2481" t="s">
        <v>8325</v>
      </c>
      <c r="R2481" t="s">
        <v>8329</v>
      </c>
      <c r="S2481" s="8">
        <f t="shared" si="154"/>
        <v>41107.518449074072</v>
      </c>
      <c r="T2481" s="8">
        <f t="shared" si="155"/>
        <v>41117.875</v>
      </c>
    </row>
    <row r="2482" spans="1:20" ht="49"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s="3" t="s">
        <v>8279</v>
      </c>
      <c r="O2482">
        <f t="shared" si="152"/>
        <v>100</v>
      </c>
      <c r="P2482" s="3">
        <f t="shared" si="153"/>
        <v>250</v>
      </c>
      <c r="Q2482" t="s">
        <v>8325</v>
      </c>
      <c r="R2482" t="s">
        <v>8329</v>
      </c>
      <c r="S2482" s="8">
        <f t="shared" si="154"/>
        <v>42227.727824074071</v>
      </c>
      <c r="T2482" s="8">
        <f t="shared" si="155"/>
        <v>42287.727824074071</v>
      </c>
    </row>
    <row r="2483" spans="1:20" ht="49"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s="3" t="s">
        <v>8279</v>
      </c>
      <c r="O2483">
        <f t="shared" si="152"/>
        <v>113</v>
      </c>
      <c r="P2483" s="3">
        <f t="shared" si="153"/>
        <v>47.54</v>
      </c>
      <c r="Q2483" t="s">
        <v>8325</v>
      </c>
      <c r="R2483" t="s">
        <v>8329</v>
      </c>
      <c r="S2483" s="8">
        <f t="shared" si="154"/>
        <v>40999.437592592592</v>
      </c>
      <c r="T2483" s="8">
        <f t="shared" si="155"/>
        <v>41029.437592592592</v>
      </c>
    </row>
    <row r="2484" spans="1:20" ht="49"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s="3" t="s">
        <v>8279</v>
      </c>
      <c r="O2484">
        <f t="shared" si="152"/>
        <v>100</v>
      </c>
      <c r="P2484" s="3">
        <f t="shared" si="153"/>
        <v>40.04</v>
      </c>
      <c r="Q2484" t="s">
        <v>8325</v>
      </c>
      <c r="R2484" t="s">
        <v>8329</v>
      </c>
      <c r="S2484" s="8">
        <f t="shared" si="154"/>
        <v>40711.573877314811</v>
      </c>
      <c r="T2484" s="8">
        <f t="shared" si="155"/>
        <v>40756.573877314811</v>
      </c>
    </row>
    <row r="2485" spans="1:20" ht="33"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s="3" t="s">
        <v>8279</v>
      </c>
      <c r="O2485">
        <f t="shared" si="152"/>
        <v>114</v>
      </c>
      <c r="P2485" s="3">
        <f t="shared" si="153"/>
        <v>65.84</v>
      </c>
      <c r="Q2485" t="s">
        <v>8325</v>
      </c>
      <c r="R2485" t="s">
        <v>8329</v>
      </c>
      <c r="S2485" s="8">
        <f t="shared" si="154"/>
        <v>40970.541701388887</v>
      </c>
      <c r="T2485" s="8">
        <f t="shared" si="155"/>
        <v>41030.500034722216</v>
      </c>
    </row>
    <row r="2486" spans="1:20" ht="49"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s="3" t="s">
        <v>8279</v>
      </c>
      <c r="O2486">
        <f t="shared" si="152"/>
        <v>119</v>
      </c>
      <c r="P2486" s="3">
        <f t="shared" si="153"/>
        <v>46.4</v>
      </c>
      <c r="Q2486" t="s">
        <v>8325</v>
      </c>
      <c r="R2486" t="s">
        <v>8329</v>
      </c>
      <c r="S2486" s="8">
        <f t="shared" si="154"/>
        <v>40771.708368055552</v>
      </c>
      <c r="T2486" s="8">
        <f t="shared" si="155"/>
        <v>40801.708368055552</v>
      </c>
    </row>
    <row r="2487" spans="1:20" ht="49"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s="3" t="s">
        <v>8279</v>
      </c>
      <c r="O2487">
        <f t="shared" si="152"/>
        <v>103</v>
      </c>
      <c r="P2487" s="3">
        <f t="shared" si="153"/>
        <v>50.37</v>
      </c>
      <c r="Q2487" t="s">
        <v>8325</v>
      </c>
      <c r="R2487" t="s">
        <v>8329</v>
      </c>
      <c r="S2487" s="8">
        <f t="shared" si="154"/>
        <v>40793.790266203701</v>
      </c>
      <c r="T2487" s="8">
        <f t="shared" si="155"/>
        <v>40828.790266203701</v>
      </c>
    </row>
    <row r="2488" spans="1:20" ht="49"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s="3" t="s">
        <v>8279</v>
      </c>
      <c r="O2488">
        <f t="shared" si="152"/>
        <v>266</v>
      </c>
      <c r="P2488" s="3">
        <f t="shared" si="153"/>
        <v>26.57</v>
      </c>
      <c r="Q2488" t="s">
        <v>8325</v>
      </c>
      <c r="R2488" t="s">
        <v>8329</v>
      </c>
      <c r="S2488" s="8">
        <f t="shared" si="154"/>
        <v>40991.499722222223</v>
      </c>
      <c r="T2488" s="8">
        <f t="shared" si="155"/>
        <v>41021.499722222223</v>
      </c>
    </row>
    <row r="2489" spans="1:20" ht="49"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s="3" t="s">
        <v>8279</v>
      </c>
      <c r="O2489">
        <f t="shared" si="152"/>
        <v>100</v>
      </c>
      <c r="P2489" s="3">
        <f t="shared" si="153"/>
        <v>39.49</v>
      </c>
      <c r="Q2489" t="s">
        <v>8325</v>
      </c>
      <c r="R2489" t="s">
        <v>8329</v>
      </c>
      <c r="S2489" s="8">
        <f t="shared" si="154"/>
        <v>41025.874965277777</v>
      </c>
      <c r="T2489" s="8">
        <f t="shared" si="155"/>
        <v>41055.874965277777</v>
      </c>
    </row>
    <row r="2490" spans="1:20" ht="49"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s="3" t="s">
        <v>8279</v>
      </c>
      <c r="O2490">
        <f t="shared" si="152"/>
        <v>107</v>
      </c>
      <c r="P2490" s="3">
        <f t="shared" si="153"/>
        <v>49.25</v>
      </c>
      <c r="Q2490" t="s">
        <v>8325</v>
      </c>
      <c r="R2490" t="s">
        <v>8329</v>
      </c>
      <c r="S2490" s="8">
        <f t="shared" si="154"/>
        <v>40833.424861111111</v>
      </c>
      <c r="T2490" s="8">
        <f t="shared" si="155"/>
        <v>40863.466527777775</v>
      </c>
    </row>
    <row r="2491" spans="1:20" ht="49"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s="3" t="s">
        <v>8279</v>
      </c>
      <c r="O2491">
        <f t="shared" si="152"/>
        <v>134</v>
      </c>
      <c r="P2491" s="3">
        <f t="shared" si="153"/>
        <v>62.38</v>
      </c>
      <c r="Q2491" t="s">
        <v>8325</v>
      </c>
      <c r="R2491" t="s">
        <v>8329</v>
      </c>
      <c r="S2491" s="8">
        <f t="shared" si="154"/>
        <v>41373.481932870367</v>
      </c>
      <c r="T2491" s="8">
        <f t="shared" si="155"/>
        <v>41403.481932870367</v>
      </c>
    </row>
    <row r="2492" spans="1:20" ht="49"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s="3" t="s">
        <v>8279</v>
      </c>
      <c r="O2492">
        <f t="shared" si="152"/>
        <v>121</v>
      </c>
      <c r="P2492" s="3">
        <f t="shared" si="153"/>
        <v>37.94</v>
      </c>
      <c r="Q2492" t="s">
        <v>8325</v>
      </c>
      <c r="R2492" t="s">
        <v>8329</v>
      </c>
      <c r="S2492" s="8">
        <f t="shared" si="154"/>
        <v>41023.019398148142</v>
      </c>
      <c r="T2492" s="8">
        <f t="shared" si="155"/>
        <v>41083.01939814815</v>
      </c>
    </row>
    <row r="2493" spans="1:20" ht="49"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s="3" t="s">
        <v>8279</v>
      </c>
      <c r="O2493">
        <f t="shared" si="152"/>
        <v>103</v>
      </c>
      <c r="P2493" s="3">
        <f t="shared" si="153"/>
        <v>51.6</v>
      </c>
      <c r="Q2493" t="s">
        <v>8325</v>
      </c>
      <c r="R2493" t="s">
        <v>8329</v>
      </c>
      <c r="S2493" s="8">
        <f t="shared" si="154"/>
        <v>40542.630949074075</v>
      </c>
      <c r="T2493" s="8">
        <f t="shared" si="155"/>
        <v>40558.868750000001</v>
      </c>
    </row>
    <row r="2494" spans="1:20" ht="33"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s="3" t="s">
        <v>8279</v>
      </c>
      <c r="O2494">
        <f t="shared" si="152"/>
        <v>125</v>
      </c>
      <c r="P2494" s="3">
        <f t="shared" si="153"/>
        <v>27.78</v>
      </c>
      <c r="Q2494" t="s">
        <v>8325</v>
      </c>
      <c r="R2494" t="s">
        <v>8329</v>
      </c>
      <c r="S2494" s="8">
        <f t="shared" si="154"/>
        <v>41024.777638888889</v>
      </c>
      <c r="T2494" s="8">
        <f t="shared" si="155"/>
        <v>41076.207638888889</v>
      </c>
    </row>
    <row r="2495" spans="1:20" ht="49"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s="3" t="s">
        <v>8279</v>
      </c>
      <c r="O2495">
        <f t="shared" si="152"/>
        <v>129</v>
      </c>
      <c r="P2495" s="3">
        <f t="shared" si="153"/>
        <v>99.38</v>
      </c>
      <c r="Q2495" t="s">
        <v>8325</v>
      </c>
      <c r="R2495" t="s">
        <v>8329</v>
      </c>
      <c r="S2495" s="8">
        <f t="shared" si="154"/>
        <v>41347.959953703699</v>
      </c>
      <c r="T2495" s="8">
        <f t="shared" si="155"/>
        <v>41392.959953703699</v>
      </c>
    </row>
    <row r="2496" spans="1:20" ht="49"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s="3" t="s">
        <v>8279</v>
      </c>
      <c r="O2496">
        <f t="shared" si="152"/>
        <v>101</v>
      </c>
      <c r="P2496" s="3">
        <f t="shared" si="153"/>
        <v>38.85</v>
      </c>
      <c r="Q2496" t="s">
        <v>8325</v>
      </c>
      <c r="R2496" t="s">
        <v>8329</v>
      </c>
      <c r="S2496" s="8">
        <f t="shared" si="154"/>
        <v>41022.436851851846</v>
      </c>
      <c r="T2496" s="8">
        <f t="shared" si="155"/>
        <v>41052.436851851853</v>
      </c>
    </row>
    <row r="2497" spans="1:20" ht="49"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s="3" t="s">
        <v>8279</v>
      </c>
      <c r="O2497">
        <f t="shared" si="152"/>
        <v>128</v>
      </c>
      <c r="P2497" s="3">
        <f t="shared" si="153"/>
        <v>45.55</v>
      </c>
      <c r="Q2497" t="s">
        <v>8325</v>
      </c>
      <c r="R2497" t="s">
        <v>8329</v>
      </c>
      <c r="S2497" s="8">
        <f t="shared" si="154"/>
        <v>41036.738136574073</v>
      </c>
      <c r="T2497" s="8">
        <f t="shared" si="155"/>
        <v>41066.738136574073</v>
      </c>
    </row>
    <row r="2498" spans="1:20" ht="33"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s="3" t="s">
        <v>8279</v>
      </c>
      <c r="O2498">
        <f t="shared" ref="O2498:O2561" si="156">ROUND(E2498/D2498*100,0)</f>
        <v>100</v>
      </c>
      <c r="P2498" s="3">
        <f t="shared" ref="P2498:P2561" si="157">IF(E2498=0,0,ROUND(E2498/L2498,2))</f>
        <v>600</v>
      </c>
      <c r="Q2498" t="s">
        <v>8325</v>
      </c>
      <c r="R2498" t="s">
        <v>8329</v>
      </c>
      <c r="S2498" s="8">
        <f t="shared" ref="S2498:S2561" si="158">(((J2498/60)/60)/24)+DATE(1970,1,1)+(-5/24)</f>
        <v>41327.788101851853</v>
      </c>
      <c r="T2498" s="8">
        <f t="shared" ref="T2498:T2561" si="159">(I2498/86400)+25569+(-5/24)</f>
        <v>41362.746435185181</v>
      </c>
    </row>
    <row r="2499" spans="1:20" ht="49"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s="3" t="s">
        <v>8279</v>
      </c>
      <c r="O2499">
        <f t="shared" si="156"/>
        <v>113</v>
      </c>
      <c r="P2499" s="3">
        <f t="shared" si="157"/>
        <v>80.55</v>
      </c>
      <c r="Q2499" t="s">
        <v>8325</v>
      </c>
      <c r="R2499" t="s">
        <v>8329</v>
      </c>
      <c r="S2499" s="8">
        <f t="shared" si="158"/>
        <v>40730.670578703699</v>
      </c>
      <c r="T2499" s="8">
        <f t="shared" si="159"/>
        <v>40760.670578703699</v>
      </c>
    </row>
    <row r="2500" spans="1:20" ht="49"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s="3" t="s">
        <v>8279</v>
      </c>
      <c r="O2500">
        <f t="shared" si="156"/>
        <v>106</v>
      </c>
      <c r="P2500" s="3">
        <f t="shared" si="157"/>
        <v>52.8</v>
      </c>
      <c r="Q2500" t="s">
        <v>8325</v>
      </c>
      <c r="R2500" t="s">
        <v>8329</v>
      </c>
      <c r="S2500" s="8">
        <f t="shared" si="158"/>
        <v>42017.759108796294</v>
      </c>
      <c r="T2500" s="8">
        <f t="shared" si="159"/>
        <v>42031.759108796294</v>
      </c>
    </row>
    <row r="2501" spans="1:20" ht="49"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s="3" t="s">
        <v>8279</v>
      </c>
      <c r="O2501">
        <f t="shared" si="156"/>
        <v>203</v>
      </c>
      <c r="P2501" s="3">
        <f t="shared" si="157"/>
        <v>47.68</v>
      </c>
      <c r="Q2501" t="s">
        <v>8325</v>
      </c>
      <c r="R2501" t="s">
        <v>8329</v>
      </c>
      <c r="S2501" s="8">
        <f t="shared" si="158"/>
        <v>41226.440243055549</v>
      </c>
      <c r="T2501" s="8">
        <f t="shared" si="159"/>
        <v>41274.541666666664</v>
      </c>
    </row>
    <row r="2502" spans="1:20" ht="49"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s="3" t="s">
        <v>8279</v>
      </c>
      <c r="O2502">
        <f t="shared" si="156"/>
        <v>113</v>
      </c>
      <c r="P2502" s="3">
        <f t="shared" si="157"/>
        <v>23.45</v>
      </c>
      <c r="Q2502" t="s">
        <v>8325</v>
      </c>
      <c r="R2502" t="s">
        <v>8329</v>
      </c>
      <c r="S2502" s="8">
        <f t="shared" si="158"/>
        <v>41053.564525462964</v>
      </c>
      <c r="T2502" s="8">
        <f t="shared" si="159"/>
        <v>41083.564525462956</v>
      </c>
    </row>
    <row r="2503" spans="1:20" ht="49"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s="3" t="s">
        <v>8299</v>
      </c>
      <c r="O2503">
        <f t="shared" si="156"/>
        <v>3</v>
      </c>
      <c r="P2503" s="3">
        <f t="shared" si="157"/>
        <v>40.14</v>
      </c>
      <c r="Q2503" t="s">
        <v>8336</v>
      </c>
      <c r="R2503" t="s">
        <v>8353</v>
      </c>
      <c r="S2503" s="8">
        <f t="shared" si="158"/>
        <v>42244.568333333329</v>
      </c>
      <c r="T2503" s="8">
        <f t="shared" si="159"/>
        <v>42274.568333333336</v>
      </c>
    </row>
    <row r="2504" spans="1:20" ht="49"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s="3" t="s">
        <v>8299</v>
      </c>
      <c r="O2504">
        <f t="shared" si="156"/>
        <v>0</v>
      </c>
      <c r="P2504" s="3">
        <f t="shared" si="157"/>
        <v>17.2</v>
      </c>
      <c r="Q2504" t="s">
        <v>8336</v>
      </c>
      <c r="R2504" t="s">
        <v>8353</v>
      </c>
      <c r="S2504" s="8">
        <f t="shared" si="158"/>
        <v>41858.617106481477</v>
      </c>
      <c r="T2504" s="8">
        <f t="shared" si="159"/>
        <v>41903.617106481477</v>
      </c>
    </row>
    <row r="2505" spans="1:20" ht="49"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s="3" t="s">
        <v>8299</v>
      </c>
      <c r="O2505">
        <f t="shared" si="156"/>
        <v>0</v>
      </c>
      <c r="P2505" s="3">
        <f t="shared" si="157"/>
        <v>0</v>
      </c>
      <c r="Q2505" t="s">
        <v>8336</v>
      </c>
      <c r="R2505" t="s">
        <v>8353</v>
      </c>
      <c r="S2505" s="8">
        <f t="shared" si="158"/>
        <v>42498.691064814811</v>
      </c>
      <c r="T2505" s="8">
        <f t="shared" si="159"/>
        <v>42528.67083333333</v>
      </c>
    </row>
    <row r="2506" spans="1:20" ht="33"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s="3" t="s">
        <v>8299</v>
      </c>
      <c r="O2506">
        <f t="shared" si="156"/>
        <v>0</v>
      </c>
      <c r="P2506" s="3">
        <f t="shared" si="157"/>
        <v>0</v>
      </c>
      <c r="Q2506" t="s">
        <v>8336</v>
      </c>
      <c r="R2506" t="s">
        <v>8353</v>
      </c>
      <c r="S2506" s="8">
        <f t="shared" si="158"/>
        <v>41927.807106481479</v>
      </c>
      <c r="T2506" s="8">
        <f t="shared" si="159"/>
        <v>41957.848773148151</v>
      </c>
    </row>
    <row r="2507" spans="1:20" ht="65"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s="3" t="s">
        <v>8299</v>
      </c>
      <c r="O2507">
        <f t="shared" si="156"/>
        <v>0</v>
      </c>
      <c r="P2507" s="3">
        <f t="shared" si="157"/>
        <v>0</v>
      </c>
      <c r="Q2507" t="s">
        <v>8336</v>
      </c>
      <c r="R2507" t="s">
        <v>8353</v>
      </c>
      <c r="S2507" s="8">
        <f t="shared" si="158"/>
        <v>42046.847407407404</v>
      </c>
      <c r="T2507" s="8">
        <f t="shared" si="159"/>
        <v>42076.80574074074</v>
      </c>
    </row>
    <row r="2508" spans="1:20" ht="49"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s="3" t="s">
        <v>8299</v>
      </c>
      <c r="O2508">
        <f t="shared" si="156"/>
        <v>1</v>
      </c>
      <c r="P2508" s="3">
        <f t="shared" si="157"/>
        <v>15</v>
      </c>
      <c r="Q2508" t="s">
        <v>8336</v>
      </c>
      <c r="R2508" t="s">
        <v>8353</v>
      </c>
      <c r="S2508" s="8">
        <f t="shared" si="158"/>
        <v>42258.088761574072</v>
      </c>
      <c r="T2508" s="8">
        <f t="shared" si="159"/>
        <v>42280.666666666664</v>
      </c>
    </row>
    <row r="2509" spans="1:20" ht="18"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s="3" t="s">
        <v>8299</v>
      </c>
      <c r="O2509">
        <f t="shared" si="156"/>
        <v>0</v>
      </c>
      <c r="P2509" s="3">
        <f t="shared" si="157"/>
        <v>0</v>
      </c>
      <c r="Q2509" t="s">
        <v>8336</v>
      </c>
      <c r="R2509" t="s">
        <v>8353</v>
      </c>
      <c r="S2509" s="8">
        <f t="shared" si="158"/>
        <v>42104.864629629628</v>
      </c>
      <c r="T2509" s="8">
        <f t="shared" si="159"/>
        <v>42134.864629629628</v>
      </c>
    </row>
    <row r="2510" spans="1:20" ht="49"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s="3" t="s">
        <v>8299</v>
      </c>
      <c r="O2510">
        <f t="shared" si="156"/>
        <v>0</v>
      </c>
      <c r="P2510" s="3">
        <f t="shared" si="157"/>
        <v>0</v>
      </c>
      <c r="Q2510" t="s">
        <v>8336</v>
      </c>
      <c r="R2510" t="s">
        <v>8353</v>
      </c>
      <c r="S2510" s="8">
        <f t="shared" si="158"/>
        <v>41835.743449074071</v>
      </c>
      <c r="T2510" s="8">
        <f t="shared" si="159"/>
        <v>41865.743449074071</v>
      </c>
    </row>
    <row r="2511" spans="1:20" ht="49"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s="3" t="s">
        <v>8299</v>
      </c>
      <c r="O2511">
        <f t="shared" si="156"/>
        <v>1</v>
      </c>
      <c r="P2511" s="3">
        <f t="shared" si="157"/>
        <v>35.71</v>
      </c>
      <c r="Q2511" t="s">
        <v>8336</v>
      </c>
      <c r="R2511" t="s">
        <v>8353</v>
      </c>
      <c r="S2511" s="8">
        <f t="shared" si="158"/>
        <v>42058.601261574069</v>
      </c>
      <c r="T2511" s="8">
        <f t="shared" si="159"/>
        <v>42114.559594907405</v>
      </c>
    </row>
    <row r="2512" spans="1:20" ht="49"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s="3" t="s">
        <v>8299</v>
      </c>
      <c r="O2512">
        <f t="shared" si="156"/>
        <v>0</v>
      </c>
      <c r="P2512" s="3">
        <f t="shared" si="157"/>
        <v>37.5</v>
      </c>
      <c r="Q2512" t="s">
        <v>8336</v>
      </c>
      <c r="R2512" t="s">
        <v>8353</v>
      </c>
      <c r="S2512" s="8">
        <f t="shared" si="158"/>
        <v>42078.78902777777</v>
      </c>
      <c r="T2512" s="8">
        <f t="shared" si="159"/>
        <v>42138.789027777777</v>
      </c>
    </row>
    <row r="2513" spans="1:20" ht="49"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s="3" t="s">
        <v>8299</v>
      </c>
      <c r="O2513">
        <f t="shared" si="156"/>
        <v>0</v>
      </c>
      <c r="P2513" s="3">
        <f t="shared" si="157"/>
        <v>0</v>
      </c>
      <c r="Q2513" t="s">
        <v>8336</v>
      </c>
      <c r="R2513" t="s">
        <v>8353</v>
      </c>
      <c r="S2513" s="8">
        <f t="shared" si="158"/>
        <v>42371.238576388881</v>
      </c>
      <c r="T2513" s="8">
        <f t="shared" si="159"/>
        <v>42401.238576388881</v>
      </c>
    </row>
    <row r="2514" spans="1:20" ht="49"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s="3" t="s">
        <v>8299</v>
      </c>
      <c r="O2514">
        <f t="shared" si="156"/>
        <v>0</v>
      </c>
      <c r="P2514" s="3">
        <f t="shared" si="157"/>
        <v>0</v>
      </c>
      <c r="Q2514" t="s">
        <v>8336</v>
      </c>
      <c r="R2514" t="s">
        <v>8353</v>
      </c>
      <c r="S2514" s="8">
        <f t="shared" si="158"/>
        <v>41971.668530092589</v>
      </c>
      <c r="T2514" s="8">
        <f t="shared" si="159"/>
        <v>41986.668530092589</v>
      </c>
    </row>
    <row r="2515" spans="1:20" ht="49"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s="3" t="s">
        <v>8299</v>
      </c>
      <c r="O2515">
        <f t="shared" si="156"/>
        <v>0</v>
      </c>
      <c r="P2515" s="3">
        <f t="shared" si="157"/>
        <v>0</v>
      </c>
      <c r="Q2515" t="s">
        <v>8336</v>
      </c>
      <c r="R2515" t="s">
        <v>8353</v>
      </c>
      <c r="S2515" s="8">
        <f t="shared" si="158"/>
        <v>42731.798483796294</v>
      </c>
      <c r="T2515" s="8">
        <f t="shared" si="159"/>
        <v>42791.798483796294</v>
      </c>
    </row>
    <row r="2516" spans="1:20" ht="49"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s="3" t="s">
        <v>8299</v>
      </c>
      <c r="O2516">
        <f t="shared" si="156"/>
        <v>2</v>
      </c>
      <c r="P2516" s="3">
        <f t="shared" si="157"/>
        <v>52.5</v>
      </c>
      <c r="Q2516" t="s">
        <v>8336</v>
      </c>
      <c r="R2516" t="s">
        <v>8353</v>
      </c>
      <c r="S2516" s="8">
        <f t="shared" si="158"/>
        <v>41854.181446759256</v>
      </c>
      <c r="T2516" s="8">
        <f t="shared" si="159"/>
        <v>41871.181446759256</v>
      </c>
    </row>
    <row r="2517" spans="1:20" ht="49"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s="3" t="s">
        <v>8299</v>
      </c>
      <c r="O2517">
        <f t="shared" si="156"/>
        <v>19</v>
      </c>
      <c r="P2517" s="3">
        <f t="shared" si="157"/>
        <v>77.5</v>
      </c>
      <c r="Q2517" t="s">
        <v>8336</v>
      </c>
      <c r="R2517" t="s">
        <v>8353</v>
      </c>
      <c r="S2517" s="8">
        <f t="shared" si="158"/>
        <v>42027.63140046296</v>
      </c>
      <c r="T2517" s="8">
        <f t="shared" si="159"/>
        <v>42057.63140046296</v>
      </c>
    </row>
    <row r="2518" spans="1:20" ht="49"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s="3" t="s">
        <v>8299</v>
      </c>
      <c r="O2518">
        <f t="shared" si="156"/>
        <v>0</v>
      </c>
      <c r="P2518" s="3">
        <f t="shared" si="157"/>
        <v>0</v>
      </c>
      <c r="Q2518" t="s">
        <v>8336</v>
      </c>
      <c r="R2518" t="s">
        <v>8353</v>
      </c>
      <c r="S2518" s="8">
        <f t="shared" si="158"/>
        <v>41942.445046296292</v>
      </c>
      <c r="T2518" s="8">
        <f t="shared" si="159"/>
        <v>41972.486712962964</v>
      </c>
    </row>
    <row r="2519" spans="1:20" ht="49"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s="3" t="s">
        <v>8299</v>
      </c>
      <c r="O2519">
        <f t="shared" si="156"/>
        <v>10</v>
      </c>
      <c r="P2519" s="3">
        <f t="shared" si="157"/>
        <v>53.55</v>
      </c>
      <c r="Q2519" t="s">
        <v>8336</v>
      </c>
      <c r="R2519" t="s">
        <v>8353</v>
      </c>
      <c r="S2519" s="8">
        <f t="shared" si="158"/>
        <v>42052.594097222223</v>
      </c>
      <c r="T2519" s="8">
        <f t="shared" si="159"/>
        <v>42082.552430555552</v>
      </c>
    </row>
    <row r="2520" spans="1:20" ht="49"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s="3" t="s">
        <v>8299</v>
      </c>
      <c r="O2520">
        <f t="shared" si="156"/>
        <v>0</v>
      </c>
      <c r="P2520" s="3">
        <f t="shared" si="157"/>
        <v>0</v>
      </c>
      <c r="Q2520" t="s">
        <v>8336</v>
      </c>
      <c r="R2520" t="s">
        <v>8353</v>
      </c>
      <c r="S2520" s="8">
        <f t="shared" si="158"/>
        <v>41926.472546296296</v>
      </c>
      <c r="T2520" s="8">
        <f t="shared" si="159"/>
        <v>41956.51421296296</v>
      </c>
    </row>
    <row r="2521" spans="1:20" ht="33"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s="3" t="s">
        <v>8299</v>
      </c>
      <c r="O2521">
        <f t="shared" si="156"/>
        <v>0</v>
      </c>
      <c r="P2521" s="3">
        <f t="shared" si="157"/>
        <v>16.25</v>
      </c>
      <c r="Q2521" t="s">
        <v>8336</v>
      </c>
      <c r="R2521" t="s">
        <v>8353</v>
      </c>
      <c r="S2521" s="8">
        <f t="shared" si="158"/>
        <v>41808.946805555555</v>
      </c>
      <c r="T2521" s="8">
        <f t="shared" si="159"/>
        <v>41838.946805555555</v>
      </c>
    </row>
    <row r="2522" spans="1:20" ht="49"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s="3" t="s">
        <v>8299</v>
      </c>
      <c r="O2522">
        <f t="shared" si="156"/>
        <v>0</v>
      </c>
      <c r="P2522" s="3">
        <f t="shared" si="157"/>
        <v>0</v>
      </c>
      <c r="Q2522" t="s">
        <v>8336</v>
      </c>
      <c r="R2522" t="s">
        <v>8353</v>
      </c>
      <c r="S2522" s="8">
        <f t="shared" si="158"/>
        <v>42612.392187500001</v>
      </c>
      <c r="T2522" s="8">
        <f t="shared" si="159"/>
        <v>42658.597916666666</v>
      </c>
    </row>
    <row r="2523" spans="1:20" ht="49"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s="3" t="s">
        <v>8300</v>
      </c>
      <c r="O2523">
        <f t="shared" si="156"/>
        <v>109</v>
      </c>
      <c r="P2523" s="3">
        <f t="shared" si="157"/>
        <v>103.68</v>
      </c>
      <c r="Q2523" t="s">
        <v>8325</v>
      </c>
      <c r="R2523" t="s">
        <v>8354</v>
      </c>
      <c r="S2523" s="8">
        <f t="shared" si="158"/>
        <v>42269.75950231481</v>
      </c>
      <c r="T2523" s="8">
        <f t="shared" si="159"/>
        <v>42290.75950231481</v>
      </c>
    </row>
    <row r="2524" spans="1:20" ht="49"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s="3" t="s">
        <v>8300</v>
      </c>
      <c r="O2524">
        <f t="shared" si="156"/>
        <v>100</v>
      </c>
      <c r="P2524" s="3">
        <f t="shared" si="157"/>
        <v>185.19</v>
      </c>
      <c r="Q2524" t="s">
        <v>8325</v>
      </c>
      <c r="R2524" t="s">
        <v>8354</v>
      </c>
      <c r="S2524" s="8">
        <f t="shared" si="158"/>
        <v>42460.365277777775</v>
      </c>
      <c r="T2524" s="8">
        <f t="shared" si="159"/>
        <v>42482.411111111105</v>
      </c>
    </row>
    <row r="2525" spans="1:20" ht="49"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s="3" t="s">
        <v>8300</v>
      </c>
      <c r="O2525">
        <f t="shared" si="156"/>
        <v>156</v>
      </c>
      <c r="P2525" s="3">
        <f t="shared" si="157"/>
        <v>54.15</v>
      </c>
      <c r="Q2525" t="s">
        <v>8325</v>
      </c>
      <c r="R2525" t="s">
        <v>8354</v>
      </c>
      <c r="S2525" s="8">
        <f t="shared" si="158"/>
        <v>41930.767268518517</v>
      </c>
      <c r="T2525" s="8">
        <f t="shared" si="159"/>
        <v>41960.808935185181</v>
      </c>
    </row>
    <row r="2526" spans="1:20" ht="33"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s="3" t="s">
        <v>8300</v>
      </c>
      <c r="O2526">
        <f t="shared" si="156"/>
        <v>102</v>
      </c>
      <c r="P2526" s="3">
        <f t="shared" si="157"/>
        <v>177.21</v>
      </c>
      <c r="Q2526" t="s">
        <v>8325</v>
      </c>
      <c r="R2526" t="s">
        <v>8354</v>
      </c>
      <c r="S2526" s="8">
        <f t="shared" si="158"/>
        <v>41961.599039351851</v>
      </c>
      <c r="T2526" s="8">
        <f t="shared" si="159"/>
        <v>41993.979166666664</v>
      </c>
    </row>
    <row r="2527" spans="1:20" ht="49"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s="3" t="s">
        <v>8300</v>
      </c>
      <c r="O2527">
        <f t="shared" si="156"/>
        <v>100</v>
      </c>
      <c r="P2527" s="3">
        <f t="shared" si="157"/>
        <v>100.33</v>
      </c>
      <c r="Q2527" t="s">
        <v>8325</v>
      </c>
      <c r="R2527" t="s">
        <v>8354</v>
      </c>
      <c r="S2527" s="8">
        <f t="shared" si="158"/>
        <v>41058.636238425926</v>
      </c>
      <c r="T2527" s="8">
        <f t="shared" si="159"/>
        <v>41088.636238425919</v>
      </c>
    </row>
    <row r="2528" spans="1:20" ht="49"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s="3" t="s">
        <v>8300</v>
      </c>
      <c r="O2528">
        <f t="shared" si="156"/>
        <v>113</v>
      </c>
      <c r="P2528" s="3">
        <f t="shared" si="157"/>
        <v>136.91</v>
      </c>
      <c r="Q2528" t="s">
        <v>8325</v>
      </c>
      <c r="R2528" t="s">
        <v>8354</v>
      </c>
      <c r="S2528" s="8">
        <f t="shared" si="158"/>
        <v>41952.882800925923</v>
      </c>
      <c r="T2528" s="8">
        <f t="shared" si="159"/>
        <v>41980.999305555553</v>
      </c>
    </row>
    <row r="2529" spans="1:20" ht="49"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s="3" t="s">
        <v>8300</v>
      </c>
      <c r="O2529">
        <f t="shared" si="156"/>
        <v>102</v>
      </c>
      <c r="P2529" s="3">
        <f t="shared" si="157"/>
        <v>57.54</v>
      </c>
      <c r="Q2529" t="s">
        <v>8325</v>
      </c>
      <c r="R2529" t="s">
        <v>8354</v>
      </c>
      <c r="S2529" s="8">
        <f t="shared" si="158"/>
        <v>41546.542719907404</v>
      </c>
      <c r="T2529" s="8">
        <f t="shared" si="159"/>
        <v>41564.957638888889</v>
      </c>
    </row>
    <row r="2530" spans="1:20" ht="49"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s="3" t="s">
        <v>8300</v>
      </c>
      <c r="O2530">
        <f t="shared" si="156"/>
        <v>107</v>
      </c>
      <c r="P2530" s="3">
        <f t="shared" si="157"/>
        <v>52.96</v>
      </c>
      <c r="Q2530" t="s">
        <v>8325</v>
      </c>
      <c r="R2530" t="s">
        <v>8354</v>
      </c>
      <c r="S2530" s="8">
        <f t="shared" si="158"/>
        <v>42217.626192129632</v>
      </c>
      <c r="T2530" s="8">
        <f t="shared" si="159"/>
        <v>42236.249999999993</v>
      </c>
    </row>
    <row r="2531" spans="1:20" ht="33"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s="3" t="s">
        <v>8300</v>
      </c>
      <c r="O2531">
        <f t="shared" si="156"/>
        <v>104</v>
      </c>
      <c r="P2531" s="3">
        <f t="shared" si="157"/>
        <v>82.33</v>
      </c>
      <c r="Q2531" t="s">
        <v>8325</v>
      </c>
      <c r="R2531" t="s">
        <v>8354</v>
      </c>
      <c r="S2531" s="8">
        <f t="shared" si="158"/>
        <v>40947.872395833328</v>
      </c>
      <c r="T2531" s="8">
        <f t="shared" si="159"/>
        <v>40992.830729166664</v>
      </c>
    </row>
    <row r="2532" spans="1:20" ht="49"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s="3" t="s">
        <v>8300</v>
      </c>
      <c r="O2532">
        <f t="shared" si="156"/>
        <v>100</v>
      </c>
      <c r="P2532" s="3">
        <f t="shared" si="157"/>
        <v>135.41999999999999</v>
      </c>
      <c r="Q2532" t="s">
        <v>8325</v>
      </c>
      <c r="R2532" t="s">
        <v>8354</v>
      </c>
      <c r="S2532" s="8">
        <f t="shared" si="158"/>
        <v>42081.656307870369</v>
      </c>
      <c r="T2532" s="8">
        <f t="shared" si="159"/>
        <v>42113.993055555555</v>
      </c>
    </row>
    <row r="2533" spans="1:20" ht="49"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s="3" t="s">
        <v>8300</v>
      </c>
      <c r="O2533">
        <f t="shared" si="156"/>
        <v>100</v>
      </c>
      <c r="P2533" s="3">
        <f t="shared" si="157"/>
        <v>74.069999999999993</v>
      </c>
      <c r="Q2533" t="s">
        <v>8325</v>
      </c>
      <c r="R2533" t="s">
        <v>8354</v>
      </c>
      <c r="S2533" s="8">
        <f t="shared" si="158"/>
        <v>42208.471689814811</v>
      </c>
      <c r="T2533" s="8">
        <f t="shared" si="159"/>
        <v>42230.957638888889</v>
      </c>
    </row>
    <row r="2534" spans="1:20" ht="49"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s="3" t="s">
        <v>8300</v>
      </c>
      <c r="O2534">
        <f t="shared" si="156"/>
        <v>126</v>
      </c>
      <c r="P2534" s="3">
        <f t="shared" si="157"/>
        <v>84.08</v>
      </c>
      <c r="Q2534" t="s">
        <v>8325</v>
      </c>
      <c r="R2534" t="s">
        <v>8354</v>
      </c>
      <c r="S2534" s="8">
        <f t="shared" si="158"/>
        <v>41107.640810185185</v>
      </c>
      <c r="T2534" s="8">
        <f t="shared" si="159"/>
        <v>41137.640810185185</v>
      </c>
    </row>
    <row r="2535" spans="1:20" ht="49"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s="3" t="s">
        <v>8300</v>
      </c>
      <c r="O2535">
        <f t="shared" si="156"/>
        <v>111</v>
      </c>
      <c r="P2535" s="3">
        <f t="shared" si="157"/>
        <v>61.03</v>
      </c>
      <c r="Q2535" t="s">
        <v>8325</v>
      </c>
      <c r="R2535" t="s">
        <v>8354</v>
      </c>
      <c r="S2535" s="8">
        <f t="shared" si="158"/>
        <v>41304.542951388888</v>
      </c>
      <c r="T2535" s="8">
        <f t="shared" si="159"/>
        <v>41334.542453703703</v>
      </c>
    </row>
    <row r="2536" spans="1:20" ht="6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s="3" t="s">
        <v>8300</v>
      </c>
      <c r="O2536">
        <f t="shared" si="156"/>
        <v>105</v>
      </c>
      <c r="P2536" s="3">
        <f t="shared" si="157"/>
        <v>150</v>
      </c>
      <c r="Q2536" t="s">
        <v>8325</v>
      </c>
      <c r="R2536" t="s">
        <v>8354</v>
      </c>
      <c r="S2536" s="8">
        <f t="shared" si="158"/>
        <v>40127.492037037038</v>
      </c>
      <c r="T2536" s="8">
        <f t="shared" si="159"/>
        <v>40179.041666666664</v>
      </c>
    </row>
    <row r="2537" spans="1:20" ht="18"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s="3" t="s">
        <v>8300</v>
      </c>
      <c r="O2537">
        <f t="shared" si="156"/>
        <v>104</v>
      </c>
      <c r="P2537" s="3">
        <f t="shared" si="157"/>
        <v>266.08999999999997</v>
      </c>
      <c r="Q2537" t="s">
        <v>8325</v>
      </c>
      <c r="R2537" t="s">
        <v>8354</v>
      </c>
      <c r="S2537" s="8">
        <f t="shared" si="158"/>
        <v>41943.582696759258</v>
      </c>
      <c r="T2537" s="8">
        <f t="shared" si="159"/>
        <v>41974.624363425923</v>
      </c>
    </row>
    <row r="2538" spans="1:20" ht="49"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s="3" t="s">
        <v>8300</v>
      </c>
      <c r="O2538">
        <f t="shared" si="156"/>
        <v>116</v>
      </c>
      <c r="P2538" s="3">
        <f t="shared" si="157"/>
        <v>7.25</v>
      </c>
      <c r="Q2538" t="s">
        <v>8325</v>
      </c>
      <c r="R2538" t="s">
        <v>8354</v>
      </c>
      <c r="S2538" s="8">
        <f t="shared" si="158"/>
        <v>41463.89775462963</v>
      </c>
      <c r="T2538" s="8">
        <f t="shared" si="159"/>
        <v>41484.89775462963</v>
      </c>
    </row>
    <row r="2539" spans="1:20" ht="49"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s="3" t="s">
        <v>8300</v>
      </c>
      <c r="O2539">
        <f t="shared" si="156"/>
        <v>110</v>
      </c>
      <c r="P2539" s="3">
        <f t="shared" si="157"/>
        <v>100</v>
      </c>
      <c r="Q2539" t="s">
        <v>8325</v>
      </c>
      <c r="R2539" t="s">
        <v>8354</v>
      </c>
      <c r="S2539" s="8">
        <f t="shared" si="158"/>
        <v>40696.440451388888</v>
      </c>
      <c r="T2539" s="8">
        <f t="shared" si="159"/>
        <v>40756.440451388888</v>
      </c>
    </row>
    <row r="2540" spans="1:20" ht="33"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s="3" t="s">
        <v>8300</v>
      </c>
      <c r="O2540">
        <f t="shared" si="156"/>
        <v>113</v>
      </c>
      <c r="P2540" s="3">
        <f t="shared" si="157"/>
        <v>109.96</v>
      </c>
      <c r="Q2540" t="s">
        <v>8325</v>
      </c>
      <c r="R2540" t="s">
        <v>8354</v>
      </c>
      <c r="S2540" s="8">
        <f t="shared" si="158"/>
        <v>41298.301631944443</v>
      </c>
      <c r="T2540" s="8">
        <f t="shared" si="159"/>
        <v>41328.999305555553</v>
      </c>
    </row>
    <row r="2541" spans="1:20" ht="49"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s="3" t="s">
        <v>8300</v>
      </c>
      <c r="O2541">
        <f t="shared" si="156"/>
        <v>100</v>
      </c>
      <c r="P2541" s="3">
        <f t="shared" si="157"/>
        <v>169.92</v>
      </c>
      <c r="Q2541" t="s">
        <v>8325</v>
      </c>
      <c r="R2541" t="s">
        <v>8354</v>
      </c>
      <c r="S2541" s="8">
        <f t="shared" si="158"/>
        <v>41977.693888888891</v>
      </c>
      <c r="T2541" s="8">
        <f t="shared" si="159"/>
        <v>42037.693888888891</v>
      </c>
    </row>
    <row r="2542" spans="1:20" ht="49"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s="3" t="s">
        <v>8300</v>
      </c>
      <c r="O2542">
        <f t="shared" si="156"/>
        <v>103</v>
      </c>
      <c r="P2542" s="3">
        <f t="shared" si="157"/>
        <v>95.74</v>
      </c>
      <c r="Q2542" t="s">
        <v>8325</v>
      </c>
      <c r="R2542" t="s">
        <v>8354</v>
      </c>
      <c r="S2542" s="8">
        <f t="shared" si="158"/>
        <v>40785.466678240737</v>
      </c>
      <c r="T2542" s="8">
        <f t="shared" si="159"/>
        <v>40845.466678240737</v>
      </c>
    </row>
    <row r="2543" spans="1:20" ht="49"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s="3" t="s">
        <v>8300</v>
      </c>
      <c r="O2543">
        <f t="shared" si="156"/>
        <v>107</v>
      </c>
      <c r="P2543" s="3">
        <f t="shared" si="157"/>
        <v>59.46</v>
      </c>
      <c r="Q2543" t="s">
        <v>8325</v>
      </c>
      <c r="R2543" t="s">
        <v>8354</v>
      </c>
      <c r="S2543" s="8">
        <f t="shared" si="158"/>
        <v>41483.240949074068</v>
      </c>
      <c r="T2543" s="8">
        <f t="shared" si="159"/>
        <v>41543.240949074076</v>
      </c>
    </row>
    <row r="2544" spans="1:20" ht="49"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s="3" t="s">
        <v>8300</v>
      </c>
      <c r="O2544">
        <f t="shared" si="156"/>
        <v>104</v>
      </c>
      <c r="P2544" s="3">
        <f t="shared" si="157"/>
        <v>55.77</v>
      </c>
      <c r="Q2544" t="s">
        <v>8325</v>
      </c>
      <c r="R2544" t="s">
        <v>8354</v>
      </c>
      <c r="S2544" s="8">
        <f t="shared" si="158"/>
        <v>41509.218252314815</v>
      </c>
      <c r="T2544" s="8">
        <f t="shared" si="159"/>
        <v>41547.957638888889</v>
      </c>
    </row>
    <row r="2545" spans="1:20" ht="49"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s="3" t="s">
        <v>8300</v>
      </c>
      <c r="O2545">
        <f t="shared" si="156"/>
        <v>156</v>
      </c>
      <c r="P2545" s="3">
        <f t="shared" si="157"/>
        <v>30.08</v>
      </c>
      <c r="Q2545" t="s">
        <v>8325</v>
      </c>
      <c r="R2545" t="s">
        <v>8354</v>
      </c>
      <c r="S2545" s="8">
        <f t="shared" si="158"/>
        <v>40513.899282407401</v>
      </c>
      <c r="T2545" s="8">
        <f t="shared" si="159"/>
        <v>40544.916666666664</v>
      </c>
    </row>
    <row r="2546" spans="1:20" ht="49"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s="3" t="s">
        <v>8300</v>
      </c>
      <c r="O2546">
        <f t="shared" si="156"/>
        <v>101</v>
      </c>
      <c r="P2546" s="3">
        <f t="shared" si="157"/>
        <v>88.44</v>
      </c>
      <c r="Q2546" t="s">
        <v>8325</v>
      </c>
      <c r="R2546" t="s">
        <v>8354</v>
      </c>
      <c r="S2546" s="8">
        <f t="shared" si="158"/>
        <v>41068.3121412037</v>
      </c>
      <c r="T2546" s="8">
        <f t="shared" si="159"/>
        <v>41098.3121412037</v>
      </c>
    </row>
    <row r="2547" spans="1:20" ht="49"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s="3" t="s">
        <v>8300</v>
      </c>
      <c r="O2547">
        <f t="shared" si="156"/>
        <v>195</v>
      </c>
      <c r="P2547" s="3">
        <f t="shared" si="157"/>
        <v>64.03</v>
      </c>
      <c r="Q2547" t="s">
        <v>8325</v>
      </c>
      <c r="R2547" t="s">
        <v>8354</v>
      </c>
      <c r="S2547" s="8">
        <f t="shared" si="158"/>
        <v>42026.929837962954</v>
      </c>
      <c r="T2547" s="8">
        <f t="shared" si="159"/>
        <v>42061.812499999993</v>
      </c>
    </row>
    <row r="2548" spans="1:20" ht="49"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s="3" t="s">
        <v>8300</v>
      </c>
      <c r="O2548">
        <f t="shared" si="156"/>
        <v>112</v>
      </c>
      <c r="P2548" s="3">
        <f t="shared" si="157"/>
        <v>60.15</v>
      </c>
      <c r="Q2548" t="s">
        <v>8325</v>
      </c>
      <c r="R2548" t="s">
        <v>8354</v>
      </c>
      <c r="S2548" s="8">
        <f t="shared" si="158"/>
        <v>41524.650219907402</v>
      </c>
      <c r="T2548" s="8">
        <f t="shared" si="159"/>
        <v>41552</v>
      </c>
    </row>
    <row r="2549" spans="1:20" ht="49"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s="3" t="s">
        <v>8300</v>
      </c>
      <c r="O2549">
        <f t="shared" si="156"/>
        <v>120</v>
      </c>
      <c r="P2549" s="3">
        <f t="shared" si="157"/>
        <v>49.19</v>
      </c>
      <c r="Q2549" t="s">
        <v>8325</v>
      </c>
      <c r="R2549" t="s">
        <v>8354</v>
      </c>
      <c r="S2549" s="8">
        <f t="shared" si="158"/>
        <v>40973.564849537033</v>
      </c>
      <c r="T2549" s="8">
        <f t="shared" si="159"/>
        <v>41003.523182870369</v>
      </c>
    </row>
    <row r="2550" spans="1:20" ht="49"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s="3" t="s">
        <v>8300</v>
      </c>
      <c r="O2550">
        <f t="shared" si="156"/>
        <v>102</v>
      </c>
      <c r="P2550" s="3">
        <f t="shared" si="157"/>
        <v>165.16</v>
      </c>
      <c r="Q2550" t="s">
        <v>8325</v>
      </c>
      <c r="R2550" t="s">
        <v>8354</v>
      </c>
      <c r="S2550" s="8">
        <f t="shared" si="158"/>
        <v>42618.417094907411</v>
      </c>
      <c r="T2550" s="8">
        <f t="shared" si="159"/>
        <v>42642.977083333331</v>
      </c>
    </row>
    <row r="2551" spans="1:20" ht="49"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s="3" t="s">
        <v>8300</v>
      </c>
      <c r="O2551">
        <f t="shared" si="156"/>
        <v>103</v>
      </c>
      <c r="P2551" s="3">
        <f t="shared" si="157"/>
        <v>43.62</v>
      </c>
      <c r="Q2551" t="s">
        <v>8325</v>
      </c>
      <c r="R2551" t="s">
        <v>8354</v>
      </c>
      <c r="S2551" s="8">
        <f t="shared" si="158"/>
        <v>41390.549421296295</v>
      </c>
      <c r="T2551" s="8">
        <f t="shared" si="159"/>
        <v>41425.5</v>
      </c>
    </row>
    <row r="2552" spans="1:20" ht="49"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s="3" t="s">
        <v>8300</v>
      </c>
      <c r="O2552">
        <f t="shared" si="156"/>
        <v>101</v>
      </c>
      <c r="P2552" s="3">
        <f t="shared" si="157"/>
        <v>43.7</v>
      </c>
      <c r="Q2552" t="s">
        <v>8325</v>
      </c>
      <c r="R2552" t="s">
        <v>8354</v>
      </c>
      <c r="S2552" s="8">
        <f t="shared" si="158"/>
        <v>42228.425995370366</v>
      </c>
      <c r="T2552" s="8">
        <f t="shared" si="159"/>
        <v>42284.957638888889</v>
      </c>
    </row>
    <row r="2553" spans="1:20" ht="49"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s="3" t="s">
        <v>8300</v>
      </c>
      <c r="O2553">
        <f t="shared" si="156"/>
        <v>103</v>
      </c>
      <c r="P2553" s="3">
        <f t="shared" si="157"/>
        <v>67.42</v>
      </c>
      <c r="Q2553" t="s">
        <v>8325</v>
      </c>
      <c r="R2553" t="s">
        <v>8354</v>
      </c>
      <c r="S2553" s="8">
        <f t="shared" si="158"/>
        <v>40961.043807870366</v>
      </c>
      <c r="T2553" s="8">
        <f t="shared" si="159"/>
        <v>40989.658333333333</v>
      </c>
    </row>
    <row r="2554" spans="1:20" ht="49"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s="3" t="s">
        <v>8300</v>
      </c>
      <c r="O2554">
        <f t="shared" si="156"/>
        <v>107</v>
      </c>
      <c r="P2554" s="3">
        <f t="shared" si="157"/>
        <v>177.5</v>
      </c>
      <c r="Q2554" t="s">
        <v>8325</v>
      </c>
      <c r="R2554" t="s">
        <v>8354</v>
      </c>
      <c r="S2554" s="8">
        <f t="shared" si="158"/>
        <v>42769.601631944439</v>
      </c>
      <c r="T2554" s="8">
        <f t="shared" si="159"/>
        <v>42799.601631944439</v>
      </c>
    </row>
    <row r="2555" spans="1:20" ht="49"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s="3" t="s">
        <v>8300</v>
      </c>
      <c r="O2555">
        <f t="shared" si="156"/>
        <v>156</v>
      </c>
      <c r="P2555" s="3">
        <f t="shared" si="157"/>
        <v>38.880000000000003</v>
      </c>
      <c r="Q2555" t="s">
        <v>8325</v>
      </c>
      <c r="R2555" t="s">
        <v>8354</v>
      </c>
      <c r="S2555" s="8">
        <f t="shared" si="158"/>
        <v>41112.99082175926</v>
      </c>
      <c r="T2555" s="8">
        <f t="shared" si="159"/>
        <v>41172.990821759253</v>
      </c>
    </row>
    <row r="2556" spans="1:20" ht="49"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s="3" t="s">
        <v>8300</v>
      </c>
      <c r="O2556">
        <f t="shared" si="156"/>
        <v>123</v>
      </c>
      <c r="P2556" s="3">
        <f t="shared" si="157"/>
        <v>54.99</v>
      </c>
      <c r="Q2556" t="s">
        <v>8325</v>
      </c>
      <c r="R2556" t="s">
        <v>8354</v>
      </c>
      <c r="S2556" s="8">
        <f t="shared" si="158"/>
        <v>42124.869942129626</v>
      </c>
      <c r="T2556" s="8">
        <f t="shared" si="159"/>
        <v>42155.957638888889</v>
      </c>
    </row>
    <row r="2557" spans="1:20" ht="49"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s="3" t="s">
        <v>8300</v>
      </c>
      <c r="O2557">
        <f t="shared" si="156"/>
        <v>107</v>
      </c>
      <c r="P2557" s="3">
        <f t="shared" si="157"/>
        <v>61.34</v>
      </c>
      <c r="Q2557" t="s">
        <v>8325</v>
      </c>
      <c r="R2557" t="s">
        <v>8354</v>
      </c>
      <c r="S2557" s="8">
        <f t="shared" si="158"/>
        <v>41026.44667824074</v>
      </c>
      <c r="T2557" s="8">
        <f t="shared" si="159"/>
        <v>41057.44667824074</v>
      </c>
    </row>
    <row r="2558" spans="1:20" ht="49"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s="3" t="s">
        <v>8300</v>
      </c>
      <c r="O2558">
        <f t="shared" si="156"/>
        <v>106</v>
      </c>
      <c r="P2558" s="3">
        <f t="shared" si="157"/>
        <v>23.12</v>
      </c>
      <c r="Q2558" t="s">
        <v>8325</v>
      </c>
      <c r="R2558" t="s">
        <v>8354</v>
      </c>
      <c r="S2558" s="8">
        <f t="shared" si="158"/>
        <v>41222.783067129625</v>
      </c>
      <c r="T2558" s="8">
        <f t="shared" si="159"/>
        <v>41267.783067129625</v>
      </c>
    </row>
    <row r="2559" spans="1:20" ht="33"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s="3" t="s">
        <v>8300</v>
      </c>
      <c r="O2559">
        <f t="shared" si="156"/>
        <v>118</v>
      </c>
      <c r="P2559" s="3">
        <f t="shared" si="157"/>
        <v>29.61</v>
      </c>
      <c r="Q2559" t="s">
        <v>8325</v>
      </c>
      <c r="R2559" t="s">
        <v>8354</v>
      </c>
      <c r="S2559" s="8">
        <f t="shared" si="158"/>
        <v>41744.536874999998</v>
      </c>
      <c r="T2559" s="8">
        <f t="shared" si="159"/>
        <v>41774.536874999998</v>
      </c>
    </row>
    <row r="2560" spans="1:20" ht="33"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s="3" t="s">
        <v>8300</v>
      </c>
      <c r="O2560">
        <f t="shared" si="156"/>
        <v>109</v>
      </c>
      <c r="P2560" s="3">
        <f t="shared" si="157"/>
        <v>75.61</v>
      </c>
      <c r="Q2560" t="s">
        <v>8325</v>
      </c>
      <c r="R2560" t="s">
        <v>8354</v>
      </c>
      <c r="S2560" s="8">
        <f t="shared" si="158"/>
        <v>42093.651689814818</v>
      </c>
      <c r="T2560" s="8">
        <f t="shared" si="159"/>
        <v>42125.374305555553</v>
      </c>
    </row>
    <row r="2561" spans="1:20" ht="49"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s="3" t="s">
        <v>8300</v>
      </c>
      <c r="O2561">
        <f t="shared" si="156"/>
        <v>111</v>
      </c>
      <c r="P2561" s="3">
        <f t="shared" si="157"/>
        <v>35.6</v>
      </c>
      <c r="Q2561" t="s">
        <v>8325</v>
      </c>
      <c r="R2561" t="s">
        <v>8354</v>
      </c>
      <c r="S2561" s="8">
        <f t="shared" si="158"/>
        <v>40829.665324074071</v>
      </c>
      <c r="T2561" s="8">
        <f t="shared" si="159"/>
        <v>40862.609027777777</v>
      </c>
    </row>
    <row r="2562" spans="1:20" ht="49"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s="3" t="s">
        <v>8300</v>
      </c>
      <c r="O2562">
        <f t="shared" ref="O2562:O2625" si="160">ROUND(E2562/D2562*100,0)</f>
        <v>100</v>
      </c>
      <c r="P2562" s="3">
        <f t="shared" ref="P2562:P2625" si="161">IF(E2562=0,0,ROUND(E2562/L2562,2))</f>
        <v>143</v>
      </c>
      <c r="Q2562" t="s">
        <v>8325</v>
      </c>
      <c r="R2562" t="s">
        <v>8354</v>
      </c>
      <c r="S2562" s="8">
        <f t="shared" ref="S2562:S2625" si="162">(((J2562/60)/60)/24)+DATE(1970,1,1)+(-5/24)</f>
        <v>42039.742754629631</v>
      </c>
      <c r="T2562" s="8">
        <f t="shared" ref="T2562:T2625" si="163">(I2562/86400)+25569+(-5/24)</f>
        <v>42069.742754629631</v>
      </c>
    </row>
    <row r="2563" spans="1:20" ht="49"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s="3" t="s">
        <v>8284</v>
      </c>
      <c r="O2563">
        <f t="shared" si="160"/>
        <v>0</v>
      </c>
      <c r="P2563" s="3">
        <f t="shared" si="161"/>
        <v>0</v>
      </c>
      <c r="Q2563" t="s">
        <v>8336</v>
      </c>
      <c r="R2563" t="s">
        <v>8337</v>
      </c>
      <c r="S2563" s="8">
        <f t="shared" si="162"/>
        <v>42260.320474537039</v>
      </c>
      <c r="T2563" s="8">
        <f t="shared" si="163"/>
        <v>42290.320474537039</v>
      </c>
    </row>
    <row r="2564" spans="1:20" ht="49"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s="3" t="s">
        <v>8284</v>
      </c>
      <c r="O2564">
        <f t="shared" si="160"/>
        <v>1</v>
      </c>
      <c r="P2564" s="3">
        <f t="shared" si="161"/>
        <v>25</v>
      </c>
      <c r="Q2564" t="s">
        <v>8336</v>
      </c>
      <c r="R2564" t="s">
        <v>8337</v>
      </c>
      <c r="S2564" s="8">
        <f t="shared" si="162"/>
        <v>42594.316423611112</v>
      </c>
      <c r="T2564" s="8">
        <f t="shared" si="163"/>
        <v>42654.316423611112</v>
      </c>
    </row>
    <row r="2565" spans="1:20" ht="33"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s="3" t="s">
        <v>8284</v>
      </c>
      <c r="O2565">
        <f t="shared" si="160"/>
        <v>0</v>
      </c>
      <c r="P2565" s="3">
        <f t="shared" si="161"/>
        <v>0</v>
      </c>
      <c r="Q2565" t="s">
        <v>8336</v>
      </c>
      <c r="R2565" t="s">
        <v>8337</v>
      </c>
      <c r="S2565" s="8">
        <f t="shared" si="162"/>
        <v>42154.931145833332</v>
      </c>
      <c r="T2565" s="8">
        <f t="shared" si="163"/>
        <v>42214.931145833332</v>
      </c>
    </row>
    <row r="2566" spans="1:20" ht="49"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s="3" t="s">
        <v>8284</v>
      </c>
      <c r="O2566">
        <f t="shared" si="160"/>
        <v>0</v>
      </c>
      <c r="P2566" s="3">
        <f t="shared" si="161"/>
        <v>0</v>
      </c>
      <c r="Q2566" t="s">
        <v>8336</v>
      </c>
      <c r="R2566" t="s">
        <v>8337</v>
      </c>
      <c r="S2566" s="8">
        <f t="shared" si="162"/>
        <v>41821.83216435185</v>
      </c>
      <c r="T2566" s="8">
        <f t="shared" si="163"/>
        <v>41851.83216435185</v>
      </c>
    </row>
    <row r="2567" spans="1:20" ht="49"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s="3" t="s">
        <v>8284</v>
      </c>
      <c r="O2567">
        <f t="shared" si="160"/>
        <v>1</v>
      </c>
      <c r="P2567" s="3">
        <f t="shared" si="161"/>
        <v>100</v>
      </c>
      <c r="Q2567" t="s">
        <v>8336</v>
      </c>
      <c r="R2567" t="s">
        <v>8337</v>
      </c>
      <c r="S2567" s="8">
        <f t="shared" si="162"/>
        <v>42440.442002314812</v>
      </c>
      <c r="T2567" s="8">
        <f t="shared" si="163"/>
        <v>42499.659722222219</v>
      </c>
    </row>
    <row r="2568" spans="1:20" ht="49"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s="3" t="s">
        <v>8284</v>
      </c>
      <c r="O2568">
        <f t="shared" si="160"/>
        <v>0</v>
      </c>
      <c r="P2568" s="3">
        <f t="shared" si="161"/>
        <v>0</v>
      </c>
      <c r="Q2568" t="s">
        <v>8336</v>
      </c>
      <c r="R2568" t="s">
        <v>8337</v>
      </c>
      <c r="S2568" s="8">
        <f t="shared" si="162"/>
        <v>41842.772546296292</v>
      </c>
      <c r="T2568" s="8">
        <f t="shared" si="163"/>
        <v>41872.772546296292</v>
      </c>
    </row>
    <row r="2569" spans="1:20" ht="49"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s="3" t="s">
        <v>8284</v>
      </c>
      <c r="O2569">
        <f t="shared" si="160"/>
        <v>0</v>
      </c>
      <c r="P2569" s="3">
        <f t="shared" si="161"/>
        <v>60</v>
      </c>
      <c r="Q2569" t="s">
        <v>8336</v>
      </c>
      <c r="R2569" t="s">
        <v>8337</v>
      </c>
      <c r="S2569" s="8">
        <f t="shared" si="162"/>
        <v>42087.670578703699</v>
      </c>
      <c r="T2569" s="8">
        <f t="shared" si="163"/>
        <v>42117.670578703699</v>
      </c>
    </row>
    <row r="2570" spans="1:20" ht="49"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s="3" t="s">
        <v>8284</v>
      </c>
      <c r="O2570">
        <f t="shared" si="160"/>
        <v>1</v>
      </c>
      <c r="P2570" s="3">
        <f t="shared" si="161"/>
        <v>50</v>
      </c>
      <c r="Q2570" t="s">
        <v>8336</v>
      </c>
      <c r="R2570" t="s">
        <v>8337</v>
      </c>
      <c r="S2570" s="8">
        <f t="shared" si="162"/>
        <v>42584.45826388889</v>
      </c>
      <c r="T2570" s="8">
        <f t="shared" si="163"/>
        <v>42614.45826388889</v>
      </c>
    </row>
    <row r="2571" spans="1:20" ht="49"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s="3" t="s">
        <v>8284</v>
      </c>
      <c r="O2571">
        <f t="shared" si="160"/>
        <v>2</v>
      </c>
      <c r="P2571" s="3">
        <f t="shared" si="161"/>
        <v>72.5</v>
      </c>
      <c r="Q2571" t="s">
        <v>8336</v>
      </c>
      <c r="R2571" t="s">
        <v>8337</v>
      </c>
      <c r="S2571" s="8">
        <f t="shared" si="162"/>
        <v>42233.897129629629</v>
      </c>
      <c r="T2571" s="8">
        <f t="shared" si="163"/>
        <v>42263.897129629629</v>
      </c>
    </row>
    <row r="2572" spans="1:20" ht="49"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s="3" t="s">
        <v>8284</v>
      </c>
      <c r="O2572">
        <f t="shared" si="160"/>
        <v>1</v>
      </c>
      <c r="P2572" s="3">
        <f t="shared" si="161"/>
        <v>29.5</v>
      </c>
      <c r="Q2572" t="s">
        <v>8336</v>
      </c>
      <c r="R2572" t="s">
        <v>8337</v>
      </c>
      <c r="S2572" s="8">
        <f t="shared" si="162"/>
        <v>42744.694849537038</v>
      </c>
      <c r="T2572" s="8">
        <f t="shared" si="163"/>
        <v>42774.694849537038</v>
      </c>
    </row>
    <row r="2573" spans="1:20" ht="49"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s="3" t="s">
        <v>8284</v>
      </c>
      <c r="O2573">
        <f t="shared" si="160"/>
        <v>0</v>
      </c>
      <c r="P2573" s="3">
        <f t="shared" si="161"/>
        <v>62.5</v>
      </c>
      <c r="Q2573" t="s">
        <v>8336</v>
      </c>
      <c r="R2573" t="s">
        <v>8337</v>
      </c>
      <c r="S2573" s="8">
        <f t="shared" si="162"/>
        <v>42449.133344907408</v>
      </c>
      <c r="T2573" s="8">
        <f t="shared" si="163"/>
        <v>42509.133344907408</v>
      </c>
    </row>
    <row r="2574" spans="1:20" ht="49"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s="3" t="s">
        <v>8284</v>
      </c>
      <c r="O2574">
        <f t="shared" si="160"/>
        <v>0</v>
      </c>
      <c r="P2574" s="3">
        <f t="shared" si="161"/>
        <v>0</v>
      </c>
      <c r="Q2574" t="s">
        <v>8336</v>
      </c>
      <c r="R2574" t="s">
        <v>8337</v>
      </c>
      <c r="S2574" s="8">
        <f t="shared" si="162"/>
        <v>42076.911076388882</v>
      </c>
      <c r="T2574" s="8">
        <f t="shared" si="163"/>
        <v>42106.911076388882</v>
      </c>
    </row>
    <row r="2575" spans="1:20" ht="49"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s="3" t="s">
        <v>8284</v>
      </c>
      <c r="O2575">
        <f t="shared" si="160"/>
        <v>0</v>
      </c>
      <c r="P2575" s="3">
        <f t="shared" si="161"/>
        <v>0</v>
      </c>
      <c r="Q2575" t="s">
        <v>8336</v>
      </c>
      <c r="R2575" t="s">
        <v>8337</v>
      </c>
      <c r="S2575" s="8">
        <f t="shared" si="162"/>
        <v>41829.383668981478</v>
      </c>
      <c r="T2575" s="8">
        <f t="shared" si="163"/>
        <v>41874.383668981478</v>
      </c>
    </row>
    <row r="2576" spans="1:20" ht="49"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s="3" t="s">
        <v>8284</v>
      </c>
      <c r="O2576">
        <f t="shared" si="160"/>
        <v>0</v>
      </c>
      <c r="P2576" s="3">
        <f t="shared" si="161"/>
        <v>0</v>
      </c>
      <c r="Q2576" t="s">
        <v>8336</v>
      </c>
      <c r="R2576" t="s">
        <v>8337</v>
      </c>
      <c r="S2576" s="8">
        <f t="shared" si="162"/>
        <v>42487.617418981477</v>
      </c>
      <c r="T2576" s="8">
        <f t="shared" si="163"/>
        <v>42508.617418981477</v>
      </c>
    </row>
    <row r="2577" spans="1:20" ht="49"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s="3" t="s">
        <v>8284</v>
      </c>
      <c r="O2577">
        <f t="shared" si="160"/>
        <v>0</v>
      </c>
      <c r="P2577" s="3">
        <f t="shared" si="161"/>
        <v>0</v>
      </c>
      <c r="Q2577" t="s">
        <v>8336</v>
      </c>
      <c r="R2577" t="s">
        <v>8337</v>
      </c>
      <c r="S2577" s="8">
        <f t="shared" si="162"/>
        <v>41985.90039351851</v>
      </c>
      <c r="T2577" s="8">
        <f t="shared" si="163"/>
        <v>42015.900393518517</v>
      </c>
    </row>
    <row r="2578" spans="1:20" ht="33"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s="3" t="s">
        <v>8284</v>
      </c>
      <c r="O2578">
        <f t="shared" si="160"/>
        <v>0</v>
      </c>
      <c r="P2578" s="3">
        <f t="shared" si="161"/>
        <v>0</v>
      </c>
      <c r="Q2578" t="s">
        <v>8336</v>
      </c>
      <c r="R2578" t="s">
        <v>8337</v>
      </c>
      <c r="S2578" s="8">
        <f t="shared" si="162"/>
        <v>42059.801469907405</v>
      </c>
      <c r="T2578" s="8">
        <f t="shared" si="163"/>
        <v>42104.759803240733</v>
      </c>
    </row>
    <row r="2579" spans="1:20" ht="49"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s="3" t="s">
        <v>8284</v>
      </c>
      <c r="O2579">
        <f t="shared" si="160"/>
        <v>0</v>
      </c>
      <c r="P2579" s="3">
        <f t="shared" si="161"/>
        <v>0</v>
      </c>
      <c r="Q2579" t="s">
        <v>8336</v>
      </c>
      <c r="R2579" t="s">
        <v>8337</v>
      </c>
      <c r="S2579" s="8">
        <f t="shared" si="162"/>
        <v>41830.612233796295</v>
      </c>
      <c r="T2579" s="8">
        <f t="shared" si="163"/>
        <v>41855.612233796295</v>
      </c>
    </row>
    <row r="2580" spans="1:20" ht="49"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s="3" t="s">
        <v>8284</v>
      </c>
      <c r="O2580">
        <f t="shared" si="160"/>
        <v>0</v>
      </c>
      <c r="P2580" s="3">
        <f t="shared" si="161"/>
        <v>0</v>
      </c>
      <c r="Q2580" t="s">
        <v>8336</v>
      </c>
      <c r="R2580" t="s">
        <v>8337</v>
      </c>
      <c r="S2580" s="8">
        <f t="shared" si="162"/>
        <v>42237.814571759263</v>
      </c>
      <c r="T2580" s="8">
        <f t="shared" si="163"/>
        <v>42286.499999999993</v>
      </c>
    </row>
    <row r="2581" spans="1:20" ht="49"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s="3" t="s">
        <v>8284</v>
      </c>
      <c r="O2581">
        <f t="shared" si="160"/>
        <v>0</v>
      </c>
      <c r="P2581" s="3">
        <f t="shared" si="161"/>
        <v>23.08</v>
      </c>
      <c r="Q2581" t="s">
        <v>8336</v>
      </c>
      <c r="R2581" t="s">
        <v>8337</v>
      </c>
      <c r="S2581" s="8">
        <f t="shared" si="162"/>
        <v>41837.621562499997</v>
      </c>
      <c r="T2581" s="8">
        <f t="shared" si="163"/>
        <v>41897.621562499997</v>
      </c>
    </row>
    <row r="2582" spans="1:20" ht="49"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s="3" t="s">
        <v>8284</v>
      </c>
      <c r="O2582">
        <f t="shared" si="160"/>
        <v>1</v>
      </c>
      <c r="P2582" s="3">
        <f t="shared" si="161"/>
        <v>25.5</v>
      </c>
      <c r="Q2582" t="s">
        <v>8336</v>
      </c>
      <c r="R2582" t="s">
        <v>8337</v>
      </c>
      <c r="S2582" s="8">
        <f t="shared" si="162"/>
        <v>42110.118090277778</v>
      </c>
      <c r="T2582" s="8">
        <f t="shared" si="163"/>
        <v>42139.916666666664</v>
      </c>
    </row>
    <row r="2583" spans="1:20" ht="49"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s="3" t="s">
        <v>8284</v>
      </c>
      <c r="O2583">
        <f t="shared" si="160"/>
        <v>11</v>
      </c>
      <c r="P2583" s="3">
        <f t="shared" si="161"/>
        <v>48.18</v>
      </c>
      <c r="Q2583" t="s">
        <v>8336</v>
      </c>
      <c r="R2583" t="s">
        <v>8337</v>
      </c>
      <c r="S2583" s="8">
        <f t="shared" si="162"/>
        <v>42294.420115740737</v>
      </c>
      <c r="T2583" s="8">
        <f t="shared" si="163"/>
        <v>42324.461782407401</v>
      </c>
    </row>
    <row r="2584" spans="1:20" ht="33"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s="3" t="s">
        <v>8284</v>
      </c>
      <c r="O2584">
        <f t="shared" si="160"/>
        <v>0</v>
      </c>
      <c r="P2584" s="3">
        <f t="shared" si="161"/>
        <v>1</v>
      </c>
      <c r="Q2584" t="s">
        <v>8336</v>
      </c>
      <c r="R2584" t="s">
        <v>8337</v>
      </c>
      <c r="S2584" s="8">
        <f t="shared" si="162"/>
        <v>42642.780486111107</v>
      </c>
      <c r="T2584" s="8">
        <f t="shared" si="163"/>
        <v>42672.780486111107</v>
      </c>
    </row>
    <row r="2585" spans="1:20" ht="33"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s="3" t="s">
        <v>8284</v>
      </c>
      <c r="O2585">
        <f t="shared" si="160"/>
        <v>1</v>
      </c>
      <c r="P2585" s="3">
        <f t="shared" si="161"/>
        <v>1</v>
      </c>
      <c r="Q2585" t="s">
        <v>8336</v>
      </c>
      <c r="R2585" t="s">
        <v>8337</v>
      </c>
      <c r="S2585" s="8">
        <f t="shared" si="162"/>
        <v>42019.561111111114</v>
      </c>
      <c r="T2585" s="8">
        <f t="shared" si="163"/>
        <v>42079.519444444442</v>
      </c>
    </row>
    <row r="2586" spans="1:20" ht="33"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s="3" t="s">
        <v>8284</v>
      </c>
      <c r="O2586">
        <f t="shared" si="160"/>
        <v>0</v>
      </c>
      <c r="P2586" s="3">
        <f t="shared" si="161"/>
        <v>0</v>
      </c>
      <c r="Q2586" t="s">
        <v>8336</v>
      </c>
      <c r="R2586" t="s">
        <v>8337</v>
      </c>
      <c r="S2586" s="8">
        <f t="shared" si="162"/>
        <v>42139.964918981481</v>
      </c>
      <c r="T2586" s="8">
        <f t="shared" si="163"/>
        <v>42169.964918981474</v>
      </c>
    </row>
    <row r="2587" spans="1:20" ht="49"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s="3" t="s">
        <v>8284</v>
      </c>
      <c r="O2587">
        <f t="shared" si="160"/>
        <v>0</v>
      </c>
      <c r="P2587" s="3">
        <f t="shared" si="161"/>
        <v>50</v>
      </c>
      <c r="Q2587" t="s">
        <v>8336</v>
      </c>
      <c r="R2587" t="s">
        <v>8337</v>
      </c>
      <c r="S2587" s="8">
        <f t="shared" si="162"/>
        <v>41795.754999999997</v>
      </c>
      <c r="T2587" s="8">
        <f t="shared" si="163"/>
        <v>41825.754999999997</v>
      </c>
    </row>
    <row r="2588" spans="1:20" ht="33"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s="3" t="s">
        <v>8284</v>
      </c>
      <c r="O2588">
        <f t="shared" si="160"/>
        <v>0</v>
      </c>
      <c r="P2588" s="3">
        <f t="shared" si="161"/>
        <v>5</v>
      </c>
      <c r="Q2588" t="s">
        <v>8336</v>
      </c>
      <c r="R2588" t="s">
        <v>8337</v>
      </c>
      <c r="S2588" s="8">
        <f t="shared" si="162"/>
        <v>42333.121944444443</v>
      </c>
      <c r="T2588" s="8">
        <f t="shared" si="163"/>
        <v>42363.121944444443</v>
      </c>
    </row>
    <row r="2589" spans="1:20" ht="49"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s="3" t="s">
        <v>8284</v>
      </c>
      <c r="O2589">
        <f t="shared" si="160"/>
        <v>2</v>
      </c>
      <c r="P2589" s="3">
        <f t="shared" si="161"/>
        <v>202.83</v>
      </c>
      <c r="Q2589" t="s">
        <v>8336</v>
      </c>
      <c r="R2589" t="s">
        <v>8337</v>
      </c>
      <c r="S2589" s="8">
        <f t="shared" si="162"/>
        <v>42338.467048611106</v>
      </c>
      <c r="T2589" s="8">
        <f t="shared" si="163"/>
        <v>42368.467048611106</v>
      </c>
    </row>
    <row r="2590" spans="1:20" ht="49"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s="3" t="s">
        <v>8284</v>
      </c>
      <c r="O2590">
        <f t="shared" si="160"/>
        <v>4</v>
      </c>
      <c r="P2590" s="3">
        <f t="shared" si="161"/>
        <v>29.13</v>
      </c>
      <c r="Q2590" t="s">
        <v>8336</v>
      </c>
      <c r="R2590" t="s">
        <v>8337</v>
      </c>
      <c r="S2590" s="8">
        <f t="shared" si="162"/>
        <v>42042.467893518515</v>
      </c>
      <c r="T2590" s="8">
        <f t="shared" si="163"/>
        <v>42094.343055555553</v>
      </c>
    </row>
    <row r="2591" spans="1:20" ht="49"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s="3" t="s">
        <v>8284</v>
      </c>
      <c r="O2591">
        <f t="shared" si="160"/>
        <v>0</v>
      </c>
      <c r="P2591" s="3">
        <f t="shared" si="161"/>
        <v>5</v>
      </c>
      <c r="Q2591" t="s">
        <v>8336</v>
      </c>
      <c r="R2591" t="s">
        <v>8337</v>
      </c>
      <c r="S2591" s="8">
        <f t="shared" si="162"/>
        <v>42422.327858796292</v>
      </c>
      <c r="T2591" s="8">
        <f t="shared" si="163"/>
        <v>42452.286192129628</v>
      </c>
    </row>
    <row r="2592" spans="1:20" ht="49"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s="3" t="s">
        <v>8284</v>
      </c>
      <c r="O2592">
        <f t="shared" si="160"/>
        <v>0</v>
      </c>
      <c r="P2592" s="3">
        <f t="shared" si="161"/>
        <v>0</v>
      </c>
      <c r="Q2592" t="s">
        <v>8336</v>
      </c>
      <c r="R2592" t="s">
        <v>8337</v>
      </c>
      <c r="S2592" s="8">
        <f t="shared" si="162"/>
        <v>42388.380752314813</v>
      </c>
      <c r="T2592" s="8">
        <f t="shared" si="163"/>
        <v>42395.380752314813</v>
      </c>
    </row>
    <row r="2593" spans="1:20" ht="49"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s="3" t="s">
        <v>8284</v>
      </c>
      <c r="O2593">
        <f t="shared" si="160"/>
        <v>2</v>
      </c>
      <c r="P2593" s="3">
        <f t="shared" si="161"/>
        <v>13</v>
      </c>
      <c r="Q2593" t="s">
        <v>8336</v>
      </c>
      <c r="R2593" t="s">
        <v>8337</v>
      </c>
      <c r="S2593" s="8">
        <f t="shared" si="162"/>
        <v>42382.698194444441</v>
      </c>
      <c r="T2593" s="8">
        <f t="shared" si="163"/>
        <v>42442.656527777777</v>
      </c>
    </row>
    <row r="2594" spans="1:20" ht="49"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s="3" t="s">
        <v>8284</v>
      </c>
      <c r="O2594">
        <f t="shared" si="160"/>
        <v>0</v>
      </c>
      <c r="P2594" s="3">
        <f t="shared" si="161"/>
        <v>50</v>
      </c>
      <c r="Q2594" t="s">
        <v>8336</v>
      </c>
      <c r="R2594" t="s">
        <v>8337</v>
      </c>
      <c r="S2594" s="8">
        <f t="shared" si="162"/>
        <v>41887.592835648145</v>
      </c>
      <c r="T2594" s="8">
        <f t="shared" si="163"/>
        <v>41917.592835648145</v>
      </c>
    </row>
    <row r="2595" spans="1:20" ht="49"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s="3" t="s">
        <v>8284</v>
      </c>
      <c r="O2595">
        <f t="shared" si="160"/>
        <v>0</v>
      </c>
      <c r="P2595" s="3">
        <f t="shared" si="161"/>
        <v>0</v>
      </c>
      <c r="Q2595" t="s">
        <v>8336</v>
      </c>
      <c r="R2595" t="s">
        <v>8337</v>
      </c>
      <c r="S2595" s="8">
        <f t="shared" si="162"/>
        <v>42089.636875000004</v>
      </c>
      <c r="T2595" s="8">
        <f t="shared" si="163"/>
        <v>42119.636874999997</v>
      </c>
    </row>
    <row r="2596" spans="1:20" ht="49"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s="3" t="s">
        <v>8284</v>
      </c>
      <c r="O2596">
        <f t="shared" si="160"/>
        <v>0</v>
      </c>
      <c r="P2596" s="3">
        <f t="shared" si="161"/>
        <v>1</v>
      </c>
      <c r="Q2596" t="s">
        <v>8336</v>
      </c>
      <c r="R2596" t="s">
        <v>8337</v>
      </c>
      <c r="S2596" s="8">
        <f t="shared" si="162"/>
        <v>41828.759583333333</v>
      </c>
      <c r="T2596" s="8">
        <f t="shared" si="163"/>
        <v>41858.759583333333</v>
      </c>
    </row>
    <row r="2597" spans="1:20" ht="33"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s="3" t="s">
        <v>8284</v>
      </c>
      <c r="O2597">
        <f t="shared" si="160"/>
        <v>12</v>
      </c>
      <c r="P2597" s="3">
        <f t="shared" si="161"/>
        <v>96.05</v>
      </c>
      <c r="Q2597" t="s">
        <v>8336</v>
      </c>
      <c r="R2597" t="s">
        <v>8337</v>
      </c>
      <c r="S2597" s="8">
        <f t="shared" si="162"/>
        <v>42760.035879629628</v>
      </c>
      <c r="T2597" s="8">
        <f t="shared" si="163"/>
        <v>42790.035879629628</v>
      </c>
    </row>
    <row r="2598" spans="1:20" ht="49"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s="3" t="s">
        <v>8284</v>
      </c>
      <c r="O2598">
        <f t="shared" si="160"/>
        <v>24</v>
      </c>
      <c r="P2598" s="3">
        <f t="shared" si="161"/>
        <v>305.77999999999997</v>
      </c>
      <c r="Q2598" t="s">
        <v>8336</v>
      </c>
      <c r="R2598" t="s">
        <v>8337</v>
      </c>
      <c r="S2598" s="8">
        <f t="shared" si="162"/>
        <v>41828.45612268518</v>
      </c>
      <c r="T2598" s="8">
        <f t="shared" si="163"/>
        <v>41858.45612268518</v>
      </c>
    </row>
    <row r="2599" spans="1:20" ht="49"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s="3" t="s">
        <v>8284</v>
      </c>
      <c r="O2599">
        <f t="shared" si="160"/>
        <v>6</v>
      </c>
      <c r="P2599" s="3">
        <f t="shared" si="161"/>
        <v>12.14</v>
      </c>
      <c r="Q2599" t="s">
        <v>8336</v>
      </c>
      <c r="R2599" t="s">
        <v>8337</v>
      </c>
      <c r="S2599" s="8">
        <f t="shared" si="162"/>
        <v>42510.133298611108</v>
      </c>
      <c r="T2599" s="8">
        <f t="shared" si="163"/>
        <v>42540.133298611108</v>
      </c>
    </row>
    <row r="2600" spans="1:20" ht="33"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s="3" t="s">
        <v>8284</v>
      </c>
      <c r="O2600">
        <f t="shared" si="160"/>
        <v>39</v>
      </c>
      <c r="P2600" s="3">
        <f t="shared" si="161"/>
        <v>83.57</v>
      </c>
      <c r="Q2600" t="s">
        <v>8336</v>
      </c>
      <c r="R2600" t="s">
        <v>8337</v>
      </c>
      <c r="S2600" s="8">
        <f t="shared" si="162"/>
        <v>42240.631956018515</v>
      </c>
      <c r="T2600" s="8">
        <f t="shared" si="163"/>
        <v>42270.631956018515</v>
      </c>
    </row>
    <row r="2601" spans="1:20" ht="33"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s="3" t="s">
        <v>8284</v>
      </c>
      <c r="O2601">
        <f t="shared" si="160"/>
        <v>1</v>
      </c>
      <c r="P2601" s="3">
        <f t="shared" si="161"/>
        <v>18</v>
      </c>
      <c r="Q2601" t="s">
        <v>8336</v>
      </c>
      <c r="R2601" t="s">
        <v>8337</v>
      </c>
      <c r="S2601" s="8">
        <f t="shared" si="162"/>
        <v>41809.545682870368</v>
      </c>
      <c r="T2601" s="8">
        <f t="shared" si="163"/>
        <v>41854.545682870368</v>
      </c>
    </row>
    <row r="2602" spans="1:20" ht="33"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s="3" t="s">
        <v>8284</v>
      </c>
      <c r="O2602">
        <f t="shared" si="160"/>
        <v>7</v>
      </c>
      <c r="P2602" s="3">
        <f t="shared" si="161"/>
        <v>115.53</v>
      </c>
      <c r="Q2602" t="s">
        <v>8336</v>
      </c>
      <c r="R2602" t="s">
        <v>8337</v>
      </c>
      <c r="S2602" s="8">
        <f t="shared" si="162"/>
        <v>42394.692129629628</v>
      </c>
      <c r="T2602" s="8">
        <f t="shared" si="163"/>
        <v>42454.650462962956</v>
      </c>
    </row>
    <row r="2603" spans="1:20" ht="49"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s="3" t="s">
        <v>8301</v>
      </c>
      <c r="O2603">
        <f t="shared" si="160"/>
        <v>661</v>
      </c>
      <c r="P2603" s="3">
        <f t="shared" si="161"/>
        <v>21.9</v>
      </c>
      <c r="Q2603" t="s">
        <v>8319</v>
      </c>
      <c r="R2603" t="s">
        <v>8355</v>
      </c>
      <c r="S2603" s="8">
        <f t="shared" si="162"/>
        <v>41150.69385416666</v>
      </c>
      <c r="T2603" s="8">
        <f t="shared" si="163"/>
        <v>41164.957638888889</v>
      </c>
    </row>
    <row r="2604" spans="1:20" ht="49"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s="3" t="s">
        <v>8301</v>
      </c>
      <c r="O2604">
        <f t="shared" si="160"/>
        <v>326</v>
      </c>
      <c r="P2604" s="3">
        <f t="shared" si="161"/>
        <v>80.02</v>
      </c>
      <c r="Q2604" t="s">
        <v>8319</v>
      </c>
      <c r="R2604" t="s">
        <v>8355</v>
      </c>
      <c r="S2604" s="8">
        <f t="shared" si="162"/>
        <v>41915.538981481477</v>
      </c>
      <c r="T2604" s="8">
        <f t="shared" si="163"/>
        <v>41955.680555555555</v>
      </c>
    </row>
    <row r="2605" spans="1:20" ht="33"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s="3" t="s">
        <v>8301</v>
      </c>
      <c r="O2605">
        <f t="shared" si="160"/>
        <v>101</v>
      </c>
      <c r="P2605" s="3">
        <f t="shared" si="161"/>
        <v>35.520000000000003</v>
      </c>
      <c r="Q2605" t="s">
        <v>8319</v>
      </c>
      <c r="R2605" t="s">
        <v>8355</v>
      </c>
      <c r="S2605" s="8">
        <f t="shared" si="162"/>
        <v>41617.704328703701</v>
      </c>
      <c r="T2605" s="8">
        <f t="shared" si="163"/>
        <v>41631.704328703701</v>
      </c>
    </row>
    <row r="2606" spans="1:20" ht="49"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s="3" t="s">
        <v>8301</v>
      </c>
      <c r="O2606">
        <f t="shared" si="160"/>
        <v>104</v>
      </c>
      <c r="P2606" s="3">
        <f t="shared" si="161"/>
        <v>64.930000000000007</v>
      </c>
      <c r="Q2606" t="s">
        <v>8319</v>
      </c>
      <c r="R2606" t="s">
        <v>8355</v>
      </c>
      <c r="S2606" s="8">
        <f t="shared" si="162"/>
        <v>40997.842858796292</v>
      </c>
      <c r="T2606" s="8">
        <f t="shared" si="163"/>
        <v>41027.842858796292</v>
      </c>
    </row>
    <row r="2607" spans="1:20" ht="49"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s="3" t="s">
        <v>8301</v>
      </c>
      <c r="O2607">
        <f t="shared" si="160"/>
        <v>107</v>
      </c>
      <c r="P2607" s="3">
        <f t="shared" si="161"/>
        <v>60.97</v>
      </c>
      <c r="Q2607" t="s">
        <v>8319</v>
      </c>
      <c r="R2607" t="s">
        <v>8355</v>
      </c>
      <c r="S2607" s="8">
        <f t="shared" si="162"/>
        <v>42508.33321759259</v>
      </c>
      <c r="T2607" s="8">
        <f t="shared" si="163"/>
        <v>42538.33321759259</v>
      </c>
    </row>
    <row r="2608" spans="1:20" ht="6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s="3" t="s">
        <v>8301</v>
      </c>
      <c r="O2608">
        <f t="shared" si="160"/>
        <v>110</v>
      </c>
      <c r="P2608" s="3">
        <f t="shared" si="161"/>
        <v>31.44</v>
      </c>
      <c r="Q2608" t="s">
        <v>8319</v>
      </c>
      <c r="R2608" t="s">
        <v>8355</v>
      </c>
      <c r="S2608" s="8">
        <f t="shared" si="162"/>
        <v>41726.504421296297</v>
      </c>
      <c r="T2608" s="8">
        <f t="shared" si="163"/>
        <v>41758.504421296289</v>
      </c>
    </row>
    <row r="2609" spans="1:20" ht="49"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s="3" t="s">
        <v>8301</v>
      </c>
      <c r="O2609">
        <f t="shared" si="160"/>
        <v>408</v>
      </c>
      <c r="P2609" s="3">
        <f t="shared" si="161"/>
        <v>81.95</v>
      </c>
      <c r="Q2609" t="s">
        <v>8319</v>
      </c>
      <c r="R2609" t="s">
        <v>8355</v>
      </c>
      <c r="S2609" s="8">
        <f t="shared" si="162"/>
        <v>42184.666342592587</v>
      </c>
      <c r="T2609" s="8">
        <f t="shared" si="163"/>
        <v>42227.874999999993</v>
      </c>
    </row>
    <row r="2610" spans="1:20" ht="49"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s="3" t="s">
        <v>8301</v>
      </c>
      <c r="O2610">
        <f t="shared" si="160"/>
        <v>224</v>
      </c>
      <c r="P2610" s="3">
        <f t="shared" si="161"/>
        <v>58.93</v>
      </c>
      <c r="Q2610" t="s">
        <v>8319</v>
      </c>
      <c r="R2610" t="s">
        <v>8355</v>
      </c>
      <c r="S2610" s="8">
        <f t="shared" si="162"/>
        <v>42767.593379629623</v>
      </c>
      <c r="T2610" s="8">
        <f t="shared" si="163"/>
        <v>42808.791666666664</v>
      </c>
    </row>
    <row r="2611" spans="1:20" ht="49"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s="3" t="s">
        <v>8301</v>
      </c>
      <c r="O2611">
        <f t="shared" si="160"/>
        <v>304</v>
      </c>
      <c r="P2611" s="3">
        <f t="shared" si="161"/>
        <v>157.29</v>
      </c>
      <c r="Q2611" t="s">
        <v>8319</v>
      </c>
      <c r="R2611" t="s">
        <v>8355</v>
      </c>
      <c r="S2611" s="8">
        <f t="shared" si="162"/>
        <v>41075.02952546296</v>
      </c>
      <c r="T2611" s="8">
        <f t="shared" si="163"/>
        <v>41105.02952546296</v>
      </c>
    </row>
    <row r="2612" spans="1:20" ht="33"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s="3" t="s">
        <v>8301</v>
      </c>
      <c r="O2612">
        <f t="shared" si="160"/>
        <v>141</v>
      </c>
      <c r="P2612" s="3">
        <f t="shared" si="161"/>
        <v>55.76</v>
      </c>
      <c r="Q2612" t="s">
        <v>8319</v>
      </c>
      <c r="R2612" t="s">
        <v>8355</v>
      </c>
      <c r="S2612" s="8">
        <f t="shared" si="162"/>
        <v>42564.672743055555</v>
      </c>
      <c r="T2612" s="8">
        <f t="shared" si="163"/>
        <v>42604.082638888889</v>
      </c>
    </row>
    <row r="2613" spans="1:20" ht="49"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s="3" t="s">
        <v>8301</v>
      </c>
      <c r="O2613">
        <f t="shared" si="160"/>
        <v>2791</v>
      </c>
      <c r="P2613" s="3">
        <f t="shared" si="161"/>
        <v>83.8</v>
      </c>
      <c r="Q2613" t="s">
        <v>8319</v>
      </c>
      <c r="R2613" t="s">
        <v>8355</v>
      </c>
      <c r="S2613" s="8">
        <f t="shared" si="162"/>
        <v>42704.127476851849</v>
      </c>
      <c r="T2613" s="8">
        <f t="shared" si="163"/>
        <v>42737.749305555553</v>
      </c>
    </row>
    <row r="2614" spans="1:20" ht="49"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s="3" t="s">
        <v>8301</v>
      </c>
      <c r="O2614">
        <f t="shared" si="160"/>
        <v>172</v>
      </c>
      <c r="P2614" s="3">
        <f t="shared" si="161"/>
        <v>58.42</v>
      </c>
      <c r="Q2614" t="s">
        <v>8319</v>
      </c>
      <c r="R2614" t="s">
        <v>8355</v>
      </c>
      <c r="S2614" s="8">
        <f t="shared" si="162"/>
        <v>41981.934837962959</v>
      </c>
      <c r="T2614" s="8">
        <f t="shared" si="163"/>
        <v>42012.934837962959</v>
      </c>
    </row>
    <row r="2615" spans="1:20" ht="49"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s="3" t="s">
        <v>8301</v>
      </c>
      <c r="O2615">
        <f t="shared" si="160"/>
        <v>101</v>
      </c>
      <c r="P2615" s="3">
        <f t="shared" si="161"/>
        <v>270.57</v>
      </c>
      <c r="Q2615" t="s">
        <v>8319</v>
      </c>
      <c r="R2615" t="s">
        <v>8355</v>
      </c>
      <c r="S2615" s="8">
        <f t="shared" si="162"/>
        <v>41143.609884259255</v>
      </c>
      <c r="T2615" s="8">
        <f t="shared" si="163"/>
        <v>41173.609884259255</v>
      </c>
    </row>
    <row r="2616" spans="1:20" ht="49"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s="3" t="s">
        <v>8301</v>
      </c>
      <c r="O2616">
        <f t="shared" si="160"/>
        <v>102</v>
      </c>
      <c r="P2616" s="3">
        <f t="shared" si="161"/>
        <v>107.1</v>
      </c>
      <c r="Q2616" t="s">
        <v>8319</v>
      </c>
      <c r="R2616" t="s">
        <v>8355</v>
      </c>
      <c r="S2616" s="8">
        <f t="shared" si="162"/>
        <v>41730.500138888885</v>
      </c>
      <c r="T2616" s="8">
        <f t="shared" si="163"/>
        <v>41759</v>
      </c>
    </row>
    <row r="2617" spans="1:20" ht="49"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s="3" t="s">
        <v>8301</v>
      </c>
      <c r="O2617">
        <f t="shared" si="160"/>
        <v>170</v>
      </c>
      <c r="P2617" s="3">
        <f t="shared" si="161"/>
        <v>47.18</v>
      </c>
      <c r="Q2617" t="s">
        <v>8319</v>
      </c>
      <c r="R2617" t="s">
        <v>8355</v>
      </c>
      <c r="S2617" s="8">
        <f t="shared" si="162"/>
        <v>42453.288935185185</v>
      </c>
      <c r="T2617" s="8">
        <f t="shared" si="163"/>
        <v>42490.291666666664</v>
      </c>
    </row>
    <row r="2618" spans="1:20" ht="49"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s="3" t="s">
        <v>8301</v>
      </c>
      <c r="O2618">
        <f t="shared" si="160"/>
        <v>115</v>
      </c>
      <c r="P2618" s="3">
        <f t="shared" si="161"/>
        <v>120.31</v>
      </c>
      <c r="Q2618" t="s">
        <v>8319</v>
      </c>
      <c r="R2618" t="s">
        <v>8355</v>
      </c>
      <c r="S2618" s="8">
        <f t="shared" si="162"/>
        <v>42211.786215277774</v>
      </c>
      <c r="T2618" s="8">
        <f t="shared" si="163"/>
        <v>42241.786215277774</v>
      </c>
    </row>
    <row r="2619" spans="1:20" ht="49"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s="3" t="s">
        <v>8301</v>
      </c>
      <c r="O2619">
        <f t="shared" si="160"/>
        <v>878</v>
      </c>
      <c r="P2619" s="3">
        <f t="shared" si="161"/>
        <v>27.6</v>
      </c>
      <c r="Q2619" t="s">
        <v>8319</v>
      </c>
      <c r="R2619" t="s">
        <v>8355</v>
      </c>
      <c r="S2619" s="8">
        <f t="shared" si="162"/>
        <v>41902.666099537033</v>
      </c>
      <c r="T2619" s="8">
        <f t="shared" si="163"/>
        <v>41932.666099537033</v>
      </c>
    </row>
    <row r="2620" spans="1:20" ht="33"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s="3" t="s">
        <v>8301</v>
      </c>
      <c r="O2620">
        <f t="shared" si="160"/>
        <v>105</v>
      </c>
      <c r="P2620" s="3">
        <f t="shared" si="161"/>
        <v>205.3</v>
      </c>
      <c r="Q2620" t="s">
        <v>8319</v>
      </c>
      <c r="R2620" t="s">
        <v>8355</v>
      </c>
      <c r="S2620" s="8">
        <f t="shared" si="162"/>
        <v>42279.584039351852</v>
      </c>
      <c r="T2620" s="8">
        <f t="shared" si="163"/>
        <v>42339.625706018516</v>
      </c>
    </row>
    <row r="2621" spans="1:20" ht="49"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s="3" t="s">
        <v>8301</v>
      </c>
      <c r="O2621">
        <f t="shared" si="160"/>
        <v>188</v>
      </c>
      <c r="P2621" s="3">
        <f t="shared" si="161"/>
        <v>35.549999999999997</v>
      </c>
      <c r="Q2621" t="s">
        <v>8319</v>
      </c>
      <c r="R2621" t="s">
        <v>8355</v>
      </c>
      <c r="S2621" s="8">
        <f t="shared" si="162"/>
        <v>42273.67597222222</v>
      </c>
      <c r="T2621" s="8">
        <f t="shared" si="163"/>
        <v>42300.249999999993</v>
      </c>
    </row>
    <row r="2622" spans="1:20" ht="49"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s="3" t="s">
        <v>8301</v>
      </c>
      <c r="O2622">
        <f t="shared" si="160"/>
        <v>144</v>
      </c>
      <c r="P2622" s="3">
        <f t="shared" si="161"/>
        <v>74.64</v>
      </c>
      <c r="Q2622" t="s">
        <v>8319</v>
      </c>
      <c r="R2622" t="s">
        <v>8355</v>
      </c>
      <c r="S2622" s="8">
        <f t="shared" si="162"/>
        <v>42250.958819444444</v>
      </c>
      <c r="T2622" s="8">
        <f t="shared" si="163"/>
        <v>42287.833333333336</v>
      </c>
    </row>
    <row r="2623" spans="1:20" ht="49"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s="3" t="s">
        <v>8301</v>
      </c>
      <c r="O2623">
        <f t="shared" si="160"/>
        <v>146</v>
      </c>
      <c r="P2623" s="3">
        <f t="shared" si="161"/>
        <v>47.06</v>
      </c>
      <c r="Q2623" t="s">
        <v>8319</v>
      </c>
      <c r="R2623" t="s">
        <v>8355</v>
      </c>
      <c r="S2623" s="8">
        <f t="shared" si="162"/>
        <v>42115.539212962954</v>
      </c>
      <c r="T2623" s="8">
        <f t="shared" si="163"/>
        <v>42145.539212962962</v>
      </c>
    </row>
    <row r="2624" spans="1:20" ht="49"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s="3" t="s">
        <v>8301</v>
      </c>
      <c r="O2624">
        <f t="shared" si="160"/>
        <v>131</v>
      </c>
      <c r="P2624" s="3">
        <f t="shared" si="161"/>
        <v>26.59</v>
      </c>
      <c r="Q2624" t="s">
        <v>8319</v>
      </c>
      <c r="R2624" t="s">
        <v>8355</v>
      </c>
      <c r="S2624" s="8">
        <f t="shared" si="162"/>
        <v>42689.534907407404</v>
      </c>
      <c r="T2624" s="8">
        <f t="shared" si="163"/>
        <v>42734.534907407404</v>
      </c>
    </row>
    <row r="2625" spans="1:20" ht="49"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s="3" t="s">
        <v>8301</v>
      </c>
      <c r="O2625">
        <f t="shared" si="160"/>
        <v>114</v>
      </c>
      <c r="P2625" s="3">
        <f t="shared" si="161"/>
        <v>36.770000000000003</v>
      </c>
      <c r="Q2625" t="s">
        <v>8319</v>
      </c>
      <c r="R2625" t="s">
        <v>8355</v>
      </c>
      <c r="S2625" s="8">
        <f t="shared" si="162"/>
        <v>42692.048217592594</v>
      </c>
      <c r="T2625" s="8">
        <f t="shared" si="163"/>
        <v>42706.048217592594</v>
      </c>
    </row>
    <row r="2626" spans="1:20" ht="49"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s="3" t="s">
        <v>8301</v>
      </c>
      <c r="O2626">
        <f t="shared" ref="O2626:O2689" si="164">ROUND(E2626/D2626*100,0)</f>
        <v>1379</v>
      </c>
      <c r="P2626" s="3">
        <f t="shared" ref="P2626:P2689" si="165">IF(E2626=0,0,ROUND(E2626/L2626,2))</f>
        <v>31.82</v>
      </c>
      <c r="Q2626" t="s">
        <v>8319</v>
      </c>
      <c r="R2626" t="s">
        <v>8355</v>
      </c>
      <c r="S2626" s="8">
        <f t="shared" ref="S2626:S2689" si="166">(((J2626/60)/60)/24)+DATE(1970,1,1)+(-5/24)</f>
        <v>41144.213217592594</v>
      </c>
      <c r="T2626" s="8">
        <f t="shared" ref="T2626:T2689" si="167">(I2626/86400)+25569+(-5/24)</f>
        <v>41165.213217592587</v>
      </c>
    </row>
    <row r="2627" spans="1:20" ht="49"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s="3" t="s">
        <v>8301</v>
      </c>
      <c r="O2627">
        <f t="shared" si="164"/>
        <v>956</v>
      </c>
      <c r="P2627" s="3">
        <f t="shared" si="165"/>
        <v>27.58</v>
      </c>
      <c r="Q2627" t="s">
        <v>8319</v>
      </c>
      <c r="R2627" t="s">
        <v>8355</v>
      </c>
      <c r="S2627" s="8">
        <f t="shared" si="166"/>
        <v>42658.601944444446</v>
      </c>
      <c r="T2627" s="8">
        <f t="shared" si="167"/>
        <v>42683.643611111103</v>
      </c>
    </row>
    <row r="2628" spans="1:20" ht="49"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s="3" t="s">
        <v>8301</v>
      </c>
      <c r="O2628">
        <f t="shared" si="164"/>
        <v>112</v>
      </c>
      <c r="P2628" s="3">
        <f t="shared" si="165"/>
        <v>56</v>
      </c>
      <c r="Q2628" t="s">
        <v>8319</v>
      </c>
      <c r="R2628" t="s">
        <v>8355</v>
      </c>
      <c r="S2628" s="8">
        <f t="shared" si="166"/>
        <v>42128.41978009259</v>
      </c>
      <c r="T2628" s="8">
        <f t="shared" si="167"/>
        <v>42158.41978009259</v>
      </c>
    </row>
    <row r="2629" spans="1:20" ht="49"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s="3" t="s">
        <v>8301</v>
      </c>
      <c r="O2629">
        <f t="shared" si="164"/>
        <v>647</v>
      </c>
      <c r="P2629" s="3">
        <f t="shared" si="165"/>
        <v>21.56</v>
      </c>
      <c r="Q2629" t="s">
        <v>8319</v>
      </c>
      <c r="R2629" t="s">
        <v>8355</v>
      </c>
      <c r="S2629" s="8">
        <f t="shared" si="166"/>
        <v>42304.621076388888</v>
      </c>
      <c r="T2629" s="8">
        <f t="shared" si="167"/>
        <v>42334.662743055553</v>
      </c>
    </row>
    <row r="2630" spans="1:20" ht="33"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s="3" t="s">
        <v>8301</v>
      </c>
      <c r="O2630">
        <f t="shared" si="164"/>
        <v>110</v>
      </c>
      <c r="P2630" s="3">
        <f t="shared" si="165"/>
        <v>44.1</v>
      </c>
      <c r="Q2630" t="s">
        <v>8319</v>
      </c>
      <c r="R2630" t="s">
        <v>8355</v>
      </c>
      <c r="S2630" s="8">
        <f t="shared" si="166"/>
        <v>41953.757719907408</v>
      </c>
      <c r="T2630" s="8">
        <f t="shared" si="167"/>
        <v>41973.757719907408</v>
      </c>
    </row>
    <row r="2631" spans="1:20" ht="33"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s="3" t="s">
        <v>8301</v>
      </c>
      <c r="O2631">
        <f t="shared" si="164"/>
        <v>128</v>
      </c>
      <c r="P2631" s="3">
        <f t="shared" si="165"/>
        <v>63.87</v>
      </c>
      <c r="Q2631" t="s">
        <v>8319</v>
      </c>
      <c r="R2631" t="s">
        <v>8355</v>
      </c>
      <c r="S2631" s="8">
        <f t="shared" si="166"/>
        <v>42108.330115740733</v>
      </c>
      <c r="T2631" s="8">
        <f t="shared" si="167"/>
        <v>42138.330115740733</v>
      </c>
    </row>
    <row r="2632" spans="1:20" ht="49"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s="3" t="s">
        <v>8301</v>
      </c>
      <c r="O2632">
        <f t="shared" si="164"/>
        <v>158</v>
      </c>
      <c r="P2632" s="3">
        <f t="shared" si="165"/>
        <v>38.99</v>
      </c>
      <c r="Q2632" t="s">
        <v>8319</v>
      </c>
      <c r="R2632" t="s">
        <v>8355</v>
      </c>
      <c r="S2632" s="8">
        <f t="shared" si="166"/>
        <v>42523.897129629629</v>
      </c>
      <c r="T2632" s="8">
        <f t="shared" si="167"/>
        <v>42551.208333333336</v>
      </c>
    </row>
    <row r="2633" spans="1:20" ht="49"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s="3" t="s">
        <v>8301</v>
      </c>
      <c r="O2633">
        <f t="shared" si="164"/>
        <v>115</v>
      </c>
      <c r="P2633" s="3">
        <f t="shared" si="165"/>
        <v>80.19</v>
      </c>
      <c r="Q2633" t="s">
        <v>8319</v>
      </c>
      <c r="R2633" t="s">
        <v>8355</v>
      </c>
      <c r="S2633" s="8">
        <f t="shared" si="166"/>
        <v>42217.960960648146</v>
      </c>
      <c r="T2633" s="8">
        <f t="shared" si="167"/>
        <v>42245.960960648146</v>
      </c>
    </row>
    <row r="2634" spans="1:20" ht="49"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s="3" t="s">
        <v>8301</v>
      </c>
      <c r="O2634">
        <f t="shared" si="164"/>
        <v>137</v>
      </c>
      <c r="P2634" s="3">
        <f t="shared" si="165"/>
        <v>34.9</v>
      </c>
      <c r="Q2634" t="s">
        <v>8319</v>
      </c>
      <c r="R2634" t="s">
        <v>8355</v>
      </c>
      <c r="S2634" s="8">
        <f t="shared" si="166"/>
        <v>42493.853460648148</v>
      </c>
      <c r="T2634" s="8">
        <f t="shared" si="167"/>
        <v>42518.853460648148</v>
      </c>
    </row>
    <row r="2635" spans="1:20" ht="49"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s="3" t="s">
        <v>8301</v>
      </c>
      <c r="O2635">
        <f t="shared" si="164"/>
        <v>355</v>
      </c>
      <c r="P2635" s="3">
        <f t="shared" si="165"/>
        <v>89.1</v>
      </c>
      <c r="Q2635" t="s">
        <v>8319</v>
      </c>
      <c r="R2635" t="s">
        <v>8355</v>
      </c>
      <c r="S2635" s="8">
        <f t="shared" si="166"/>
        <v>41667.614953703705</v>
      </c>
      <c r="T2635" s="8">
        <f t="shared" si="167"/>
        <v>41697.75</v>
      </c>
    </row>
    <row r="2636" spans="1:20" ht="49"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s="3" t="s">
        <v>8301</v>
      </c>
      <c r="O2636">
        <f t="shared" si="164"/>
        <v>106</v>
      </c>
      <c r="P2636" s="3">
        <f t="shared" si="165"/>
        <v>39.44</v>
      </c>
      <c r="Q2636" t="s">
        <v>8319</v>
      </c>
      <c r="R2636" t="s">
        <v>8355</v>
      </c>
      <c r="S2636" s="8">
        <f t="shared" si="166"/>
        <v>42612.448159722226</v>
      </c>
      <c r="T2636" s="8">
        <f t="shared" si="167"/>
        <v>42642.448159722218</v>
      </c>
    </row>
    <row r="2637" spans="1:20" ht="49"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s="3" t="s">
        <v>8301</v>
      </c>
      <c r="O2637">
        <f t="shared" si="164"/>
        <v>100</v>
      </c>
      <c r="P2637" s="3">
        <f t="shared" si="165"/>
        <v>136.9</v>
      </c>
      <c r="Q2637" t="s">
        <v>8319</v>
      </c>
      <c r="R2637" t="s">
        <v>8355</v>
      </c>
      <c r="S2637" s="8">
        <f t="shared" si="166"/>
        <v>42037.742604166669</v>
      </c>
      <c r="T2637" s="8">
        <f t="shared" si="167"/>
        <v>42072.700937499998</v>
      </c>
    </row>
    <row r="2638" spans="1:20" ht="49"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s="3" t="s">
        <v>8301</v>
      </c>
      <c r="O2638">
        <f t="shared" si="164"/>
        <v>187</v>
      </c>
      <c r="P2638" s="3">
        <f t="shared" si="165"/>
        <v>37.46</v>
      </c>
      <c r="Q2638" t="s">
        <v>8319</v>
      </c>
      <c r="R2638" t="s">
        <v>8355</v>
      </c>
      <c r="S2638" s="8">
        <f t="shared" si="166"/>
        <v>42636.406412037039</v>
      </c>
      <c r="T2638" s="8">
        <f t="shared" si="167"/>
        <v>42658.833333333336</v>
      </c>
    </row>
    <row r="2639" spans="1:20" ht="33"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s="3" t="s">
        <v>8301</v>
      </c>
      <c r="O2639">
        <f t="shared" si="164"/>
        <v>166</v>
      </c>
      <c r="P2639" s="3">
        <f t="shared" si="165"/>
        <v>31.96</v>
      </c>
      <c r="Q2639" t="s">
        <v>8319</v>
      </c>
      <c r="R2639" t="s">
        <v>8355</v>
      </c>
      <c r="S2639" s="8">
        <f t="shared" si="166"/>
        <v>42639.341145833336</v>
      </c>
      <c r="T2639" s="8">
        <f t="shared" si="167"/>
        <v>42655.341145833336</v>
      </c>
    </row>
    <row r="2640" spans="1:20" ht="49"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s="3" t="s">
        <v>8301</v>
      </c>
      <c r="O2640">
        <f t="shared" si="164"/>
        <v>102</v>
      </c>
      <c r="P2640" s="3">
        <f t="shared" si="165"/>
        <v>25.21</v>
      </c>
      <c r="Q2640" t="s">
        <v>8319</v>
      </c>
      <c r="R2640" t="s">
        <v>8355</v>
      </c>
      <c r="S2640" s="8">
        <f t="shared" si="166"/>
        <v>41989.70480324074</v>
      </c>
      <c r="T2640" s="8">
        <f t="shared" si="167"/>
        <v>42019.70480324074</v>
      </c>
    </row>
    <row r="2641" spans="1:20" ht="49"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s="3" t="s">
        <v>8301</v>
      </c>
      <c r="O2641">
        <f t="shared" si="164"/>
        <v>164</v>
      </c>
      <c r="P2641" s="3">
        <f t="shared" si="165"/>
        <v>10.039999999999999</v>
      </c>
      <c r="Q2641" t="s">
        <v>8319</v>
      </c>
      <c r="R2641" t="s">
        <v>8355</v>
      </c>
      <c r="S2641" s="8">
        <f t="shared" si="166"/>
        <v>42024.656805555554</v>
      </c>
      <c r="T2641" s="8">
        <f t="shared" si="167"/>
        <v>42054.656805555554</v>
      </c>
    </row>
    <row r="2642" spans="1:20" ht="6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s="3" t="s">
        <v>8301</v>
      </c>
      <c r="O2642">
        <f t="shared" si="164"/>
        <v>106</v>
      </c>
      <c r="P2642" s="3">
        <f t="shared" si="165"/>
        <v>45.94</v>
      </c>
      <c r="Q2642" t="s">
        <v>8319</v>
      </c>
      <c r="R2642" t="s">
        <v>8355</v>
      </c>
      <c r="S2642" s="8">
        <f t="shared" si="166"/>
        <v>42102.952245370368</v>
      </c>
      <c r="T2642" s="8">
        <f t="shared" si="167"/>
        <v>42162.952245370368</v>
      </c>
    </row>
    <row r="2643" spans="1:20" ht="33"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s="3" t="s">
        <v>8301</v>
      </c>
      <c r="O2643">
        <f t="shared" si="164"/>
        <v>1</v>
      </c>
      <c r="P2643" s="3">
        <f t="shared" si="165"/>
        <v>15</v>
      </c>
      <c r="Q2643" t="s">
        <v>8319</v>
      </c>
      <c r="R2643" t="s">
        <v>8355</v>
      </c>
      <c r="S2643" s="8">
        <f t="shared" si="166"/>
        <v>41880.618784722217</v>
      </c>
      <c r="T2643" s="8">
        <f t="shared" si="167"/>
        <v>41897.631249999999</v>
      </c>
    </row>
    <row r="2644" spans="1:20" ht="65"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s="3" t="s">
        <v>8301</v>
      </c>
      <c r="O2644">
        <f t="shared" si="164"/>
        <v>0</v>
      </c>
      <c r="P2644" s="3">
        <f t="shared" si="165"/>
        <v>0</v>
      </c>
      <c r="Q2644" t="s">
        <v>8319</v>
      </c>
      <c r="R2644" t="s">
        <v>8355</v>
      </c>
      <c r="S2644" s="8">
        <f t="shared" si="166"/>
        <v>42536.03828703703</v>
      </c>
      <c r="T2644" s="8">
        <f t="shared" si="167"/>
        <v>42566.081249999996</v>
      </c>
    </row>
    <row r="2645" spans="1:20" ht="49"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s="3" t="s">
        <v>8301</v>
      </c>
      <c r="O2645">
        <f t="shared" si="164"/>
        <v>34</v>
      </c>
      <c r="P2645" s="3">
        <f t="shared" si="165"/>
        <v>223.58</v>
      </c>
      <c r="Q2645" t="s">
        <v>8319</v>
      </c>
      <c r="R2645" t="s">
        <v>8355</v>
      </c>
      <c r="S2645" s="8">
        <f t="shared" si="166"/>
        <v>42689.374016203699</v>
      </c>
      <c r="T2645" s="8">
        <f t="shared" si="167"/>
        <v>42725.124305555553</v>
      </c>
    </row>
    <row r="2646" spans="1:20" ht="49"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s="3" t="s">
        <v>8301</v>
      </c>
      <c r="O2646">
        <f t="shared" si="164"/>
        <v>2</v>
      </c>
      <c r="P2646" s="3">
        <f t="shared" si="165"/>
        <v>39.479999999999997</v>
      </c>
      <c r="Q2646" t="s">
        <v>8319</v>
      </c>
      <c r="R2646" t="s">
        <v>8355</v>
      </c>
      <c r="S2646" s="8">
        <f t="shared" si="166"/>
        <v>42774.583738425928</v>
      </c>
      <c r="T2646" s="8">
        <f t="shared" si="167"/>
        <v>42804.583738425928</v>
      </c>
    </row>
    <row r="2647" spans="1:20" ht="49"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s="3" t="s">
        <v>8301</v>
      </c>
      <c r="O2647">
        <f t="shared" si="164"/>
        <v>11</v>
      </c>
      <c r="P2647" s="3">
        <f t="shared" si="165"/>
        <v>91.3</v>
      </c>
      <c r="Q2647" t="s">
        <v>8319</v>
      </c>
      <c r="R2647" t="s">
        <v>8355</v>
      </c>
      <c r="S2647" s="8">
        <f t="shared" si="166"/>
        <v>41921.634293981479</v>
      </c>
      <c r="T2647" s="8">
        <f t="shared" si="167"/>
        <v>41951.675960648143</v>
      </c>
    </row>
    <row r="2648" spans="1:20" ht="49"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s="3" t="s">
        <v>8301</v>
      </c>
      <c r="O2648">
        <f t="shared" si="164"/>
        <v>8</v>
      </c>
      <c r="P2648" s="3">
        <f t="shared" si="165"/>
        <v>78.67</v>
      </c>
      <c r="Q2648" t="s">
        <v>8319</v>
      </c>
      <c r="R2648" t="s">
        <v>8355</v>
      </c>
      <c r="S2648" s="8">
        <f t="shared" si="166"/>
        <v>42226.10496527778</v>
      </c>
      <c r="T2648" s="8">
        <f t="shared" si="167"/>
        <v>42256.10496527778</v>
      </c>
    </row>
    <row r="2649" spans="1:20" ht="49"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s="3" t="s">
        <v>8301</v>
      </c>
      <c r="O2649">
        <f t="shared" si="164"/>
        <v>1</v>
      </c>
      <c r="P2649" s="3">
        <f t="shared" si="165"/>
        <v>12</v>
      </c>
      <c r="Q2649" t="s">
        <v>8319</v>
      </c>
      <c r="R2649" t="s">
        <v>8355</v>
      </c>
      <c r="S2649" s="8">
        <f t="shared" si="166"/>
        <v>42200.053460648145</v>
      </c>
      <c r="T2649" s="8">
        <f t="shared" si="167"/>
        <v>42230.053460648145</v>
      </c>
    </row>
    <row r="2650" spans="1:20" ht="49"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s="3" t="s">
        <v>8301</v>
      </c>
      <c r="O2650">
        <f t="shared" si="164"/>
        <v>1</v>
      </c>
      <c r="P2650" s="3">
        <f t="shared" si="165"/>
        <v>17.670000000000002</v>
      </c>
      <c r="Q2650" t="s">
        <v>8319</v>
      </c>
      <c r="R2650" t="s">
        <v>8355</v>
      </c>
      <c r="S2650" s="8">
        <f t="shared" si="166"/>
        <v>42408.506481481476</v>
      </c>
      <c r="T2650" s="8">
        <f t="shared" si="167"/>
        <v>42438.506481481476</v>
      </c>
    </row>
    <row r="2651" spans="1:20" ht="18"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s="3" t="s">
        <v>8301</v>
      </c>
      <c r="O2651">
        <f t="shared" si="164"/>
        <v>0</v>
      </c>
      <c r="P2651" s="3">
        <f t="shared" si="165"/>
        <v>41.33</v>
      </c>
      <c r="Q2651" t="s">
        <v>8319</v>
      </c>
      <c r="R2651" t="s">
        <v>8355</v>
      </c>
      <c r="S2651" s="8">
        <f t="shared" si="166"/>
        <v>42341.788668981484</v>
      </c>
      <c r="T2651" s="8">
        <f t="shared" si="167"/>
        <v>42401.788668981484</v>
      </c>
    </row>
    <row r="2652" spans="1:20" ht="49"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s="3" t="s">
        <v>8301</v>
      </c>
      <c r="O2652">
        <f t="shared" si="164"/>
        <v>1</v>
      </c>
      <c r="P2652" s="3">
        <f t="shared" si="165"/>
        <v>71.599999999999994</v>
      </c>
      <c r="Q2652" t="s">
        <v>8319</v>
      </c>
      <c r="R2652" t="s">
        <v>8355</v>
      </c>
      <c r="S2652" s="8">
        <f t="shared" si="166"/>
        <v>42695.416006944441</v>
      </c>
      <c r="T2652" s="8">
        <f t="shared" si="167"/>
        <v>42725.416006944441</v>
      </c>
    </row>
    <row r="2653" spans="1:20" ht="49"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s="3" t="s">
        <v>8301</v>
      </c>
      <c r="O2653">
        <f t="shared" si="164"/>
        <v>2</v>
      </c>
      <c r="P2653" s="3">
        <f t="shared" si="165"/>
        <v>307.82</v>
      </c>
      <c r="Q2653" t="s">
        <v>8319</v>
      </c>
      <c r="R2653" t="s">
        <v>8355</v>
      </c>
      <c r="S2653" s="8">
        <f t="shared" si="166"/>
        <v>42327.597326388881</v>
      </c>
      <c r="T2653" s="8">
        <f t="shared" si="167"/>
        <v>42355.597326388888</v>
      </c>
    </row>
    <row r="2654" spans="1:20" ht="49"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s="3" t="s">
        <v>8301</v>
      </c>
      <c r="O2654">
        <f t="shared" si="164"/>
        <v>1</v>
      </c>
      <c r="P2654" s="3">
        <f t="shared" si="165"/>
        <v>80.45</v>
      </c>
      <c r="Q2654" t="s">
        <v>8319</v>
      </c>
      <c r="R2654" t="s">
        <v>8355</v>
      </c>
      <c r="S2654" s="8">
        <f t="shared" si="166"/>
        <v>41952.950520833336</v>
      </c>
      <c r="T2654" s="8">
        <f t="shared" si="167"/>
        <v>41982.950520833336</v>
      </c>
    </row>
    <row r="2655" spans="1:20" ht="49"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s="3" t="s">
        <v>8301</v>
      </c>
      <c r="O2655">
        <f t="shared" si="164"/>
        <v>12</v>
      </c>
      <c r="P2655" s="3">
        <f t="shared" si="165"/>
        <v>83.94</v>
      </c>
      <c r="Q2655" t="s">
        <v>8319</v>
      </c>
      <c r="R2655" t="s">
        <v>8355</v>
      </c>
      <c r="S2655" s="8">
        <f t="shared" si="166"/>
        <v>41771.443599537037</v>
      </c>
      <c r="T2655" s="8">
        <f t="shared" si="167"/>
        <v>41802.958333333328</v>
      </c>
    </row>
    <row r="2656" spans="1:20" ht="49"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s="3" t="s">
        <v>8301</v>
      </c>
      <c r="O2656">
        <f t="shared" si="164"/>
        <v>0</v>
      </c>
      <c r="P2656" s="3">
        <f t="shared" si="165"/>
        <v>8.5</v>
      </c>
      <c r="Q2656" t="s">
        <v>8319</v>
      </c>
      <c r="R2656" t="s">
        <v>8355</v>
      </c>
      <c r="S2656" s="8">
        <f t="shared" si="166"/>
        <v>42055.39266203704</v>
      </c>
      <c r="T2656" s="8">
        <f t="shared" si="167"/>
        <v>42115.350995370369</v>
      </c>
    </row>
    <row r="2657" spans="1:20" ht="18"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s="3" t="s">
        <v>8301</v>
      </c>
      <c r="O2657">
        <f t="shared" si="164"/>
        <v>21</v>
      </c>
      <c r="P2657" s="3">
        <f t="shared" si="165"/>
        <v>73.37</v>
      </c>
      <c r="Q2657" t="s">
        <v>8319</v>
      </c>
      <c r="R2657" t="s">
        <v>8355</v>
      </c>
      <c r="S2657" s="8">
        <f t="shared" si="166"/>
        <v>42381.657951388886</v>
      </c>
      <c r="T2657" s="8">
        <f t="shared" si="167"/>
        <v>42409.624999999993</v>
      </c>
    </row>
    <row r="2658" spans="1:20" ht="33"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s="3" t="s">
        <v>8301</v>
      </c>
      <c r="O2658">
        <f t="shared" si="164"/>
        <v>11</v>
      </c>
      <c r="P2658" s="3">
        <f t="shared" si="165"/>
        <v>112.86</v>
      </c>
      <c r="Q2658" t="s">
        <v>8319</v>
      </c>
      <c r="R2658" t="s">
        <v>8355</v>
      </c>
      <c r="S2658" s="8">
        <f t="shared" si="166"/>
        <v>42767.480185185181</v>
      </c>
      <c r="T2658" s="8">
        <f t="shared" si="167"/>
        <v>42806.583333333336</v>
      </c>
    </row>
    <row r="2659" spans="1:20" ht="49"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s="3" t="s">
        <v>8301</v>
      </c>
      <c r="O2659">
        <f t="shared" si="164"/>
        <v>19</v>
      </c>
      <c r="P2659" s="3">
        <f t="shared" si="165"/>
        <v>95.28</v>
      </c>
      <c r="Q2659" t="s">
        <v>8319</v>
      </c>
      <c r="R2659" t="s">
        <v>8355</v>
      </c>
      <c r="S2659" s="8">
        <f t="shared" si="166"/>
        <v>42551.720520833333</v>
      </c>
      <c r="T2659" s="8">
        <f t="shared" si="167"/>
        <v>42584.854166666664</v>
      </c>
    </row>
    <row r="2660" spans="1:20" ht="49"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s="3" t="s">
        <v>8301</v>
      </c>
      <c r="O2660">
        <f t="shared" si="164"/>
        <v>0</v>
      </c>
      <c r="P2660" s="3">
        <f t="shared" si="165"/>
        <v>22.75</v>
      </c>
      <c r="Q2660" t="s">
        <v>8319</v>
      </c>
      <c r="R2660" t="s">
        <v>8355</v>
      </c>
      <c r="S2660" s="8">
        <f t="shared" si="166"/>
        <v>42551.675856481481</v>
      </c>
      <c r="T2660" s="8">
        <f t="shared" si="167"/>
        <v>42581.675856481474</v>
      </c>
    </row>
    <row r="2661" spans="1:20" ht="18"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s="3" t="s">
        <v>8301</v>
      </c>
      <c r="O2661">
        <f t="shared" si="164"/>
        <v>3</v>
      </c>
      <c r="P2661" s="3">
        <f t="shared" si="165"/>
        <v>133.30000000000001</v>
      </c>
      <c r="Q2661" t="s">
        <v>8319</v>
      </c>
      <c r="R2661" t="s">
        <v>8355</v>
      </c>
      <c r="S2661" s="8">
        <f t="shared" si="166"/>
        <v>42081.861226851855</v>
      </c>
      <c r="T2661" s="8">
        <f t="shared" si="167"/>
        <v>42111.861226851848</v>
      </c>
    </row>
    <row r="2662" spans="1:20" ht="49"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s="3" t="s">
        <v>8301</v>
      </c>
      <c r="O2662">
        <f t="shared" si="164"/>
        <v>0</v>
      </c>
      <c r="P2662" s="3">
        <f t="shared" si="165"/>
        <v>3.8</v>
      </c>
      <c r="Q2662" t="s">
        <v>8319</v>
      </c>
      <c r="R2662" t="s">
        <v>8355</v>
      </c>
      <c r="S2662" s="8">
        <f t="shared" si="166"/>
        <v>42272.504837962959</v>
      </c>
      <c r="T2662" s="8">
        <f t="shared" si="167"/>
        <v>42332.546504629623</v>
      </c>
    </row>
    <row r="2663" spans="1:20" ht="49"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s="3" t="s">
        <v>8302</v>
      </c>
      <c r="O2663">
        <f t="shared" si="164"/>
        <v>103</v>
      </c>
      <c r="P2663" s="3">
        <f t="shared" si="165"/>
        <v>85.75</v>
      </c>
      <c r="Q2663" t="s">
        <v>8319</v>
      </c>
      <c r="R2663" t="s">
        <v>8356</v>
      </c>
      <c r="S2663" s="8">
        <f t="shared" si="166"/>
        <v>41542.750115740739</v>
      </c>
      <c r="T2663" s="8">
        <f t="shared" si="167"/>
        <v>41572.750115740739</v>
      </c>
    </row>
    <row r="2664" spans="1:20" ht="49"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s="3" t="s">
        <v>8302</v>
      </c>
      <c r="O2664">
        <f t="shared" si="164"/>
        <v>107</v>
      </c>
      <c r="P2664" s="3">
        <f t="shared" si="165"/>
        <v>267</v>
      </c>
      <c r="Q2664" t="s">
        <v>8319</v>
      </c>
      <c r="R2664" t="s">
        <v>8356</v>
      </c>
      <c r="S2664" s="8">
        <f t="shared" si="166"/>
        <v>42207.538344907407</v>
      </c>
      <c r="T2664" s="8">
        <f t="shared" si="167"/>
        <v>42237.538344907407</v>
      </c>
    </row>
    <row r="2665" spans="1:20" ht="49"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s="3" t="s">
        <v>8302</v>
      </c>
      <c r="O2665">
        <f t="shared" si="164"/>
        <v>105</v>
      </c>
      <c r="P2665" s="3">
        <f t="shared" si="165"/>
        <v>373.56</v>
      </c>
      <c r="Q2665" t="s">
        <v>8319</v>
      </c>
      <c r="R2665" t="s">
        <v>8356</v>
      </c>
      <c r="S2665" s="8">
        <f t="shared" si="166"/>
        <v>42222.41443287037</v>
      </c>
      <c r="T2665" s="8">
        <f t="shared" si="167"/>
        <v>42251.416666666664</v>
      </c>
    </row>
    <row r="2666" spans="1:20" ht="49"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s="3" t="s">
        <v>8302</v>
      </c>
      <c r="O2666">
        <f t="shared" si="164"/>
        <v>103</v>
      </c>
      <c r="P2666" s="3">
        <f t="shared" si="165"/>
        <v>174.04</v>
      </c>
      <c r="Q2666" t="s">
        <v>8319</v>
      </c>
      <c r="R2666" t="s">
        <v>8356</v>
      </c>
      <c r="S2666" s="8">
        <f t="shared" si="166"/>
        <v>42312.817094907405</v>
      </c>
      <c r="T2666" s="8">
        <f t="shared" si="167"/>
        <v>42347.082638888889</v>
      </c>
    </row>
    <row r="2667" spans="1:20" ht="49"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s="3" t="s">
        <v>8302</v>
      </c>
      <c r="O2667">
        <f t="shared" si="164"/>
        <v>123</v>
      </c>
      <c r="P2667" s="3">
        <f t="shared" si="165"/>
        <v>93.7</v>
      </c>
      <c r="Q2667" t="s">
        <v>8319</v>
      </c>
      <c r="R2667" t="s">
        <v>8356</v>
      </c>
      <c r="S2667" s="8">
        <f t="shared" si="166"/>
        <v>42083.687199074069</v>
      </c>
      <c r="T2667" s="8">
        <f t="shared" si="167"/>
        <v>42128.687199074069</v>
      </c>
    </row>
    <row r="2668" spans="1:20" ht="49"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s="3" t="s">
        <v>8302</v>
      </c>
      <c r="O2668">
        <f t="shared" si="164"/>
        <v>159</v>
      </c>
      <c r="P2668" s="3">
        <f t="shared" si="165"/>
        <v>77.33</v>
      </c>
      <c r="Q2668" t="s">
        <v>8319</v>
      </c>
      <c r="R2668" t="s">
        <v>8356</v>
      </c>
      <c r="S2668" s="8">
        <f t="shared" si="166"/>
        <v>42235.55600694444</v>
      </c>
      <c r="T2668" s="8">
        <f t="shared" si="167"/>
        <v>42272.666666666664</v>
      </c>
    </row>
    <row r="2669" spans="1:20" ht="49"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s="3" t="s">
        <v>8302</v>
      </c>
      <c r="O2669">
        <f t="shared" si="164"/>
        <v>111</v>
      </c>
      <c r="P2669" s="3">
        <f t="shared" si="165"/>
        <v>92.22</v>
      </c>
      <c r="Q2669" t="s">
        <v>8319</v>
      </c>
      <c r="R2669" t="s">
        <v>8356</v>
      </c>
      <c r="S2669" s="8">
        <f t="shared" si="166"/>
        <v>42380.717777777776</v>
      </c>
      <c r="T2669" s="8">
        <f t="shared" si="167"/>
        <v>42410.717777777776</v>
      </c>
    </row>
    <row r="2670" spans="1:20" ht="33"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s="3" t="s">
        <v>8302</v>
      </c>
      <c r="O2670">
        <f t="shared" si="164"/>
        <v>171</v>
      </c>
      <c r="P2670" s="3">
        <f t="shared" si="165"/>
        <v>60.96</v>
      </c>
      <c r="Q2670" t="s">
        <v>8319</v>
      </c>
      <c r="R2670" t="s">
        <v>8356</v>
      </c>
      <c r="S2670" s="8">
        <f t="shared" si="166"/>
        <v>42275.380381944437</v>
      </c>
      <c r="T2670" s="8">
        <f t="shared" si="167"/>
        <v>42317.397222222215</v>
      </c>
    </row>
    <row r="2671" spans="1:20" ht="49"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s="3" t="s">
        <v>8302</v>
      </c>
      <c r="O2671">
        <f t="shared" si="164"/>
        <v>125</v>
      </c>
      <c r="P2671" s="3">
        <f t="shared" si="165"/>
        <v>91</v>
      </c>
      <c r="Q2671" t="s">
        <v>8319</v>
      </c>
      <c r="R2671" t="s">
        <v>8356</v>
      </c>
      <c r="S2671" s="8">
        <f t="shared" si="166"/>
        <v>42318.827499999999</v>
      </c>
      <c r="T2671" s="8">
        <f t="shared" si="167"/>
        <v>42378.827499999992</v>
      </c>
    </row>
    <row r="2672" spans="1:20" ht="49"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s="3" t="s">
        <v>8302</v>
      </c>
      <c r="O2672">
        <f t="shared" si="164"/>
        <v>6</v>
      </c>
      <c r="P2672" s="3">
        <f t="shared" si="165"/>
        <v>41.58</v>
      </c>
      <c r="Q2672" t="s">
        <v>8319</v>
      </c>
      <c r="R2672" t="s">
        <v>8356</v>
      </c>
      <c r="S2672" s="8">
        <f t="shared" si="166"/>
        <v>41820.812268518515</v>
      </c>
      <c r="T2672" s="8">
        <f t="shared" si="167"/>
        <v>41848.812268518515</v>
      </c>
    </row>
    <row r="2673" spans="1:20" ht="49"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s="3" t="s">
        <v>8302</v>
      </c>
      <c r="O2673">
        <f t="shared" si="164"/>
        <v>11</v>
      </c>
      <c r="P2673" s="3">
        <f t="shared" si="165"/>
        <v>33.76</v>
      </c>
      <c r="Q2673" t="s">
        <v>8319</v>
      </c>
      <c r="R2673" t="s">
        <v>8356</v>
      </c>
      <c r="S2673" s="8">
        <f t="shared" si="166"/>
        <v>41962.540694444448</v>
      </c>
      <c r="T2673" s="8">
        <f t="shared" si="167"/>
        <v>41992.609722222223</v>
      </c>
    </row>
    <row r="2674" spans="1:20" ht="49"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s="3" t="s">
        <v>8302</v>
      </c>
      <c r="O2674">
        <f t="shared" si="164"/>
        <v>33</v>
      </c>
      <c r="P2674" s="3">
        <f t="shared" si="165"/>
        <v>70.62</v>
      </c>
      <c r="Q2674" t="s">
        <v>8319</v>
      </c>
      <c r="R2674" t="s">
        <v>8356</v>
      </c>
      <c r="S2674" s="8">
        <f t="shared" si="166"/>
        <v>42344.675810185181</v>
      </c>
      <c r="T2674" s="8">
        <f t="shared" si="167"/>
        <v>42366.041666666664</v>
      </c>
    </row>
    <row r="2675" spans="1:20" ht="49"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s="3" t="s">
        <v>8302</v>
      </c>
      <c r="O2675">
        <f t="shared" si="164"/>
        <v>28</v>
      </c>
      <c r="P2675" s="3">
        <f t="shared" si="165"/>
        <v>167.15</v>
      </c>
      <c r="Q2675" t="s">
        <v>8319</v>
      </c>
      <c r="R2675" t="s">
        <v>8356</v>
      </c>
      <c r="S2675" s="8">
        <f t="shared" si="166"/>
        <v>41912.333321759259</v>
      </c>
      <c r="T2675" s="8">
        <f t="shared" si="167"/>
        <v>41941.739583333328</v>
      </c>
    </row>
    <row r="2676" spans="1:20" ht="65"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s="3" t="s">
        <v>8302</v>
      </c>
      <c r="O2676">
        <f t="shared" si="164"/>
        <v>63</v>
      </c>
      <c r="P2676" s="3">
        <f t="shared" si="165"/>
        <v>128.62</v>
      </c>
      <c r="Q2676" t="s">
        <v>8319</v>
      </c>
      <c r="R2676" t="s">
        <v>8356</v>
      </c>
      <c r="S2676" s="8">
        <f t="shared" si="166"/>
        <v>42529.424421296295</v>
      </c>
      <c r="T2676" s="8">
        <f t="shared" si="167"/>
        <v>42555.999305555553</v>
      </c>
    </row>
    <row r="2677" spans="1:20" ht="49"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s="3" t="s">
        <v>8302</v>
      </c>
      <c r="O2677">
        <f t="shared" si="164"/>
        <v>8</v>
      </c>
      <c r="P2677" s="3">
        <f t="shared" si="165"/>
        <v>65.41</v>
      </c>
      <c r="Q2677" t="s">
        <v>8319</v>
      </c>
      <c r="R2677" t="s">
        <v>8356</v>
      </c>
      <c r="S2677" s="8">
        <f t="shared" si="166"/>
        <v>41923.649178240739</v>
      </c>
      <c r="T2677" s="8">
        <f t="shared" si="167"/>
        <v>41953.690844907404</v>
      </c>
    </row>
    <row r="2678" spans="1:20" ht="49"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s="3" t="s">
        <v>8302</v>
      </c>
      <c r="O2678">
        <f t="shared" si="164"/>
        <v>50</v>
      </c>
      <c r="P2678" s="3">
        <f t="shared" si="165"/>
        <v>117.56</v>
      </c>
      <c r="Q2678" t="s">
        <v>8319</v>
      </c>
      <c r="R2678" t="s">
        <v>8356</v>
      </c>
      <c r="S2678" s="8">
        <f t="shared" si="166"/>
        <v>42482.416365740741</v>
      </c>
      <c r="T2678" s="8">
        <f t="shared" si="167"/>
        <v>42512.416365740741</v>
      </c>
    </row>
    <row r="2679" spans="1:20" ht="49"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s="3" t="s">
        <v>8302</v>
      </c>
      <c r="O2679">
        <f t="shared" si="164"/>
        <v>18</v>
      </c>
      <c r="P2679" s="3">
        <f t="shared" si="165"/>
        <v>126.48</v>
      </c>
      <c r="Q2679" t="s">
        <v>8319</v>
      </c>
      <c r="R2679" t="s">
        <v>8356</v>
      </c>
      <c r="S2679" s="8">
        <f t="shared" si="166"/>
        <v>41792.821099537032</v>
      </c>
      <c r="T2679" s="8">
        <f t="shared" si="167"/>
        <v>41822.821099537039</v>
      </c>
    </row>
    <row r="2680" spans="1:20" ht="49"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s="3" t="s">
        <v>8302</v>
      </c>
      <c r="O2680">
        <f t="shared" si="164"/>
        <v>0</v>
      </c>
      <c r="P2680" s="3">
        <f t="shared" si="165"/>
        <v>550</v>
      </c>
      <c r="Q2680" t="s">
        <v>8319</v>
      </c>
      <c r="R2680" t="s">
        <v>8356</v>
      </c>
      <c r="S2680" s="8">
        <f t="shared" si="166"/>
        <v>42241.589872685181</v>
      </c>
      <c r="T2680" s="8">
        <f t="shared" si="167"/>
        <v>42271.589872685181</v>
      </c>
    </row>
    <row r="2681" spans="1:20" ht="49"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s="3" t="s">
        <v>8302</v>
      </c>
      <c r="O2681">
        <f t="shared" si="164"/>
        <v>0</v>
      </c>
      <c r="P2681" s="3">
        <f t="shared" si="165"/>
        <v>44</v>
      </c>
      <c r="Q2681" t="s">
        <v>8319</v>
      </c>
      <c r="R2681" t="s">
        <v>8356</v>
      </c>
      <c r="S2681" s="8">
        <f t="shared" si="166"/>
        <v>42032.792754629627</v>
      </c>
      <c r="T2681" s="8">
        <f t="shared" si="167"/>
        <v>42062.792754629627</v>
      </c>
    </row>
    <row r="2682" spans="1:20" ht="18"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s="3" t="s">
        <v>8302</v>
      </c>
      <c r="O2682">
        <f t="shared" si="164"/>
        <v>1</v>
      </c>
      <c r="P2682" s="3">
        <f t="shared" si="165"/>
        <v>69</v>
      </c>
      <c r="Q2682" t="s">
        <v>8319</v>
      </c>
      <c r="R2682" t="s">
        <v>8356</v>
      </c>
      <c r="S2682" s="8">
        <f t="shared" si="166"/>
        <v>42436.003368055557</v>
      </c>
      <c r="T2682" s="8">
        <f t="shared" si="167"/>
        <v>42465.961701388886</v>
      </c>
    </row>
    <row r="2683" spans="1:20" ht="49"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s="3" t="s">
        <v>8284</v>
      </c>
      <c r="O2683">
        <f t="shared" si="164"/>
        <v>1</v>
      </c>
      <c r="P2683" s="3">
        <f t="shared" si="165"/>
        <v>27.5</v>
      </c>
      <c r="Q2683" t="s">
        <v>8336</v>
      </c>
      <c r="R2683" t="s">
        <v>8337</v>
      </c>
      <c r="S2683" s="8">
        <f t="shared" si="166"/>
        <v>41805.686921296292</v>
      </c>
      <c r="T2683" s="8">
        <f t="shared" si="167"/>
        <v>41830.686921296292</v>
      </c>
    </row>
    <row r="2684" spans="1:20" ht="49"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s="3" t="s">
        <v>8284</v>
      </c>
      <c r="O2684">
        <f t="shared" si="164"/>
        <v>28</v>
      </c>
      <c r="P2684" s="3">
        <f t="shared" si="165"/>
        <v>84.9</v>
      </c>
      <c r="Q2684" t="s">
        <v>8336</v>
      </c>
      <c r="R2684" t="s">
        <v>8337</v>
      </c>
      <c r="S2684" s="8">
        <f t="shared" si="166"/>
        <v>41932.663657407407</v>
      </c>
      <c r="T2684" s="8">
        <f t="shared" si="167"/>
        <v>41965.040972222218</v>
      </c>
    </row>
    <row r="2685" spans="1:20" ht="49"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s="3" t="s">
        <v>8284</v>
      </c>
      <c r="O2685">
        <f t="shared" si="164"/>
        <v>0</v>
      </c>
      <c r="P2685" s="3">
        <f t="shared" si="165"/>
        <v>12</v>
      </c>
      <c r="Q2685" t="s">
        <v>8336</v>
      </c>
      <c r="R2685" t="s">
        <v>8337</v>
      </c>
      <c r="S2685" s="8">
        <f t="shared" si="166"/>
        <v>42034.546759259254</v>
      </c>
      <c r="T2685" s="8">
        <f t="shared" si="167"/>
        <v>42064.546759259254</v>
      </c>
    </row>
    <row r="2686" spans="1:20" ht="49"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s="3" t="s">
        <v>8284</v>
      </c>
      <c r="O2686">
        <f t="shared" si="164"/>
        <v>1</v>
      </c>
      <c r="P2686" s="3">
        <f t="shared" si="165"/>
        <v>200</v>
      </c>
      <c r="Q2686" t="s">
        <v>8336</v>
      </c>
      <c r="R2686" t="s">
        <v>8337</v>
      </c>
      <c r="S2686" s="8">
        <f t="shared" si="166"/>
        <v>41820.706307870365</v>
      </c>
      <c r="T2686" s="8">
        <f t="shared" si="167"/>
        <v>41860.706307870372</v>
      </c>
    </row>
    <row r="2687" spans="1:20" ht="49"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s="3" t="s">
        <v>8284</v>
      </c>
      <c r="O2687">
        <f t="shared" si="164"/>
        <v>0</v>
      </c>
      <c r="P2687" s="3">
        <f t="shared" si="165"/>
        <v>10</v>
      </c>
      <c r="Q2687" t="s">
        <v>8336</v>
      </c>
      <c r="R2687" t="s">
        <v>8337</v>
      </c>
      <c r="S2687" s="8">
        <f t="shared" si="166"/>
        <v>42061.487615740734</v>
      </c>
      <c r="T2687" s="8">
        <f t="shared" si="167"/>
        <v>42121.44594907407</v>
      </c>
    </row>
    <row r="2688" spans="1:20" ht="49"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s="3" t="s">
        <v>8284</v>
      </c>
      <c r="O2688">
        <f t="shared" si="164"/>
        <v>0</v>
      </c>
      <c r="P2688" s="3">
        <f t="shared" si="165"/>
        <v>0</v>
      </c>
      <c r="Q2688" t="s">
        <v>8336</v>
      </c>
      <c r="R2688" t="s">
        <v>8337</v>
      </c>
      <c r="S2688" s="8">
        <f t="shared" si="166"/>
        <v>41892.766469907401</v>
      </c>
      <c r="T2688" s="8">
        <f t="shared" si="167"/>
        <v>41912.766469907401</v>
      </c>
    </row>
    <row r="2689" spans="1:20" ht="49"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s="3" t="s">
        <v>8284</v>
      </c>
      <c r="O2689">
        <f t="shared" si="164"/>
        <v>0</v>
      </c>
      <c r="P2689" s="3">
        <f t="shared" si="165"/>
        <v>0</v>
      </c>
      <c r="Q2689" t="s">
        <v>8336</v>
      </c>
      <c r="R2689" t="s">
        <v>8337</v>
      </c>
      <c r="S2689" s="8">
        <f t="shared" si="166"/>
        <v>42154.431921296295</v>
      </c>
      <c r="T2689" s="8">
        <f t="shared" si="167"/>
        <v>42184.431921296295</v>
      </c>
    </row>
    <row r="2690" spans="1:20" ht="33"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s="3" t="s">
        <v>8284</v>
      </c>
      <c r="O2690">
        <f t="shared" ref="O2690:O2753" si="168">ROUND(E2690/D2690*100,0)</f>
        <v>0</v>
      </c>
      <c r="P2690" s="3">
        <f t="shared" ref="P2690:P2753" si="169">IF(E2690=0,0,ROUND(E2690/L2690,2))</f>
        <v>5.29</v>
      </c>
      <c r="Q2690" t="s">
        <v>8336</v>
      </c>
      <c r="R2690" t="s">
        <v>8337</v>
      </c>
      <c r="S2690" s="8">
        <f t="shared" ref="S2690:S2753" si="170">(((J2690/60)/60)/24)+DATE(1970,1,1)+(-5/24)</f>
        <v>42027.910532407412</v>
      </c>
      <c r="T2690" s="8">
        <f t="shared" ref="T2690:T2753" si="171">(I2690/86400)+25569+(-5/24)</f>
        <v>42058.916666666664</v>
      </c>
    </row>
    <row r="2691" spans="1:20" ht="49"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s="3" t="s">
        <v>8284</v>
      </c>
      <c r="O2691">
        <f t="shared" si="168"/>
        <v>0</v>
      </c>
      <c r="P2691" s="3">
        <f t="shared" si="169"/>
        <v>1</v>
      </c>
      <c r="Q2691" t="s">
        <v>8336</v>
      </c>
      <c r="R2691" t="s">
        <v>8337</v>
      </c>
      <c r="S2691" s="8">
        <f t="shared" si="170"/>
        <v>42551.753356481473</v>
      </c>
      <c r="T2691" s="8">
        <f t="shared" si="171"/>
        <v>42581.75335648148</v>
      </c>
    </row>
    <row r="2692" spans="1:20" ht="49"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s="3" t="s">
        <v>8284</v>
      </c>
      <c r="O2692">
        <f t="shared" si="168"/>
        <v>11</v>
      </c>
      <c r="P2692" s="3">
        <f t="shared" si="169"/>
        <v>72.760000000000005</v>
      </c>
      <c r="Q2692" t="s">
        <v>8336</v>
      </c>
      <c r="R2692" t="s">
        <v>8337</v>
      </c>
      <c r="S2692" s="8">
        <f t="shared" si="170"/>
        <v>42112.89671296296</v>
      </c>
      <c r="T2692" s="8">
        <f t="shared" si="171"/>
        <v>42157.89671296296</v>
      </c>
    </row>
    <row r="2693" spans="1:20" ht="33"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s="3" t="s">
        <v>8284</v>
      </c>
      <c r="O2693">
        <f t="shared" si="168"/>
        <v>0</v>
      </c>
      <c r="P2693" s="3">
        <f t="shared" si="169"/>
        <v>17.5</v>
      </c>
      <c r="Q2693" t="s">
        <v>8336</v>
      </c>
      <c r="R2693" t="s">
        <v>8337</v>
      </c>
      <c r="S2693" s="8">
        <f t="shared" si="170"/>
        <v>42089.515706018516</v>
      </c>
      <c r="T2693" s="8">
        <f t="shared" si="171"/>
        <v>42134.515706018516</v>
      </c>
    </row>
    <row r="2694" spans="1:20" ht="49"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s="3" t="s">
        <v>8284</v>
      </c>
      <c r="O2694">
        <f t="shared" si="168"/>
        <v>1</v>
      </c>
      <c r="P2694" s="3">
        <f t="shared" si="169"/>
        <v>25</v>
      </c>
      <c r="Q2694" t="s">
        <v>8336</v>
      </c>
      <c r="R2694" t="s">
        <v>8337</v>
      </c>
      <c r="S2694" s="8">
        <f t="shared" si="170"/>
        <v>42058.125694444439</v>
      </c>
      <c r="T2694" s="8">
        <f t="shared" si="171"/>
        <v>42088.084027777775</v>
      </c>
    </row>
    <row r="2695" spans="1:20" ht="49"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s="3" t="s">
        <v>8284</v>
      </c>
      <c r="O2695">
        <f t="shared" si="168"/>
        <v>1</v>
      </c>
      <c r="P2695" s="3">
        <f t="shared" si="169"/>
        <v>13.33</v>
      </c>
      <c r="Q2695" t="s">
        <v>8336</v>
      </c>
      <c r="R2695" t="s">
        <v>8337</v>
      </c>
      <c r="S2695" s="8">
        <f t="shared" si="170"/>
        <v>41833.930162037032</v>
      </c>
      <c r="T2695" s="8">
        <f t="shared" si="171"/>
        <v>41863.930162037032</v>
      </c>
    </row>
    <row r="2696" spans="1:20" ht="49"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s="3" t="s">
        <v>8284</v>
      </c>
      <c r="O2696">
        <f t="shared" si="168"/>
        <v>0</v>
      </c>
      <c r="P2696" s="3">
        <f t="shared" si="169"/>
        <v>1</v>
      </c>
      <c r="Q2696" t="s">
        <v>8336</v>
      </c>
      <c r="R2696" t="s">
        <v>8337</v>
      </c>
      <c r="S2696" s="8">
        <f t="shared" si="170"/>
        <v>41877.932164351849</v>
      </c>
      <c r="T2696" s="8">
        <f t="shared" si="171"/>
        <v>41907.932164351849</v>
      </c>
    </row>
    <row r="2697" spans="1:20" ht="33"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s="3" t="s">
        <v>8284</v>
      </c>
      <c r="O2697">
        <f t="shared" si="168"/>
        <v>0</v>
      </c>
      <c r="P2697" s="3">
        <f t="shared" si="169"/>
        <v>23.67</v>
      </c>
      <c r="Q2697" t="s">
        <v>8336</v>
      </c>
      <c r="R2697" t="s">
        <v>8337</v>
      </c>
      <c r="S2697" s="8">
        <f t="shared" si="170"/>
        <v>42047.973587962959</v>
      </c>
      <c r="T2697" s="8">
        <f t="shared" si="171"/>
        <v>42107.931921296295</v>
      </c>
    </row>
    <row r="2698" spans="1:20" ht="49"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s="3" t="s">
        <v>8284</v>
      </c>
      <c r="O2698">
        <f t="shared" si="168"/>
        <v>6</v>
      </c>
      <c r="P2698" s="3">
        <f t="shared" si="169"/>
        <v>89.21</v>
      </c>
      <c r="Q2698" t="s">
        <v>8336</v>
      </c>
      <c r="R2698" t="s">
        <v>8337</v>
      </c>
      <c r="S2698" s="8">
        <f t="shared" si="170"/>
        <v>41964.636111111111</v>
      </c>
      <c r="T2698" s="8">
        <f t="shared" si="171"/>
        <v>41998.636111111111</v>
      </c>
    </row>
    <row r="2699" spans="1:20" ht="49"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s="3" t="s">
        <v>8284</v>
      </c>
      <c r="O2699">
        <f t="shared" si="168"/>
        <v>26</v>
      </c>
      <c r="P2699" s="3">
        <f t="shared" si="169"/>
        <v>116.56</v>
      </c>
      <c r="Q2699" t="s">
        <v>8336</v>
      </c>
      <c r="R2699" t="s">
        <v>8337</v>
      </c>
      <c r="S2699" s="8">
        <f t="shared" si="170"/>
        <v>42187.731747685182</v>
      </c>
      <c r="T2699" s="8">
        <f t="shared" si="171"/>
        <v>42218.708333333336</v>
      </c>
    </row>
    <row r="2700" spans="1:20" ht="49"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s="3" t="s">
        <v>8284</v>
      </c>
      <c r="O2700">
        <f t="shared" si="168"/>
        <v>0</v>
      </c>
      <c r="P2700" s="3">
        <f t="shared" si="169"/>
        <v>13.01</v>
      </c>
      <c r="Q2700" t="s">
        <v>8336</v>
      </c>
      <c r="R2700" t="s">
        <v>8337</v>
      </c>
      <c r="S2700" s="8">
        <f t="shared" si="170"/>
        <v>41787.689907407403</v>
      </c>
      <c r="T2700" s="8">
        <f t="shared" si="171"/>
        <v>41817.689907407403</v>
      </c>
    </row>
    <row r="2701" spans="1:20" ht="49"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s="3" t="s">
        <v>8284</v>
      </c>
      <c r="O2701">
        <f t="shared" si="168"/>
        <v>0</v>
      </c>
      <c r="P2701" s="3">
        <f t="shared" si="169"/>
        <v>0</v>
      </c>
      <c r="Q2701" t="s">
        <v>8336</v>
      </c>
      <c r="R2701" t="s">
        <v>8337</v>
      </c>
      <c r="S2701" s="8">
        <f t="shared" si="170"/>
        <v>41829.688229166662</v>
      </c>
      <c r="T2701" s="8">
        <f t="shared" si="171"/>
        <v>41859.688229166662</v>
      </c>
    </row>
    <row r="2702" spans="1:20" ht="49"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s="3" t="s">
        <v>8284</v>
      </c>
      <c r="O2702">
        <f t="shared" si="168"/>
        <v>1</v>
      </c>
      <c r="P2702" s="3">
        <f t="shared" si="169"/>
        <v>17.5</v>
      </c>
      <c r="Q2702" t="s">
        <v>8336</v>
      </c>
      <c r="R2702" t="s">
        <v>8337</v>
      </c>
      <c r="S2702" s="8">
        <f t="shared" si="170"/>
        <v>41870.666342592594</v>
      </c>
      <c r="T2702" s="8">
        <f t="shared" si="171"/>
        <v>41900.666342592587</v>
      </c>
    </row>
    <row r="2703" spans="1:20" ht="49"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s="3" t="s">
        <v>8303</v>
      </c>
      <c r="O2703">
        <f t="shared" si="168"/>
        <v>46</v>
      </c>
      <c r="P2703" s="3">
        <f t="shared" si="169"/>
        <v>34.130000000000003</v>
      </c>
      <c r="Q2703" t="s">
        <v>8317</v>
      </c>
      <c r="R2703" t="s">
        <v>8357</v>
      </c>
      <c r="S2703" s="8">
        <f t="shared" si="170"/>
        <v>42801.566365740735</v>
      </c>
      <c r="T2703" s="8">
        <f t="shared" si="171"/>
        <v>42832.524699074071</v>
      </c>
    </row>
    <row r="2704" spans="1:20" ht="49"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s="3" t="s">
        <v>8303</v>
      </c>
      <c r="O2704">
        <f t="shared" si="168"/>
        <v>34</v>
      </c>
      <c r="P2704" s="3">
        <f t="shared" si="169"/>
        <v>132.35</v>
      </c>
      <c r="Q2704" t="s">
        <v>8317</v>
      </c>
      <c r="R2704" t="s">
        <v>8357</v>
      </c>
      <c r="S2704" s="8">
        <f t="shared" si="170"/>
        <v>42800.593483796292</v>
      </c>
      <c r="T2704" s="8">
        <f t="shared" si="171"/>
        <v>42830.551817129628</v>
      </c>
    </row>
    <row r="2705" spans="1:20" ht="33"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s="3" t="s">
        <v>8303</v>
      </c>
      <c r="O2705">
        <f t="shared" si="168"/>
        <v>104</v>
      </c>
      <c r="P2705" s="3">
        <f t="shared" si="169"/>
        <v>922.22</v>
      </c>
      <c r="Q2705" t="s">
        <v>8317</v>
      </c>
      <c r="R2705" t="s">
        <v>8357</v>
      </c>
      <c r="S2705" s="8">
        <f t="shared" si="170"/>
        <v>42756.481828703698</v>
      </c>
      <c r="T2705" s="8">
        <f t="shared" si="171"/>
        <v>42816.440162037034</v>
      </c>
    </row>
    <row r="2706" spans="1:20" ht="49"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s="3" t="s">
        <v>8303</v>
      </c>
      <c r="O2706">
        <f t="shared" si="168"/>
        <v>6</v>
      </c>
      <c r="P2706" s="3">
        <f t="shared" si="169"/>
        <v>163.57</v>
      </c>
      <c r="Q2706" t="s">
        <v>8317</v>
      </c>
      <c r="R2706" t="s">
        <v>8357</v>
      </c>
      <c r="S2706" s="8">
        <f t="shared" si="170"/>
        <v>42787.654097222221</v>
      </c>
      <c r="T2706" s="8">
        <f t="shared" si="171"/>
        <v>42830.61243055555</v>
      </c>
    </row>
    <row r="2707" spans="1:20" ht="33"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s="3" t="s">
        <v>8303</v>
      </c>
      <c r="O2707">
        <f t="shared" si="168"/>
        <v>11</v>
      </c>
      <c r="P2707" s="3">
        <f t="shared" si="169"/>
        <v>217.38</v>
      </c>
      <c r="Q2707" t="s">
        <v>8317</v>
      </c>
      <c r="R2707" t="s">
        <v>8357</v>
      </c>
      <c r="S2707" s="8">
        <f t="shared" si="170"/>
        <v>42773.70784722222</v>
      </c>
      <c r="T2707" s="8">
        <f t="shared" si="171"/>
        <v>42818.666180555556</v>
      </c>
    </row>
    <row r="2708" spans="1:20" ht="49"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s="3" t="s">
        <v>8303</v>
      </c>
      <c r="O2708">
        <f t="shared" si="168"/>
        <v>112</v>
      </c>
      <c r="P2708" s="3">
        <f t="shared" si="169"/>
        <v>149.44</v>
      </c>
      <c r="Q2708" t="s">
        <v>8317</v>
      </c>
      <c r="R2708" t="s">
        <v>8357</v>
      </c>
      <c r="S2708" s="8">
        <f t="shared" si="170"/>
        <v>41899.086608796293</v>
      </c>
      <c r="T2708" s="8">
        <f t="shared" si="171"/>
        <v>41928.082638888889</v>
      </c>
    </row>
    <row r="2709" spans="1:20" ht="49"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s="3" t="s">
        <v>8303</v>
      </c>
      <c r="O2709">
        <f t="shared" si="168"/>
        <v>351</v>
      </c>
      <c r="P2709" s="3">
        <f t="shared" si="169"/>
        <v>71.239999999999995</v>
      </c>
      <c r="Q2709" t="s">
        <v>8317</v>
      </c>
      <c r="R2709" t="s">
        <v>8357</v>
      </c>
      <c r="S2709" s="8">
        <f t="shared" si="170"/>
        <v>41391.574571759258</v>
      </c>
      <c r="T2709" s="8">
        <f t="shared" si="171"/>
        <v>41421.082638888889</v>
      </c>
    </row>
    <row r="2710" spans="1:20" ht="49"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s="3" t="s">
        <v>8303</v>
      </c>
      <c r="O2710">
        <f t="shared" si="168"/>
        <v>233</v>
      </c>
      <c r="P2710" s="3">
        <f t="shared" si="169"/>
        <v>44.46</v>
      </c>
      <c r="Q2710" t="s">
        <v>8317</v>
      </c>
      <c r="R2710" t="s">
        <v>8357</v>
      </c>
      <c r="S2710" s="8">
        <f t="shared" si="170"/>
        <v>42512.489884259259</v>
      </c>
      <c r="T2710" s="8">
        <f t="shared" si="171"/>
        <v>42572.489884259259</v>
      </c>
    </row>
    <row r="2711" spans="1:20" ht="49"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s="3" t="s">
        <v>8303</v>
      </c>
      <c r="O2711">
        <f t="shared" si="168"/>
        <v>102</v>
      </c>
      <c r="P2711" s="3">
        <f t="shared" si="169"/>
        <v>164.94</v>
      </c>
      <c r="Q2711" t="s">
        <v>8317</v>
      </c>
      <c r="R2711" t="s">
        <v>8357</v>
      </c>
      <c r="S2711" s="8">
        <f t="shared" si="170"/>
        <v>42611.941446759258</v>
      </c>
      <c r="T2711" s="8">
        <f t="shared" si="171"/>
        <v>42646.957638888889</v>
      </c>
    </row>
    <row r="2712" spans="1:20" ht="33"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s="3" t="s">
        <v>8303</v>
      </c>
      <c r="O2712">
        <f t="shared" si="168"/>
        <v>154</v>
      </c>
      <c r="P2712" s="3">
        <f t="shared" si="169"/>
        <v>84.87</v>
      </c>
      <c r="Q2712" t="s">
        <v>8317</v>
      </c>
      <c r="R2712" t="s">
        <v>8357</v>
      </c>
      <c r="S2712" s="8">
        <f t="shared" si="170"/>
        <v>41828.021157407406</v>
      </c>
      <c r="T2712" s="8">
        <f t="shared" si="171"/>
        <v>41859.875</v>
      </c>
    </row>
    <row r="2713" spans="1:20" ht="49"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s="3" t="s">
        <v>8303</v>
      </c>
      <c r="O2713">
        <f t="shared" si="168"/>
        <v>101</v>
      </c>
      <c r="P2713" s="3">
        <f t="shared" si="169"/>
        <v>53.95</v>
      </c>
      <c r="Q2713" t="s">
        <v>8317</v>
      </c>
      <c r="R2713" t="s">
        <v>8357</v>
      </c>
      <c r="S2713" s="8">
        <f t="shared" si="170"/>
        <v>41780.536921296298</v>
      </c>
      <c r="T2713" s="8">
        <f t="shared" si="171"/>
        <v>41810.709027777775</v>
      </c>
    </row>
    <row r="2714" spans="1:20" ht="49"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s="3" t="s">
        <v>8303</v>
      </c>
      <c r="O2714">
        <f t="shared" si="168"/>
        <v>131</v>
      </c>
      <c r="P2714" s="3">
        <f t="shared" si="169"/>
        <v>50.53</v>
      </c>
      <c r="Q2714" t="s">
        <v>8317</v>
      </c>
      <c r="R2714" t="s">
        <v>8357</v>
      </c>
      <c r="S2714" s="8">
        <f t="shared" si="170"/>
        <v>41431.853703703702</v>
      </c>
      <c r="T2714" s="8">
        <f t="shared" si="171"/>
        <v>41468.541666666664</v>
      </c>
    </row>
    <row r="2715" spans="1:20" ht="49"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s="3" t="s">
        <v>8303</v>
      </c>
      <c r="O2715">
        <f t="shared" si="168"/>
        <v>102</v>
      </c>
      <c r="P2715" s="3">
        <f t="shared" si="169"/>
        <v>108</v>
      </c>
      <c r="Q2715" t="s">
        <v>8317</v>
      </c>
      <c r="R2715" t="s">
        <v>8357</v>
      </c>
      <c r="S2715" s="8">
        <f t="shared" si="170"/>
        <v>42322.445416666662</v>
      </c>
      <c r="T2715" s="8">
        <f t="shared" si="171"/>
        <v>42362.445416666662</v>
      </c>
    </row>
    <row r="2716" spans="1:20" ht="33"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s="3" t="s">
        <v>8303</v>
      </c>
      <c r="O2716">
        <f t="shared" si="168"/>
        <v>116</v>
      </c>
      <c r="P2716" s="3">
        <f t="shared" si="169"/>
        <v>95.37</v>
      </c>
      <c r="Q2716" t="s">
        <v>8317</v>
      </c>
      <c r="R2716" t="s">
        <v>8357</v>
      </c>
      <c r="S2716" s="8">
        <f t="shared" si="170"/>
        <v>42629.446712962956</v>
      </c>
      <c r="T2716" s="8">
        <f t="shared" si="171"/>
        <v>42657.749999999993</v>
      </c>
    </row>
    <row r="2717" spans="1:20" ht="49"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s="3" t="s">
        <v>8303</v>
      </c>
      <c r="O2717">
        <f t="shared" si="168"/>
        <v>265</v>
      </c>
      <c r="P2717" s="3">
        <f t="shared" si="169"/>
        <v>57.63</v>
      </c>
      <c r="Q2717" t="s">
        <v>8317</v>
      </c>
      <c r="R2717" t="s">
        <v>8357</v>
      </c>
      <c r="S2717" s="8">
        <f t="shared" si="170"/>
        <v>42387.190138888887</v>
      </c>
      <c r="T2717" s="8">
        <f t="shared" si="171"/>
        <v>42421.190138888887</v>
      </c>
    </row>
    <row r="2718" spans="1:20" ht="6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s="3" t="s">
        <v>8303</v>
      </c>
      <c r="O2718">
        <f t="shared" si="168"/>
        <v>120</v>
      </c>
      <c r="P2718" s="3">
        <f t="shared" si="169"/>
        <v>64.16</v>
      </c>
      <c r="Q2718" t="s">
        <v>8317</v>
      </c>
      <c r="R2718" t="s">
        <v>8357</v>
      </c>
      <c r="S2718" s="8">
        <f t="shared" si="170"/>
        <v>42255.124918981477</v>
      </c>
      <c r="T2718" s="8">
        <f t="shared" si="171"/>
        <v>42285.124918981477</v>
      </c>
    </row>
    <row r="2719" spans="1:20" ht="49"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s="3" t="s">
        <v>8303</v>
      </c>
      <c r="O2719">
        <f t="shared" si="168"/>
        <v>120</v>
      </c>
      <c r="P2719" s="3">
        <f t="shared" si="169"/>
        <v>92.39</v>
      </c>
      <c r="Q2719" t="s">
        <v>8317</v>
      </c>
      <c r="R2719" t="s">
        <v>8357</v>
      </c>
      <c r="S2719" s="8">
        <f t="shared" si="170"/>
        <v>41934.706585648149</v>
      </c>
      <c r="T2719" s="8">
        <f t="shared" si="171"/>
        <v>41979.748252314814</v>
      </c>
    </row>
    <row r="2720" spans="1:20" ht="49"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s="3" t="s">
        <v>8303</v>
      </c>
      <c r="O2720">
        <f t="shared" si="168"/>
        <v>104</v>
      </c>
      <c r="P2720" s="3">
        <f t="shared" si="169"/>
        <v>125.98</v>
      </c>
      <c r="Q2720" t="s">
        <v>8317</v>
      </c>
      <c r="R2720" t="s">
        <v>8357</v>
      </c>
      <c r="S2720" s="8">
        <f t="shared" si="170"/>
        <v>42465.388252314813</v>
      </c>
      <c r="T2720" s="8">
        <f t="shared" si="171"/>
        <v>42493.749999999993</v>
      </c>
    </row>
    <row r="2721" spans="1:20" ht="49"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s="3" t="s">
        <v>8303</v>
      </c>
      <c r="O2721">
        <f t="shared" si="168"/>
        <v>109</v>
      </c>
      <c r="P2721" s="3">
        <f t="shared" si="169"/>
        <v>94.64</v>
      </c>
      <c r="Q2721" t="s">
        <v>8317</v>
      </c>
      <c r="R2721" t="s">
        <v>8357</v>
      </c>
      <c r="S2721" s="8">
        <f t="shared" si="170"/>
        <v>42417.822847222218</v>
      </c>
      <c r="T2721" s="8">
        <f t="shared" si="171"/>
        <v>42477.781180555554</v>
      </c>
    </row>
    <row r="2722" spans="1:20" ht="49"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s="3" t="s">
        <v>8303</v>
      </c>
      <c r="O2722">
        <f t="shared" si="168"/>
        <v>118</v>
      </c>
      <c r="P2722" s="3">
        <f t="shared" si="169"/>
        <v>170.7</v>
      </c>
      <c r="Q2722" t="s">
        <v>8317</v>
      </c>
      <c r="R2722" t="s">
        <v>8357</v>
      </c>
      <c r="S2722" s="8">
        <f t="shared" si="170"/>
        <v>42655.257557870362</v>
      </c>
      <c r="T2722" s="8">
        <f t="shared" si="171"/>
        <v>42685.299224537033</v>
      </c>
    </row>
    <row r="2723" spans="1:20" ht="49"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s="3" t="s">
        <v>8295</v>
      </c>
      <c r="O2723">
        <f t="shared" si="168"/>
        <v>1462</v>
      </c>
      <c r="P2723" s="3">
        <f t="shared" si="169"/>
        <v>40.76</v>
      </c>
      <c r="Q2723" t="s">
        <v>8319</v>
      </c>
      <c r="R2723" t="s">
        <v>8349</v>
      </c>
      <c r="S2723" s="8">
        <f t="shared" si="170"/>
        <v>41493.335625</v>
      </c>
      <c r="T2723" s="8">
        <f t="shared" si="171"/>
        <v>41523.583333333328</v>
      </c>
    </row>
    <row r="2724" spans="1:20" ht="49"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s="3" t="s">
        <v>8295</v>
      </c>
      <c r="O2724">
        <f t="shared" si="168"/>
        <v>253</v>
      </c>
      <c r="P2724" s="3">
        <f t="shared" si="169"/>
        <v>68.25</v>
      </c>
      <c r="Q2724" t="s">
        <v>8319</v>
      </c>
      <c r="R2724" t="s">
        <v>8349</v>
      </c>
      <c r="S2724" s="8">
        <f t="shared" si="170"/>
        <v>42704.64876157407</v>
      </c>
      <c r="T2724" s="8">
        <f t="shared" si="171"/>
        <v>42764.64876157407</v>
      </c>
    </row>
    <row r="2725" spans="1:20" ht="49"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s="3" t="s">
        <v>8295</v>
      </c>
      <c r="O2725">
        <f t="shared" si="168"/>
        <v>140</v>
      </c>
      <c r="P2725" s="3">
        <f t="shared" si="169"/>
        <v>95.49</v>
      </c>
      <c r="Q2725" t="s">
        <v>8319</v>
      </c>
      <c r="R2725" t="s">
        <v>8349</v>
      </c>
      <c r="S2725" s="8">
        <f t="shared" si="170"/>
        <v>41944.630648148144</v>
      </c>
      <c r="T2725" s="8">
        <f t="shared" si="171"/>
        <v>42004.672314814808</v>
      </c>
    </row>
    <row r="2726" spans="1:20" ht="49"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s="3" t="s">
        <v>8295</v>
      </c>
      <c r="O2726">
        <f t="shared" si="168"/>
        <v>297</v>
      </c>
      <c r="P2726" s="3">
        <f t="shared" si="169"/>
        <v>7.19</v>
      </c>
      <c r="Q2726" t="s">
        <v>8319</v>
      </c>
      <c r="R2726" t="s">
        <v>8349</v>
      </c>
      <c r="S2726" s="8">
        <f t="shared" si="170"/>
        <v>42199.118738425925</v>
      </c>
      <c r="T2726" s="8">
        <f t="shared" si="171"/>
        <v>42231.118738425925</v>
      </c>
    </row>
    <row r="2727" spans="1:20" ht="33"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s="3" t="s">
        <v>8295</v>
      </c>
      <c r="O2727">
        <f t="shared" si="168"/>
        <v>145</v>
      </c>
      <c r="P2727" s="3">
        <f t="shared" si="169"/>
        <v>511.65</v>
      </c>
      <c r="Q2727" t="s">
        <v>8319</v>
      </c>
      <c r="R2727" t="s">
        <v>8349</v>
      </c>
      <c r="S2727" s="8">
        <f t="shared" si="170"/>
        <v>42745.53628472222</v>
      </c>
      <c r="T2727" s="8">
        <f t="shared" si="171"/>
        <v>42795.53628472222</v>
      </c>
    </row>
    <row r="2728" spans="1:20" ht="18"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s="3" t="s">
        <v>8295</v>
      </c>
      <c r="O2728">
        <f t="shared" si="168"/>
        <v>106</v>
      </c>
      <c r="P2728" s="3">
        <f t="shared" si="169"/>
        <v>261.75</v>
      </c>
      <c r="Q2728" t="s">
        <v>8319</v>
      </c>
      <c r="R2728" t="s">
        <v>8349</v>
      </c>
      <c r="S2728" s="8">
        <f t="shared" si="170"/>
        <v>42452.371655092589</v>
      </c>
      <c r="T2728" s="8">
        <f t="shared" si="171"/>
        <v>42482.371655092589</v>
      </c>
    </row>
    <row r="2729" spans="1:20" ht="49"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s="3" t="s">
        <v>8295</v>
      </c>
      <c r="O2729">
        <f t="shared" si="168"/>
        <v>493</v>
      </c>
      <c r="P2729" s="3">
        <f t="shared" si="169"/>
        <v>69.760000000000005</v>
      </c>
      <c r="Q2729" t="s">
        <v>8319</v>
      </c>
      <c r="R2729" t="s">
        <v>8349</v>
      </c>
      <c r="S2729" s="8">
        <f t="shared" si="170"/>
        <v>42198.468321759261</v>
      </c>
      <c r="T2729" s="8">
        <f t="shared" si="171"/>
        <v>42223.468321759261</v>
      </c>
    </row>
    <row r="2730" spans="1:20" ht="33"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s="3" t="s">
        <v>8295</v>
      </c>
      <c r="O2730">
        <f t="shared" si="168"/>
        <v>202</v>
      </c>
      <c r="P2730" s="3">
        <f t="shared" si="169"/>
        <v>77.23</v>
      </c>
      <c r="Q2730" t="s">
        <v>8319</v>
      </c>
      <c r="R2730" t="s">
        <v>8349</v>
      </c>
      <c r="S2730" s="8">
        <f t="shared" si="170"/>
        <v>42333.391597222224</v>
      </c>
      <c r="T2730" s="8">
        <f t="shared" si="171"/>
        <v>42368.391597222224</v>
      </c>
    </row>
    <row r="2731" spans="1:20" ht="33"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s="3" t="s">
        <v>8295</v>
      </c>
      <c r="O2731">
        <f t="shared" si="168"/>
        <v>104</v>
      </c>
      <c r="P2731" s="3">
        <f t="shared" si="169"/>
        <v>340.57</v>
      </c>
      <c r="Q2731" t="s">
        <v>8319</v>
      </c>
      <c r="R2731" t="s">
        <v>8349</v>
      </c>
      <c r="S2731" s="8">
        <f t="shared" si="170"/>
        <v>42095.032372685186</v>
      </c>
      <c r="T2731" s="8">
        <f t="shared" si="171"/>
        <v>42125.032372685186</v>
      </c>
    </row>
    <row r="2732" spans="1:20" ht="33"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s="3" t="s">
        <v>8295</v>
      </c>
      <c r="O2732">
        <f t="shared" si="168"/>
        <v>170</v>
      </c>
      <c r="P2732" s="3">
        <f t="shared" si="169"/>
        <v>67.42</v>
      </c>
      <c r="Q2732" t="s">
        <v>8319</v>
      </c>
      <c r="R2732" t="s">
        <v>8349</v>
      </c>
      <c r="S2732" s="8">
        <f t="shared" si="170"/>
        <v>41351.333043981482</v>
      </c>
      <c r="T2732" s="8">
        <f t="shared" si="171"/>
        <v>41386.333043981482</v>
      </c>
    </row>
    <row r="2733" spans="1:20" ht="49"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s="3" t="s">
        <v>8295</v>
      </c>
      <c r="O2733">
        <f t="shared" si="168"/>
        <v>104</v>
      </c>
      <c r="P2733" s="3">
        <f t="shared" si="169"/>
        <v>845.7</v>
      </c>
      <c r="Q2733" t="s">
        <v>8319</v>
      </c>
      <c r="R2733" t="s">
        <v>8349</v>
      </c>
      <c r="S2733" s="8">
        <f t="shared" si="170"/>
        <v>41872.317384259259</v>
      </c>
      <c r="T2733" s="8">
        <f t="shared" si="171"/>
        <v>41929.958333333328</v>
      </c>
    </row>
    <row r="2734" spans="1:20" ht="49"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s="3" t="s">
        <v>8295</v>
      </c>
      <c r="O2734">
        <f t="shared" si="168"/>
        <v>118</v>
      </c>
      <c r="P2734" s="3">
        <f t="shared" si="169"/>
        <v>97.19</v>
      </c>
      <c r="Q2734" t="s">
        <v>8319</v>
      </c>
      <c r="R2734" t="s">
        <v>8349</v>
      </c>
      <c r="S2734" s="8">
        <f t="shared" si="170"/>
        <v>41389.599861111106</v>
      </c>
      <c r="T2734" s="8">
        <f t="shared" si="171"/>
        <v>41421.791666666664</v>
      </c>
    </row>
    <row r="2735" spans="1:20" ht="49"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s="3" t="s">
        <v>8295</v>
      </c>
      <c r="O2735">
        <f t="shared" si="168"/>
        <v>108</v>
      </c>
      <c r="P2735" s="3">
        <f t="shared" si="169"/>
        <v>451.84</v>
      </c>
      <c r="Q2735" t="s">
        <v>8319</v>
      </c>
      <c r="R2735" t="s">
        <v>8349</v>
      </c>
      <c r="S2735" s="8">
        <f t="shared" si="170"/>
        <v>42044.064513888887</v>
      </c>
      <c r="T2735" s="8">
        <f t="shared" si="171"/>
        <v>42104.022847222215</v>
      </c>
    </row>
    <row r="2736" spans="1:20" ht="49"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s="3" t="s">
        <v>8295</v>
      </c>
      <c r="O2736">
        <f t="shared" si="168"/>
        <v>2260300</v>
      </c>
      <c r="P2736" s="3">
        <f t="shared" si="169"/>
        <v>138.66999999999999</v>
      </c>
      <c r="Q2736" t="s">
        <v>8319</v>
      </c>
      <c r="R2736" t="s">
        <v>8349</v>
      </c>
      <c r="S2736" s="8">
        <f t="shared" si="170"/>
        <v>42626.460555555554</v>
      </c>
      <c r="T2736" s="8">
        <f t="shared" si="171"/>
        <v>42656.707638888889</v>
      </c>
    </row>
    <row r="2737" spans="1:20" ht="49"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s="3" t="s">
        <v>8295</v>
      </c>
      <c r="O2737">
        <f t="shared" si="168"/>
        <v>978</v>
      </c>
      <c r="P2737" s="3">
        <f t="shared" si="169"/>
        <v>21.64</v>
      </c>
      <c r="Q2737" t="s">
        <v>8319</v>
      </c>
      <c r="R2737" t="s">
        <v>8349</v>
      </c>
      <c r="S2737" s="8">
        <f t="shared" si="170"/>
        <v>41315.912615740737</v>
      </c>
      <c r="T2737" s="8">
        <f t="shared" si="171"/>
        <v>41346.625</v>
      </c>
    </row>
    <row r="2738" spans="1:20" ht="6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s="3" t="s">
        <v>8295</v>
      </c>
      <c r="O2738">
        <f t="shared" si="168"/>
        <v>123</v>
      </c>
      <c r="P2738" s="3">
        <f t="shared" si="169"/>
        <v>169.52</v>
      </c>
      <c r="Q2738" t="s">
        <v>8319</v>
      </c>
      <c r="R2738" t="s">
        <v>8349</v>
      </c>
      <c r="S2738" s="8">
        <f t="shared" si="170"/>
        <v>41722.458020833328</v>
      </c>
      <c r="T2738" s="8">
        <f t="shared" si="171"/>
        <v>41752.458020833328</v>
      </c>
    </row>
    <row r="2739" spans="1:20" ht="49"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s="3" t="s">
        <v>8295</v>
      </c>
      <c r="O2739">
        <f t="shared" si="168"/>
        <v>246</v>
      </c>
      <c r="P2739" s="3">
        <f t="shared" si="169"/>
        <v>161.88</v>
      </c>
      <c r="Q2739" t="s">
        <v>8319</v>
      </c>
      <c r="R2739" t="s">
        <v>8349</v>
      </c>
      <c r="S2739" s="8">
        <f t="shared" si="170"/>
        <v>41611.709340277775</v>
      </c>
      <c r="T2739" s="8">
        <f t="shared" si="171"/>
        <v>41654.583333333328</v>
      </c>
    </row>
    <row r="2740" spans="1:20" ht="49"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s="3" t="s">
        <v>8295</v>
      </c>
      <c r="O2740">
        <f t="shared" si="168"/>
        <v>148</v>
      </c>
      <c r="P2740" s="3">
        <f t="shared" si="169"/>
        <v>493.13</v>
      </c>
      <c r="Q2740" t="s">
        <v>8319</v>
      </c>
      <c r="R2740" t="s">
        <v>8349</v>
      </c>
      <c r="S2740" s="8">
        <f t="shared" si="170"/>
        <v>42619.935231481482</v>
      </c>
      <c r="T2740" s="8">
        <f t="shared" si="171"/>
        <v>42679.935231481482</v>
      </c>
    </row>
    <row r="2741" spans="1:20" ht="49"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s="3" t="s">
        <v>8295</v>
      </c>
      <c r="O2741">
        <f t="shared" si="168"/>
        <v>384</v>
      </c>
      <c r="P2741" s="3">
        <f t="shared" si="169"/>
        <v>22.12</v>
      </c>
      <c r="Q2741" t="s">
        <v>8319</v>
      </c>
      <c r="R2741" t="s">
        <v>8349</v>
      </c>
      <c r="S2741" s="8">
        <f t="shared" si="170"/>
        <v>41719.679594907408</v>
      </c>
      <c r="T2741" s="8">
        <f t="shared" si="171"/>
        <v>41764.679594907408</v>
      </c>
    </row>
    <row r="2742" spans="1:20" ht="33"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s="3" t="s">
        <v>8295</v>
      </c>
      <c r="O2742">
        <f t="shared" si="168"/>
        <v>103</v>
      </c>
      <c r="P2742" s="3">
        <f t="shared" si="169"/>
        <v>18.239999999999998</v>
      </c>
      <c r="Q2742" t="s">
        <v>8319</v>
      </c>
      <c r="R2742" t="s">
        <v>8349</v>
      </c>
      <c r="S2742" s="8">
        <f t="shared" si="170"/>
        <v>42044.823518518511</v>
      </c>
      <c r="T2742" s="8">
        <f t="shared" si="171"/>
        <v>42074.781851851854</v>
      </c>
    </row>
    <row r="2743" spans="1:20" ht="33"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s="3" t="s">
        <v>8304</v>
      </c>
      <c r="O2743">
        <f t="shared" si="168"/>
        <v>0</v>
      </c>
      <c r="P2743" s="3">
        <f t="shared" si="169"/>
        <v>8.75</v>
      </c>
      <c r="Q2743" t="s">
        <v>8322</v>
      </c>
      <c r="R2743" t="s">
        <v>8358</v>
      </c>
      <c r="S2743" s="8">
        <f t="shared" si="170"/>
        <v>41911.449097222219</v>
      </c>
      <c r="T2743" s="8">
        <f t="shared" si="171"/>
        <v>41931.879861111105</v>
      </c>
    </row>
    <row r="2744" spans="1:20" ht="49"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s="3" t="s">
        <v>8304</v>
      </c>
      <c r="O2744">
        <f t="shared" si="168"/>
        <v>29</v>
      </c>
      <c r="P2744" s="3">
        <f t="shared" si="169"/>
        <v>40.61</v>
      </c>
      <c r="Q2744" t="s">
        <v>8322</v>
      </c>
      <c r="R2744" t="s">
        <v>8358</v>
      </c>
      <c r="S2744" s="8">
        <f t="shared" si="170"/>
        <v>41030.511423611111</v>
      </c>
      <c r="T2744" s="8">
        <f t="shared" si="171"/>
        <v>41044.511423611111</v>
      </c>
    </row>
    <row r="2745" spans="1:20" ht="65"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s="3" t="s">
        <v>8304</v>
      </c>
      <c r="O2745">
        <f t="shared" si="168"/>
        <v>0</v>
      </c>
      <c r="P2745" s="3">
        <f t="shared" si="169"/>
        <v>0</v>
      </c>
      <c r="Q2745" t="s">
        <v>8322</v>
      </c>
      <c r="R2745" t="s">
        <v>8358</v>
      </c>
      <c r="S2745" s="8">
        <f t="shared" si="170"/>
        <v>42632.120451388888</v>
      </c>
      <c r="T2745" s="8">
        <f t="shared" si="171"/>
        <v>42662.120451388888</v>
      </c>
    </row>
    <row r="2746" spans="1:20" ht="49"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s="3" t="s">
        <v>8304</v>
      </c>
      <c r="O2746">
        <f t="shared" si="168"/>
        <v>5</v>
      </c>
      <c r="P2746" s="3">
        <f t="shared" si="169"/>
        <v>37.950000000000003</v>
      </c>
      <c r="Q2746" t="s">
        <v>8322</v>
      </c>
      <c r="R2746" t="s">
        <v>8358</v>
      </c>
      <c r="S2746" s="8">
        <f t="shared" si="170"/>
        <v>40937.854143518518</v>
      </c>
      <c r="T2746" s="8">
        <f t="shared" si="171"/>
        <v>40967.854143518518</v>
      </c>
    </row>
    <row r="2747" spans="1:20" ht="49"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s="3" t="s">
        <v>8304</v>
      </c>
      <c r="O2747">
        <f t="shared" si="168"/>
        <v>22</v>
      </c>
      <c r="P2747" s="3">
        <f t="shared" si="169"/>
        <v>35.729999999999997</v>
      </c>
      <c r="Q2747" t="s">
        <v>8322</v>
      </c>
      <c r="R2747" t="s">
        <v>8358</v>
      </c>
      <c r="S2747" s="8">
        <f t="shared" si="170"/>
        <v>41044.779722222222</v>
      </c>
      <c r="T2747" s="8">
        <f t="shared" si="171"/>
        <v>41104.779722222222</v>
      </c>
    </row>
    <row r="2748" spans="1:20" ht="49"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s="3" t="s">
        <v>8304</v>
      </c>
      <c r="O2748">
        <f t="shared" si="168"/>
        <v>27</v>
      </c>
      <c r="P2748" s="3">
        <f t="shared" si="169"/>
        <v>42.16</v>
      </c>
      <c r="Q2748" t="s">
        <v>8322</v>
      </c>
      <c r="R2748" t="s">
        <v>8358</v>
      </c>
      <c r="S2748" s="8">
        <f t="shared" si="170"/>
        <v>41850.57304398148</v>
      </c>
      <c r="T2748" s="8">
        <f t="shared" si="171"/>
        <v>41880.57304398148</v>
      </c>
    </row>
    <row r="2749" spans="1:20" ht="49"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s="3" t="s">
        <v>8304</v>
      </c>
      <c r="O2749">
        <f t="shared" si="168"/>
        <v>28</v>
      </c>
      <c r="P2749" s="3">
        <f t="shared" si="169"/>
        <v>35</v>
      </c>
      <c r="Q2749" t="s">
        <v>8322</v>
      </c>
      <c r="R2749" t="s">
        <v>8358</v>
      </c>
      <c r="S2749" s="8">
        <f t="shared" si="170"/>
        <v>41044.439780092594</v>
      </c>
      <c r="T2749" s="8">
        <f t="shared" si="171"/>
        <v>41075.923611111109</v>
      </c>
    </row>
    <row r="2750" spans="1:20" ht="33"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s="3" t="s">
        <v>8304</v>
      </c>
      <c r="O2750">
        <f t="shared" si="168"/>
        <v>1</v>
      </c>
      <c r="P2750" s="3">
        <f t="shared" si="169"/>
        <v>13.25</v>
      </c>
      <c r="Q2750" t="s">
        <v>8322</v>
      </c>
      <c r="R2750" t="s">
        <v>8358</v>
      </c>
      <c r="S2750" s="8">
        <f t="shared" si="170"/>
        <v>42585.502337962964</v>
      </c>
      <c r="T2750" s="8">
        <f t="shared" si="171"/>
        <v>42615.502337962964</v>
      </c>
    </row>
    <row r="2751" spans="1:20" ht="33"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s="3" t="s">
        <v>8304</v>
      </c>
      <c r="O2751">
        <f t="shared" si="168"/>
        <v>1</v>
      </c>
      <c r="P2751" s="3">
        <f t="shared" si="169"/>
        <v>55</v>
      </c>
      <c r="Q2751" t="s">
        <v>8322</v>
      </c>
      <c r="R2751" t="s">
        <v>8358</v>
      </c>
      <c r="S2751" s="8">
        <f t="shared" si="170"/>
        <v>42068.59070601852</v>
      </c>
      <c r="T2751" s="8">
        <f t="shared" si="171"/>
        <v>42098.549039351848</v>
      </c>
    </row>
    <row r="2752" spans="1:20" ht="49"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s="3" t="s">
        <v>8304</v>
      </c>
      <c r="O2752">
        <f t="shared" si="168"/>
        <v>0</v>
      </c>
      <c r="P2752" s="3">
        <f t="shared" si="169"/>
        <v>0</v>
      </c>
      <c r="Q2752" t="s">
        <v>8322</v>
      </c>
      <c r="R2752" t="s">
        <v>8358</v>
      </c>
      <c r="S2752" s="8">
        <f t="shared" si="170"/>
        <v>41078.69149305555</v>
      </c>
      <c r="T2752" s="8">
        <f t="shared" si="171"/>
        <v>41090.625</v>
      </c>
    </row>
    <row r="2753" spans="1:20" ht="49"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s="3" t="s">
        <v>8304</v>
      </c>
      <c r="O2753">
        <f t="shared" si="168"/>
        <v>0</v>
      </c>
      <c r="P2753" s="3">
        <f t="shared" si="169"/>
        <v>0</v>
      </c>
      <c r="Q2753" t="s">
        <v>8322</v>
      </c>
      <c r="R2753" t="s">
        <v>8358</v>
      </c>
      <c r="S2753" s="8">
        <f t="shared" si="170"/>
        <v>41747.678726851853</v>
      </c>
      <c r="T2753" s="8">
        <f t="shared" si="171"/>
        <v>41807.678726851846</v>
      </c>
    </row>
    <row r="2754" spans="1:20" ht="49"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s="3" t="s">
        <v>8304</v>
      </c>
      <c r="O2754">
        <f t="shared" ref="O2754:O2817" si="172">ROUND(E2754/D2754*100,0)</f>
        <v>11</v>
      </c>
      <c r="P2754" s="3">
        <f t="shared" ref="P2754:P2817" si="173">IF(E2754=0,0,ROUND(E2754/L2754,2))</f>
        <v>39.29</v>
      </c>
      <c r="Q2754" t="s">
        <v>8322</v>
      </c>
      <c r="R2754" t="s">
        <v>8358</v>
      </c>
      <c r="S2754" s="8">
        <f t="shared" ref="S2754:S2817" si="174">(((J2754/60)/60)/24)+DATE(1970,1,1)+(-5/24)</f>
        <v>40855.556759259256</v>
      </c>
      <c r="T2754" s="8">
        <f t="shared" ref="T2754:T2817" si="175">(I2754/86400)+25569+(-5/24)</f>
        <v>40895.556759259256</v>
      </c>
    </row>
    <row r="2755" spans="1:20" ht="49"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s="3" t="s">
        <v>8304</v>
      </c>
      <c r="O2755">
        <f t="shared" si="172"/>
        <v>19</v>
      </c>
      <c r="P2755" s="3">
        <f t="shared" si="173"/>
        <v>47.5</v>
      </c>
      <c r="Q2755" t="s">
        <v>8322</v>
      </c>
      <c r="R2755" t="s">
        <v>8358</v>
      </c>
      <c r="S2755" s="8">
        <f t="shared" si="174"/>
        <v>41117.692395833328</v>
      </c>
      <c r="T2755" s="8">
        <f t="shared" si="175"/>
        <v>41147.692395833328</v>
      </c>
    </row>
    <row r="2756" spans="1:20" ht="49"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s="3" t="s">
        <v>8304</v>
      </c>
      <c r="O2756">
        <f t="shared" si="172"/>
        <v>0</v>
      </c>
      <c r="P2756" s="3">
        <f t="shared" si="173"/>
        <v>0</v>
      </c>
      <c r="Q2756" t="s">
        <v>8322</v>
      </c>
      <c r="R2756" t="s">
        <v>8358</v>
      </c>
      <c r="S2756" s="8">
        <f t="shared" si="174"/>
        <v>41863.427673611113</v>
      </c>
      <c r="T2756" s="8">
        <f t="shared" si="175"/>
        <v>41893.427673611106</v>
      </c>
    </row>
    <row r="2757" spans="1:20" ht="33"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s="3" t="s">
        <v>8304</v>
      </c>
      <c r="O2757">
        <f t="shared" si="172"/>
        <v>52</v>
      </c>
      <c r="P2757" s="3">
        <f t="shared" si="173"/>
        <v>17.329999999999998</v>
      </c>
      <c r="Q2757" t="s">
        <v>8322</v>
      </c>
      <c r="R2757" t="s">
        <v>8358</v>
      </c>
      <c r="S2757" s="8">
        <f t="shared" si="174"/>
        <v>42072.582488425927</v>
      </c>
      <c r="T2757" s="8">
        <f t="shared" si="175"/>
        <v>42102.582488425927</v>
      </c>
    </row>
    <row r="2758" spans="1:20" ht="49"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s="3" t="s">
        <v>8304</v>
      </c>
      <c r="O2758">
        <f t="shared" si="172"/>
        <v>10</v>
      </c>
      <c r="P2758" s="3">
        <f t="shared" si="173"/>
        <v>31.76</v>
      </c>
      <c r="Q2758" t="s">
        <v>8322</v>
      </c>
      <c r="R2758" t="s">
        <v>8358</v>
      </c>
      <c r="S2758" s="8">
        <f t="shared" si="174"/>
        <v>41620.692141203705</v>
      </c>
      <c r="T2758" s="8">
        <f t="shared" si="175"/>
        <v>41650.692141203697</v>
      </c>
    </row>
    <row r="2759" spans="1:20" ht="33"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s="3" t="s">
        <v>8304</v>
      </c>
      <c r="O2759">
        <f t="shared" si="172"/>
        <v>1</v>
      </c>
      <c r="P2759" s="3">
        <f t="shared" si="173"/>
        <v>5</v>
      </c>
      <c r="Q2759" t="s">
        <v>8322</v>
      </c>
      <c r="R2759" t="s">
        <v>8358</v>
      </c>
      <c r="S2759" s="8">
        <f t="shared" si="174"/>
        <v>42573.448287037034</v>
      </c>
      <c r="T2759" s="8">
        <f t="shared" si="175"/>
        <v>42588.448287037034</v>
      </c>
    </row>
    <row r="2760" spans="1:20" ht="49"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s="3" t="s">
        <v>8304</v>
      </c>
      <c r="O2760">
        <f t="shared" si="172"/>
        <v>12</v>
      </c>
      <c r="P2760" s="3">
        <f t="shared" si="173"/>
        <v>39</v>
      </c>
      <c r="Q2760" t="s">
        <v>8322</v>
      </c>
      <c r="R2760" t="s">
        <v>8358</v>
      </c>
      <c r="S2760" s="8">
        <f t="shared" si="174"/>
        <v>42639.23359953703</v>
      </c>
      <c r="T2760" s="8">
        <f t="shared" si="175"/>
        <v>42653.23359953703</v>
      </c>
    </row>
    <row r="2761" spans="1:20" ht="49"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s="3" t="s">
        <v>8304</v>
      </c>
      <c r="O2761">
        <f t="shared" si="172"/>
        <v>11</v>
      </c>
      <c r="P2761" s="3">
        <f t="shared" si="173"/>
        <v>52.5</v>
      </c>
      <c r="Q2761" t="s">
        <v>8322</v>
      </c>
      <c r="R2761" t="s">
        <v>8358</v>
      </c>
      <c r="S2761" s="8">
        <f t="shared" si="174"/>
        <v>42524.158171296294</v>
      </c>
      <c r="T2761" s="8">
        <f t="shared" si="175"/>
        <v>42567.158171296294</v>
      </c>
    </row>
    <row r="2762" spans="1:20" ht="49"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s="3" t="s">
        <v>8304</v>
      </c>
      <c r="O2762">
        <f t="shared" si="172"/>
        <v>0</v>
      </c>
      <c r="P2762" s="3">
        <f t="shared" si="173"/>
        <v>0</v>
      </c>
      <c r="Q2762" t="s">
        <v>8322</v>
      </c>
      <c r="R2762" t="s">
        <v>8358</v>
      </c>
      <c r="S2762" s="8">
        <f t="shared" si="174"/>
        <v>41415.252986111111</v>
      </c>
      <c r="T2762" s="8">
        <f t="shared" si="175"/>
        <v>41445.252986111111</v>
      </c>
    </row>
    <row r="2763" spans="1:20" ht="33"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s="3" t="s">
        <v>8304</v>
      </c>
      <c r="O2763">
        <f t="shared" si="172"/>
        <v>1</v>
      </c>
      <c r="P2763" s="3">
        <f t="shared" si="173"/>
        <v>9</v>
      </c>
      <c r="Q2763" t="s">
        <v>8322</v>
      </c>
      <c r="R2763" t="s">
        <v>8358</v>
      </c>
      <c r="S2763" s="8">
        <f t="shared" si="174"/>
        <v>41246.85524305555</v>
      </c>
      <c r="T2763" s="8">
        <f t="shared" si="175"/>
        <v>41276.85524305555</v>
      </c>
    </row>
    <row r="2764" spans="1:20" ht="49"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s="3" t="s">
        <v>8304</v>
      </c>
      <c r="O2764">
        <f t="shared" si="172"/>
        <v>1</v>
      </c>
      <c r="P2764" s="3">
        <f t="shared" si="173"/>
        <v>25</v>
      </c>
      <c r="Q2764" t="s">
        <v>8322</v>
      </c>
      <c r="R2764" t="s">
        <v>8358</v>
      </c>
      <c r="S2764" s="8">
        <f t="shared" si="174"/>
        <v>40926.828645833331</v>
      </c>
      <c r="T2764" s="8">
        <f t="shared" si="175"/>
        <v>40986.786979166667</v>
      </c>
    </row>
    <row r="2765" spans="1:20" ht="33"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s="3" t="s">
        <v>8304</v>
      </c>
      <c r="O2765">
        <f t="shared" si="172"/>
        <v>0</v>
      </c>
      <c r="P2765" s="3">
        <f t="shared" si="173"/>
        <v>30</v>
      </c>
      <c r="Q2765" t="s">
        <v>8322</v>
      </c>
      <c r="R2765" t="s">
        <v>8358</v>
      </c>
      <c r="S2765" s="8">
        <f t="shared" si="174"/>
        <v>41373.371342592589</v>
      </c>
      <c r="T2765" s="8">
        <f t="shared" si="175"/>
        <v>41418.371342592589</v>
      </c>
    </row>
    <row r="2766" spans="1:20" ht="49"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s="3" t="s">
        <v>8304</v>
      </c>
      <c r="O2766">
        <f t="shared" si="172"/>
        <v>1</v>
      </c>
      <c r="P2766" s="3">
        <f t="shared" si="173"/>
        <v>11.25</v>
      </c>
      <c r="Q2766" t="s">
        <v>8322</v>
      </c>
      <c r="R2766" t="s">
        <v>8358</v>
      </c>
      <c r="S2766" s="8">
        <f t="shared" si="174"/>
        <v>41030.083692129629</v>
      </c>
      <c r="T2766" s="8">
        <f t="shared" si="175"/>
        <v>41059.583333333328</v>
      </c>
    </row>
    <row r="2767" spans="1:20" ht="49"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s="3" t="s">
        <v>8304</v>
      </c>
      <c r="O2767">
        <f t="shared" si="172"/>
        <v>0</v>
      </c>
      <c r="P2767" s="3">
        <f t="shared" si="173"/>
        <v>0</v>
      </c>
      <c r="Q2767" t="s">
        <v>8322</v>
      </c>
      <c r="R2767" t="s">
        <v>8358</v>
      </c>
      <c r="S2767" s="8">
        <f t="shared" si="174"/>
        <v>41194.370694444442</v>
      </c>
      <c r="T2767" s="8">
        <f t="shared" si="175"/>
        <v>41210.370694444442</v>
      </c>
    </row>
    <row r="2768" spans="1:20" ht="49"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s="3" t="s">
        <v>8304</v>
      </c>
      <c r="O2768">
        <f t="shared" si="172"/>
        <v>2</v>
      </c>
      <c r="P2768" s="3">
        <f t="shared" si="173"/>
        <v>25</v>
      </c>
      <c r="Q2768" t="s">
        <v>8322</v>
      </c>
      <c r="R2768" t="s">
        <v>8358</v>
      </c>
      <c r="S2768" s="8">
        <f t="shared" si="174"/>
        <v>40736.459699074068</v>
      </c>
      <c r="T2768" s="8">
        <f t="shared" si="175"/>
        <v>40766.459699074076</v>
      </c>
    </row>
    <row r="2769" spans="1:20" ht="49"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s="3" t="s">
        <v>8304</v>
      </c>
      <c r="O2769">
        <f t="shared" si="172"/>
        <v>1</v>
      </c>
      <c r="P2769" s="3">
        <f t="shared" si="173"/>
        <v>11.33</v>
      </c>
      <c r="Q2769" t="s">
        <v>8322</v>
      </c>
      <c r="R2769" t="s">
        <v>8358</v>
      </c>
      <c r="S2769" s="8">
        <f t="shared" si="174"/>
        <v>42172.750578703701</v>
      </c>
      <c r="T2769" s="8">
        <f t="shared" si="175"/>
        <v>42232.750578703701</v>
      </c>
    </row>
    <row r="2770" spans="1:20" ht="49"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s="3" t="s">
        <v>8304</v>
      </c>
      <c r="O2770">
        <f t="shared" si="172"/>
        <v>14</v>
      </c>
      <c r="P2770" s="3">
        <f t="shared" si="173"/>
        <v>29.47</v>
      </c>
      <c r="Q2770" t="s">
        <v>8322</v>
      </c>
      <c r="R2770" t="s">
        <v>8358</v>
      </c>
      <c r="S2770" s="8">
        <f t="shared" si="174"/>
        <v>40967.4065162037</v>
      </c>
      <c r="T2770" s="8">
        <f t="shared" si="175"/>
        <v>40997.364849537036</v>
      </c>
    </row>
    <row r="2771" spans="1:20" ht="49"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s="3" t="s">
        <v>8304</v>
      </c>
      <c r="O2771">
        <f t="shared" si="172"/>
        <v>0</v>
      </c>
      <c r="P2771" s="3">
        <f t="shared" si="173"/>
        <v>1</v>
      </c>
      <c r="Q2771" t="s">
        <v>8322</v>
      </c>
      <c r="R2771" t="s">
        <v>8358</v>
      </c>
      <c r="S2771" s="8">
        <f t="shared" si="174"/>
        <v>41745.617939814809</v>
      </c>
      <c r="T2771" s="8">
        <f t="shared" si="175"/>
        <v>41795.617939814816</v>
      </c>
    </row>
    <row r="2772" spans="1:20" ht="49"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s="3" t="s">
        <v>8304</v>
      </c>
      <c r="O2772">
        <f t="shared" si="172"/>
        <v>10</v>
      </c>
      <c r="P2772" s="3">
        <f t="shared" si="173"/>
        <v>63.1</v>
      </c>
      <c r="Q2772" t="s">
        <v>8322</v>
      </c>
      <c r="R2772" t="s">
        <v>8358</v>
      </c>
      <c r="S2772" s="8">
        <f t="shared" si="174"/>
        <v>41686.496874999997</v>
      </c>
      <c r="T2772" s="8">
        <f t="shared" si="175"/>
        <v>41716.455208333333</v>
      </c>
    </row>
    <row r="2773" spans="1:20" ht="49"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s="3" t="s">
        <v>8304</v>
      </c>
      <c r="O2773">
        <f t="shared" si="172"/>
        <v>0</v>
      </c>
      <c r="P2773" s="3">
        <f t="shared" si="173"/>
        <v>0</v>
      </c>
      <c r="Q2773" t="s">
        <v>8322</v>
      </c>
      <c r="R2773" t="s">
        <v>8358</v>
      </c>
      <c r="S2773" s="8">
        <f t="shared" si="174"/>
        <v>41257.323379629626</v>
      </c>
      <c r="T2773" s="8">
        <f t="shared" si="175"/>
        <v>41306.5</v>
      </c>
    </row>
    <row r="2774" spans="1:20" ht="49"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s="3" t="s">
        <v>8304</v>
      </c>
      <c r="O2774">
        <f t="shared" si="172"/>
        <v>0</v>
      </c>
      <c r="P2774" s="3">
        <f t="shared" si="173"/>
        <v>0</v>
      </c>
      <c r="Q2774" t="s">
        <v>8322</v>
      </c>
      <c r="R2774" t="s">
        <v>8358</v>
      </c>
      <c r="S2774" s="8">
        <f t="shared" si="174"/>
        <v>41537.660810185182</v>
      </c>
      <c r="T2774" s="8">
        <f t="shared" si="175"/>
        <v>41552.660810185182</v>
      </c>
    </row>
    <row r="2775" spans="1:20" ht="49"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s="3" t="s">
        <v>8304</v>
      </c>
      <c r="O2775">
        <f t="shared" si="172"/>
        <v>0</v>
      </c>
      <c r="P2775" s="3">
        <f t="shared" si="173"/>
        <v>1</v>
      </c>
      <c r="Q2775" t="s">
        <v>8322</v>
      </c>
      <c r="R2775" t="s">
        <v>8358</v>
      </c>
      <c r="S2775" s="8">
        <f t="shared" si="174"/>
        <v>42474.656493055554</v>
      </c>
      <c r="T2775" s="8">
        <f t="shared" si="175"/>
        <v>42484.656493055554</v>
      </c>
    </row>
    <row r="2776" spans="1:20" ht="49"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s="3" t="s">
        <v>8304</v>
      </c>
      <c r="O2776">
        <f t="shared" si="172"/>
        <v>14</v>
      </c>
      <c r="P2776" s="3">
        <f t="shared" si="173"/>
        <v>43.85</v>
      </c>
      <c r="Q2776" t="s">
        <v>8322</v>
      </c>
      <c r="R2776" t="s">
        <v>8358</v>
      </c>
      <c r="S2776" s="8">
        <f t="shared" si="174"/>
        <v>41310.918148148143</v>
      </c>
      <c r="T2776" s="8">
        <f t="shared" si="175"/>
        <v>41340.918148148143</v>
      </c>
    </row>
    <row r="2777" spans="1:20" ht="49"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s="3" t="s">
        <v>8304</v>
      </c>
      <c r="O2777">
        <f t="shared" si="172"/>
        <v>3</v>
      </c>
      <c r="P2777" s="3">
        <f t="shared" si="173"/>
        <v>75</v>
      </c>
      <c r="Q2777" t="s">
        <v>8322</v>
      </c>
      <c r="R2777" t="s">
        <v>8358</v>
      </c>
      <c r="S2777" s="8">
        <f t="shared" si="174"/>
        <v>40862.805023148147</v>
      </c>
      <c r="T2777" s="8">
        <f t="shared" si="175"/>
        <v>40892.805023148147</v>
      </c>
    </row>
    <row r="2778" spans="1:20" ht="49"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s="3" t="s">
        <v>8304</v>
      </c>
      <c r="O2778">
        <f t="shared" si="172"/>
        <v>8</v>
      </c>
      <c r="P2778" s="3">
        <f t="shared" si="173"/>
        <v>45.97</v>
      </c>
      <c r="Q2778" t="s">
        <v>8322</v>
      </c>
      <c r="R2778" t="s">
        <v>8358</v>
      </c>
      <c r="S2778" s="8">
        <f t="shared" si="174"/>
        <v>42136.088842592588</v>
      </c>
      <c r="T2778" s="8">
        <f t="shared" si="175"/>
        <v>42167.088842592588</v>
      </c>
    </row>
    <row r="2779" spans="1:20" ht="49"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s="3" t="s">
        <v>8304</v>
      </c>
      <c r="O2779">
        <f t="shared" si="172"/>
        <v>0</v>
      </c>
      <c r="P2779" s="3">
        <f t="shared" si="173"/>
        <v>10</v>
      </c>
      <c r="Q2779" t="s">
        <v>8322</v>
      </c>
      <c r="R2779" t="s">
        <v>8358</v>
      </c>
      <c r="S2779" s="8">
        <f t="shared" si="174"/>
        <v>42172.460694444446</v>
      </c>
      <c r="T2779" s="8">
        <f t="shared" si="175"/>
        <v>42202.460694444446</v>
      </c>
    </row>
    <row r="2780" spans="1:20" ht="65"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s="3" t="s">
        <v>8304</v>
      </c>
      <c r="O2780">
        <f t="shared" si="172"/>
        <v>26</v>
      </c>
      <c r="P2780" s="3">
        <f t="shared" si="173"/>
        <v>93.67</v>
      </c>
      <c r="Q2780" t="s">
        <v>8322</v>
      </c>
      <c r="R2780" t="s">
        <v>8358</v>
      </c>
      <c r="S2780" s="8">
        <f t="shared" si="174"/>
        <v>41846.769745370366</v>
      </c>
      <c r="T2780" s="8">
        <f t="shared" si="175"/>
        <v>41876.769745370366</v>
      </c>
    </row>
    <row r="2781" spans="1:20" ht="49"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s="3" t="s">
        <v>8304</v>
      </c>
      <c r="O2781">
        <f t="shared" si="172"/>
        <v>2</v>
      </c>
      <c r="P2781" s="3">
        <f t="shared" si="173"/>
        <v>53</v>
      </c>
      <c r="Q2781" t="s">
        <v>8322</v>
      </c>
      <c r="R2781" t="s">
        <v>8358</v>
      </c>
      <c r="S2781" s="8">
        <f t="shared" si="174"/>
        <v>42300.377557870372</v>
      </c>
      <c r="T2781" s="8">
        <f t="shared" si="175"/>
        <v>42330.419224537036</v>
      </c>
    </row>
    <row r="2782" spans="1:20" ht="33"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s="3" t="s">
        <v>8304</v>
      </c>
      <c r="O2782">
        <f t="shared" si="172"/>
        <v>0</v>
      </c>
      <c r="P2782" s="3">
        <f t="shared" si="173"/>
        <v>0</v>
      </c>
      <c r="Q2782" t="s">
        <v>8322</v>
      </c>
      <c r="R2782" t="s">
        <v>8358</v>
      </c>
      <c r="S2782" s="8">
        <f t="shared" si="174"/>
        <v>42774.239444444444</v>
      </c>
      <c r="T2782" s="8">
        <f t="shared" si="175"/>
        <v>42804.239444444444</v>
      </c>
    </row>
    <row r="2783" spans="1:20" ht="33"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s="3" t="s">
        <v>8271</v>
      </c>
      <c r="O2783">
        <f t="shared" si="172"/>
        <v>105</v>
      </c>
      <c r="P2783" s="3">
        <f t="shared" si="173"/>
        <v>47</v>
      </c>
      <c r="Q2783" t="s">
        <v>8317</v>
      </c>
      <c r="R2783" t="s">
        <v>8318</v>
      </c>
      <c r="S2783" s="8">
        <f t="shared" si="174"/>
        <v>42018.733263888884</v>
      </c>
      <c r="T2783" s="8">
        <f t="shared" si="175"/>
        <v>42047.083333333336</v>
      </c>
    </row>
    <row r="2784" spans="1:20" ht="33"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s="3" t="s">
        <v>8271</v>
      </c>
      <c r="O2784">
        <f t="shared" si="172"/>
        <v>120</v>
      </c>
      <c r="P2784" s="3">
        <f t="shared" si="173"/>
        <v>66.67</v>
      </c>
      <c r="Q2784" t="s">
        <v>8317</v>
      </c>
      <c r="R2784" t="s">
        <v>8318</v>
      </c>
      <c r="S2784" s="8">
        <f t="shared" si="174"/>
        <v>42026.716643518514</v>
      </c>
      <c r="T2784" s="8">
        <f t="shared" si="175"/>
        <v>42051.999305555553</v>
      </c>
    </row>
    <row r="2785" spans="1:20" ht="49"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s="3" t="s">
        <v>8271</v>
      </c>
      <c r="O2785">
        <f t="shared" si="172"/>
        <v>115</v>
      </c>
      <c r="P2785" s="3">
        <f t="shared" si="173"/>
        <v>18.77</v>
      </c>
      <c r="Q2785" t="s">
        <v>8317</v>
      </c>
      <c r="R2785" t="s">
        <v>8318</v>
      </c>
      <c r="S2785" s="8">
        <f t="shared" si="174"/>
        <v>42103.326921296299</v>
      </c>
      <c r="T2785" s="8">
        <f t="shared" si="175"/>
        <v>42117.326921296299</v>
      </c>
    </row>
    <row r="2786" spans="1:20" ht="49"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s="3" t="s">
        <v>8271</v>
      </c>
      <c r="O2786">
        <f t="shared" si="172"/>
        <v>119</v>
      </c>
      <c r="P2786" s="3">
        <f t="shared" si="173"/>
        <v>66.11</v>
      </c>
      <c r="Q2786" t="s">
        <v>8317</v>
      </c>
      <c r="R2786" t="s">
        <v>8318</v>
      </c>
      <c r="S2786" s="8">
        <f t="shared" si="174"/>
        <v>41920.579201388886</v>
      </c>
      <c r="T2786" s="8">
        <f t="shared" si="175"/>
        <v>41941.579201388886</v>
      </c>
    </row>
    <row r="2787" spans="1:20" ht="49"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s="3" t="s">
        <v>8271</v>
      </c>
      <c r="O2787">
        <f t="shared" si="172"/>
        <v>105</v>
      </c>
      <c r="P2787" s="3">
        <f t="shared" si="173"/>
        <v>36.86</v>
      </c>
      <c r="Q2787" t="s">
        <v>8317</v>
      </c>
      <c r="R2787" t="s">
        <v>8318</v>
      </c>
      <c r="S2787" s="8">
        <f t="shared" si="174"/>
        <v>42557.981099537035</v>
      </c>
      <c r="T2787" s="8">
        <f t="shared" si="175"/>
        <v>42587.666666666664</v>
      </c>
    </row>
    <row r="2788" spans="1:20" ht="33"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s="3" t="s">
        <v>8271</v>
      </c>
      <c r="O2788">
        <f t="shared" si="172"/>
        <v>118</v>
      </c>
      <c r="P2788" s="3">
        <f t="shared" si="173"/>
        <v>39.81</v>
      </c>
      <c r="Q2788" t="s">
        <v>8317</v>
      </c>
      <c r="R2788" t="s">
        <v>8318</v>
      </c>
      <c r="S2788" s="8">
        <f t="shared" si="174"/>
        <v>41815.360879629625</v>
      </c>
      <c r="T2788" s="8">
        <f t="shared" si="175"/>
        <v>41829.360879629625</v>
      </c>
    </row>
    <row r="2789" spans="1:20" ht="49"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s="3" t="s">
        <v>8271</v>
      </c>
      <c r="O2789">
        <f t="shared" si="172"/>
        <v>120</v>
      </c>
      <c r="P2789" s="3">
        <f t="shared" si="173"/>
        <v>31.5</v>
      </c>
      <c r="Q2789" t="s">
        <v>8317</v>
      </c>
      <c r="R2789" t="s">
        <v>8318</v>
      </c>
      <c r="S2789" s="8">
        <f t="shared" si="174"/>
        <v>41807.990185185183</v>
      </c>
      <c r="T2789" s="8">
        <f t="shared" si="175"/>
        <v>41837.990185185183</v>
      </c>
    </row>
    <row r="2790" spans="1:20" ht="33"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s="3" t="s">
        <v>8271</v>
      </c>
      <c r="O2790">
        <f t="shared" si="172"/>
        <v>103</v>
      </c>
      <c r="P2790" s="3">
        <f t="shared" si="173"/>
        <v>102.5</v>
      </c>
      <c r="Q2790" t="s">
        <v>8317</v>
      </c>
      <c r="R2790" t="s">
        <v>8318</v>
      </c>
      <c r="S2790" s="8">
        <f t="shared" si="174"/>
        <v>42550.493553240733</v>
      </c>
      <c r="T2790" s="8">
        <f t="shared" si="175"/>
        <v>42580.49355324074</v>
      </c>
    </row>
    <row r="2791" spans="1:20" ht="33"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s="3" t="s">
        <v>8271</v>
      </c>
      <c r="O2791">
        <f t="shared" si="172"/>
        <v>101</v>
      </c>
      <c r="P2791" s="3">
        <f t="shared" si="173"/>
        <v>126.46</v>
      </c>
      <c r="Q2791" t="s">
        <v>8317</v>
      </c>
      <c r="R2791" t="s">
        <v>8318</v>
      </c>
      <c r="S2791" s="8">
        <f t="shared" si="174"/>
        <v>42055.804791666662</v>
      </c>
      <c r="T2791" s="8">
        <f t="shared" si="175"/>
        <v>42074.958333333336</v>
      </c>
    </row>
    <row r="2792" spans="1:20" ht="49"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s="3" t="s">
        <v>8271</v>
      </c>
      <c r="O2792">
        <f t="shared" si="172"/>
        <v>105</v>
      </c>
      <c r="P2792" s="3">
        <f t="shared" si="173"/>
        <v>47.88</v>
      </c>
      <c r="Q2792" t="s">
        <v>8317</v>
      </c>
      <c r="R2792" t="s">
        <v>8318</v>
      </c>
      <c r="S2792" s="8">
        <f t="shared" si="174"/>
        <v>42016.730358796289</v>
      </c>
      <c r="T2792" s="8">
        <f t="shared" si="175"/>
        <v>42046.730358796289</v>
      </c>
    </row>
    <row r="2793" spans="1:20" ht="49"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s="3" t="s">
        <v>8271</v>
      </c>
      <c r="O2793">
        <f t="shared" si="172"/>
        <v>103</v>
      </c>
      <c r="P2793" s="3">
        <f t="shared" si="173"/>
        <v>73.209999999999994</v>
      </c>
      <c r="Q2793" t="s">
        <v>8317</v>
      </c>
      <c r="R2793" t="s">
        <v>8318</v>
      </c>
      <c r="S2793" s="8">
        <f t="shared" si="174"/>
        <v>42591.691655092589</v>
      </c>
      <c r="T2793" s="8">
        <f t="shared" si="175"/>
        <v>42621.958333333336</v>
      </c>
    </row>
    <row r="2794" spans="1:20" ht="49"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s="3" t="s">
        <v>8271</v>
      </c>
      <c r="O2794">
        <f t="shared" si="172"/>
        <v>108</v>
      </c>
      <c r="P2794" s="3">
        <f t="shared" si="173"/>
        <v>89.67</v>
      </c>
      <c r="Q2794" t="s">
        <v>8317</v>
      </c>
      <c r="R2794" t="s">
        <v>8318</v>
      </c>
      <c r="S2794" s="8">
        <f t="shared" si="174"/>
        <v>42183.022673611107</v>
      </c>
      <c r="T2794" s="8">
        <f t="shared" si="175"/>
        <v>42228.022673611107</v>
      </c>
    </row>
    <row r="2795" spans="1:20" ht="65"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s="3" t="s">
        <v>8271</v>
      </c>
      <c r="O2795">
        <f t="shared" si="172"/>
        <v>111</v>
      </c>
      <c r="P2795" s="3">
        <f t="shared" si="173"/>
        <v>151.46</v>
      </c>
      <c r="Q2795" t="s">
        <v>8317</v>
      </c>
      <c r="R2795" t="s">
        <v>8318</v>
      </c>
      <c r="S2795" s="8">
        <f t="shared" si="174"/>
        <v>42176.210706018515</v>
      </c>
      <c r="T2795" s="8">
        <f t="shared" si="175"/>
        <v>42206.210706018515</v>
      </c>
    </row>
    <row r="2796" spans="1:20" ht="49"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s="3" t="s">
        <v>8271</v>
      </c>
      <c r="O2796">
        <f t="shared" si="172"/>
        <v>150</v>
      </c>
      <c r="P2796" s="3">
        <f t="shared" si="173"/>
        <v>25</v>
      </c>
      <c r="Q2796" t="s">
        <v>8317</v>
      </c>
      <c r="R2796" t="s">
        <v>8318</v>
      </c>
      <c r="S2796" s="8">
        <f t="shared" si="174"/>
        <v>42416.48332175926</v>
      </c>
      <c r="T2796" s="8">
        <f t="shared" si="175"/>
        <v>42432.583333333336</v>
      </c>
    </row>
    <row r="2797" spans="1:20" ht="49"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s="3" t="s">
        <v>8271</v>
      </c>
      <c r="O2797">
        <f t="shared" si="172"/>
        <v>104</v>
      </c>
      <c r="P2797" s="3">
        <f t="shared" si="173"/>
        <v>36.5</v>
      </c>
      <c r="Q2797" t="s">
        <v>8317</v>
      </c>
      <c r="R2797" t="s">
        <v>8318</v>
      </c>
      <c r="S2797" s="8">
        <f t="shared" si="174"/>
        <v>41780.317604166667</v>
      </c>
      <c r="T2797" s="8">
        <f t="shared" si="175"/>
        <v>41796.75</v>
      </c>
    </row>
    <row r="2798" spans="1:20" ht="49"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s="3" t="s">
        <v>8271</v>
      </c>
      <c r="O2798">
        <f t="shared" si="172"/>
        <v>116</v>
      </c>
      <c r="P2798" s="3">
        <f t="shared" si="173"/>
        <v>44</v>
      </c>
      <c r="Q2798" t="s">
        <v>8317</v>
      </c>
      <c r="R2798" t="s">
        <v>8318</v>
      </c>
      <c r="S2798" s="8">
        <f t="shared" si="174"/>
        <v>41795.319768518515</v>
      </c>
      <c r="T2798" s="8">
        <f t="shared" si="175"/>
        <v>41825.319768518515</v>
      </c>
    </row>
    <row r="2799" spans="1:20" ht="49"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s="3" t="s">
        <v>8271</v>
      </c>
      <c r="O2799">
        <f t="shared" si="172"/>
        <v>103</v>
      </c>
      <c r="P2799" s="3">
        <f t="shared" si="173"/>
        <v>87.36</v>
      </c>
      <c r="Q2799" t="s">
        <v>8317</v>
      </c>
      <c r="R2799" t="s">
        <v>8318</v>
      </c>
      <c r="S2799" s="8">
        <f t="shared" si="174"/>
        <v>41798.731944444444</v>
      </c>
      <c r="T2799" s="8">
        <f t="shared" si="175"/>
        <v>41828.731944444444</v>
      </c>
    </row>
    <row r="2800" spans="1:20" ht="49"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s="3" t="s">
        <v>8271</v>
      </c>
      <c r="O2800">
        <f t="shared" si="172"/>
        <v>101</v>
      </c>
      <c r="P2800" s="3">
        <f t="shared" si="173"/>
        <v>36.47</v>
      </c>
      <c r="Q2800" t="s">
        <v>8317</v>
      </c>
      <c r="R2800" t="s">
        <v>8318</v>
      </c>
      <c r="S2800" s="8">
        <f t="shared" si="174"/>
        <v>42201.466678240737</v>
      </c>
      <c r="T2800" s="8">
        <f t="shared" si="175"/>
        <v>42216.458333333336</v>
      </c>
    </row>
    <row r="2801" spans="1:20" ht="49"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s="3" t="s">
        <v>8271</v>
      </c>
      <c r="O2801">
        <f t="shared" si="172"/>
        <v>117</v>
      </c>
      <c r="P2801" s="3">
        <f t="shared" si="173"/>
        <v>44.86</v>
      </c>
      <c r="Q2801" t="s">
        <v>8317</v>
      </c>
      <c r="R2801" t="s">
        <v>8318</v>
      </c>
      <c r="S2801" s="8">
        <f t="shared" si="174"/>
        <v>42507.05636574074</v>
      </c>
      <c r="T2801" s="8">
        <f t="shared" si="175"/>
        <v>42538.458333333336</v>
      </c>
    </row>
    <row r="2802" spans="1:20" ht="49"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s="3" t="s">
        <v>8271</v>
      </c>
      <c r="O2802">
        <f t="shared" si="172"/>
        <v>133</v>
      </c>
      <c r="P2802" s="3">
        <f t="shared" si="173"/>
        <v>42.9</v>
      </c>
      <c r="Q2802" t="s">
        <v>8317</v>
      </c>
      <c r="R2802" t="s">
        <v>8318</v>
      </c>
      <c r="S2802" s="8">
        <f t="shared" si="174"/>
        <v>41948.344513888886</v>
      </c>
      <c r="T2802" s="8">
        <f t="shared" si="175"/>
        <v>42008.344513888886</v>
      </c>
    </row>
    <row r="2803" spans="1:20" ht="49"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s="3" t="s">
        <v>8271</v>
      </c>
      <c r="O2803">
        <f t="shared" si="172"/>
        <v>133</v>
      </c>
      <c r="P2803" s="3">
        <f t="shared" si="173"/>
        <v>51.23</v>
      </c>
      <c r="Q2803" t="s">
        <v>8317</v>
      </c>
      <c r="R2803" t="s">
        <v>8318</v>
      </c>
      <c r="S2803" s="8">
        <f t="shared" si="174"/>
        <v>41900.034826388888</v>
      </c>
      <c r="T2803" s="8">
        <f t="shared" si="175"/>
        <v>41922.25</v>
      </c>
    </row>
    <row r="2804" spans="1:20" ht="49"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s="3" t="s">
        <v>8271</v>
      </c>
      <c r="O2804">
        <f t="shared" si="172"/>
        <v>102</v>
      </c>
      <c r="P2804" s="3">
        <f t="shared" si="173"/>
        <v>33.94</v>
      </c>
      <c r="Q2804" t="s">
        <v>8317</v>
      </c>
      <c r="R2804" t="s">
        <v>8318</v>
      </c>
      <c r="S2804" s="8">
        <f t="shared" si="174"/>
        <v>42192.438738425924</v>
      </c>
      <c r="T2804" s="8">
        <f t="shared" si="175"/>
        <v>42222.438738425924</v>
      </c>
    </row>
    <row r="2805" spans="1:20" ht="49"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s="3" t="s">
        <v>8271</v>
      </c>
      <c r="O2805">
        <f t="shared" si="172"/>
        <v>128</v>
      </c>
      <c r="P2805" s="3">
        <f t="shared" si="173"/>
        <v>90.74</v>
      </c>
      <c r="Q2805" t="s">
        <v>8317</v>
      </c>
      <c r="R2805" t="s">
        <v>8318</v>
      </c>
      <c r="S2805" s="8">
        <f t="shared" si="174"/>
        <v>42157.857361111113</v>
      </c>
      <c r="T2805" s="8">
        <f t="shared" si="175"/>
        <v>42200.791666666664</v>
      </c>
    </row>
    <row r="2806" spans="1:20" ht="49"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s="3" t="s">
        <v>8271</v>
      </c>
      <c r="O2806">
        <f t="shared" si="172"/>
        <v>115</v>
      </c>
      <c r="P2806" s="3">
        <f t="shared" si="173"/>
        <v>50</v>
      </c>
      <c r="Q2806" t="s">
        <v>8317</v>
      </c>
      <c r="R2806" t="s">
        <v>8318</v>
      </c>
      <c r="S2806" s="8">
        <f t="shared" si="174"/>
        <v>41881.245254629626</v>
      </c>
      <c r="T2806" s="8">
        <f t="shared" si="175"/>
        <v>41911.245254629626</v>
      </c>
    </row>
    <row r="2807" spans="1:20" ht="65"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s="3" t="s">
        <v>8271</v>
      </c>
      <c r="O2807">
        <f t="shared" si="172"/>
        <v>110</v>
      </c>
      <c r="P2807" s="3">
        <f t="shared" si="173"/>
        <v>24.44</v>
      </c>
      <c r="Q2807" t="s">
        <v>8317</v>
      </c>
      <c r="R2807" t="s">
        <v>8318</v>
      </c>
      <c r="S2807" s="8">
        <f t="shared" si="174"/>
        <v>42213.2971412037</v>
      </c>
      <c r="T2807" s="8">
        <f t="shared" si="175"/>
        <v>42238.2971412037</v>
      </c>
    </row>
    <row r="2808" spans="1:20" ht="49"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s="3" t="s">
        <v>8271</v>
      </c>
      <c r="O2808">
        <f t="shared" si="172"/>
        <v>112</v>
      </c>
      <c r="P2808" s="3">
        <f t="shared" si="173"/>
        <v>44.25</v>
      </c>
      <c r="Q2808" t="s">
        <v>8317</v>
      </c>
      <c r="R2808" t="s">
        <v>8318</v>
      </c>
      <c r="S2808" s="8">
        <f t="shared" si="174"/>
        <v>42185.058912037035</v>
      </c>
      <c r="T2808" s="8">
        <f t="shared" si="175"/>
        <v>42221.249999999993</v>
      </c>
    </row>
    <row r="2809" spans="1:20" ht="18"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s="3" t="s">
        <v>8271</v>
      </c>
      <c r="O2809">
        <f t="shared" si="172"/>
        <v>126</v>
      </c>
      <c r="P2809" s="3">
        <f t="shared" si="173"/>
        <v>67.739999999999995</v>
      </c>
      <c r="Q2809" t="s">
        <v>8317</v>
      </c>
      <c r="R2809" t="s">
        <v>8318</v>
      </c>
      <c r="S2809" s="8">
        <f t="shared" si="174"/>
        <v>42154.664791666662</v>
      </c>
      <c r="T2809" s="8">
        <f t="shared" si="175"/>
        <v>42184.664791666662</v>
      </c>
    </row>
    <row r="2810" spans="1:20" ht="49"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s="3" t="s">
        <v>8271</v>
      </c>
      <c r="O2810">
        <f t="shared" si="172"/>
        <v>100</v>
      </c>
      <c r="P2810" s="3">
        <f t="shared" si="173"/>
        <v>65.38</v>
      </c>
      <c r="Q2810" t="s">
        <v>8317</v>
      </c>
      <c r="R2810" t="s">
        <v>8318</v>
      </c>
      <c r="S2810" s="8">
        <f t="shared" si="174"/>
        <v>42208.638136574074</v>
      </c>
      <c r="T2810" s="8">
        <f t="shared" si="175"/>
        <v>42238.638136574074</v>
      </c>
    </row>
    <row r="2811" spans="1:20" ht="49"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s="3" t="s">
        <v>8271</v>
      </c>
      <c r="O2811">
        <f t="shared" si="172"/>
        <v>102</v>
      </c>
      <c r="P2811" s="3">
        <f t="shared" si="173"/>
        <v>121.9</v>
      </c>
      <c r="Q2811" t="s">
        <v>8317</v>
      </c>
      <c r="R2811" t="s">
        <v>8318</v>
      </c>
      <c r="S2811" s="8">
        <f t="shared" si="174"/>
        <v>42451.288483796299</v>
      </c>
      <c r="T2811" s="8">
        <f t="shared" si="175"/>
        <v>42459.402083333327</v>
      </c>
    </row>
    <row r="2812" spans="1:20" ht="49"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s="3" t="s">
        <v>8271</v>
      </c>
      <c r="O2812">
        <f t="shared" si="172"/>
        <v>108</v>
      </c>
      <c r="P2812" s="3">
        <f t="shared" si="173"/>
        <v>47.46</v>
      </c>
      <c r="Q2812" t="s">
        <v>8317</v>
      </c>
      <c r="R2812" t="s">
        <v>8318</v>
      </c>
      <c r="S2812" s="8">
        <f t="shared" si="174"/>
        <v>41758.931296296294</v>
      </c>
      <c r="T2812" s="8">
        <f t="shared" si="175"/>
        <v>41790.957638888889</v>
      </c>
    </row>
    <row r="2813" spans="1:20" ht="49"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s="3" t="s">
        <v>8271</v>
      </c>
      <c r="O2813">
        <f t="shared" si="172"/>
        <v>100</v>
      </c>
      <c r="P2813" s="3">
        <f t="shared" si="173"/>
        <v>92.84</v>
      </c>
      <c r="Q2813" t="s">
        <v>8317</v>
      </c>
      <c r="R2813" t="s">
        <v>8318</v>
      </c>
      <c r="S2813" s="8">
        <f t="shared" si="174"/>
        <v>42028.288229166668</v>
      </c>
      <c r="T2813" s="8">
        <f t="shared" si="175"/>
        <v>42058.288229166668</v>
      </c>
    </row>
    <row r="2814" spans="1:20" ht="49"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s="3" t="s">
        <v>8271</v>
      </c>
      <c r="O2814">
        <f t="shared" si="172"/>
        <v>113</v>
      </c>
      <c r="P2814" s="3">
        <f t="shared" si="173"/>
        <v>68.25</v>
      </c>
      <c r="Q2814" t="s">
        <v>8317</v>
      </c>
      <c r="R2814" t="s">
        <v>8318</v>
      </c>
      <c r="S2814" s="8">
        <f t="shared" si="174"/>
        <v>42054.535856481474</v>
      </c>
      <c r="T2814" s="8">
        <f t="shared" si="175"/>
        <v>42099.958333333336</v>
      </c>
    </row>
    <row r="2815" spans="1:20" ht="49"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s="3" t="s">
        <v>8271</v>
      </c>
      <c r="O2815">
        <f t="shared" si="172"/>
        <v>128</v>
      </c>
      <c r="P2815" s="3">
        <f t="shared" si="173"/>
        <v>37.21</v>
      </c>
      <c r="Q2815" t="s">
        <v>8317</v>
      </c>
      <c r="R2815" t="s">
        <v>8318</v>
      </c>
      <c r="S2815" s="8">
        <f t="shared" si="174"/>
        <v>42693.534270833326</v>
      </c>
      <c r="T2815" s="8">
        <f t="shared" si="175"/>
        <v>42718.534270833326</v>
      </c>
    </row>
    <row r="2816" spans="1:20" ht="49"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s="3" t="s">
        <v>8271</v>
      </c>
      <c r="O2816">
        <f t="shared" si="172"/>
        <v>108</v>
      </c>
      <c r="P2816" s="3">
        <f t="shared" si="173"/>
        <v>25.25</v>
      </c>
      <c r="Q2816" t="s">
        <v>8317</v>
      </c>
      <c r="R2816" t="s">
        <v>8318</v>
      </c>
      <c r="S2816" s="8">
        <f t="shared" si="174"/>
        <v>42103.191145833327</v>
      </c>
      <c r="T2816" s="8">
        <f t="shared" si="175"/>
        <v>42133.191145833327</v>
      </c>
    </row>
    <row r="2817" spans="1:20" ht="49"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s="3" t="s">
        <v>8271</v>
      </c>
      <c r="O2817">
        <f t="shared" si="172"/>
        <v>242</v>
      </c>
      <c r="P2817" s="3">
        <f t="shared" si="173"/>
        <v>43.21</v>
      </c>
      <c r="Q2817" t="s">
        <v>8317</v>
      </c>
      <c r="R2817" t="s">
        <v>8318</v>
      </c>
      <c r="S2817" s="8">
        <f t="shared" si="174"/>
        <v>42559.568391203698</v>
      </c>
      <c r="T2817" s="8">
        <f t="shared" si="175"/>
        <v>42589.568391203698</v>
      </c>
    </row>
    <row r="2818" spans="1:20" ht="49"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s="3" t="s">
        <v>8271</v>
      </c>
      <c r="O2818">
        <f t="shared" ref="O2818:O2881" si="176">ROUND(E2818/D2818*100,0)</f>
        <v>142</v>
      </c>
      <c r="P2818" s="3">
        <f t="shared" ref="P2818:P2881" si="177">IF(E2818=0,0,ROUND(E2818/L2818,2))</f>
        <v>25.13</v>
      </c>
      <c r="Q2818" t="s">
        <v>8317</v>
      </c>
      <c r="R2818" t="s">
        <v>8318</v>
      </c>
      <c r="S2818" s="8">
        <f t="shared" ref="S2818:S2881" si="178">(((J2818/60)/60)/24)+DATE(1970,1,1)+(-5/24)</f>
        <v>42188.259166666663</v>
      </c>
      <c r="T2818" s="8">
        <f t="shared" ref="T2818:T2881" si="179">(I2818/86400)+25569+(-5/24)</f>
        <v>42218.458333333336</v>
      </c>
    </row>
    <row r="2819" spans="1:20" ht="49"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s="3" t="s">
        <v>8271</v>
      </c>
      <c r="O2819">
        <f t="shared" si="176"/>
        <v>130</v>
      </c>
      <c r="P2819" s="3">
        <f t="shared" si="177"/>
        <v>23.64</v>
      </c>
      <c r="Q2819" t="s">
        <v>8317</v>
      </c>
      <c r="R2819" t="s">
        <v>8318</v>
      </c>
      <c r="S2819" s="8">
        <f t="shared" si="178"/>
        <v>42023.42664351852</v>
      </c>
      <c r="T2819" s="8">
        <f t="shared" si="179"/>
        <v>42063.42664351852</v>
      </c>
    </row>
    <row r="2820" spans="1:20" ht="49"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s="3" t="s">
        <v>8271</v>
      </c>
      <c r="O2820">
        <f t="shared" si="176"/>
        <v>106</v>
      </c>
      <c r="P2820" s="3">
        <f t="shared" si="177"/>
        <v>103.95</v>
      </c>
      <c r="Q2820" t="s">
        <v>8317</v>
      </c>
      <c r="R2820" t="s">
        <v>8318</v>
      </c>
      <c r="S2820" s="8">
        <f t="shared" si="178"/>
        <v>42250.389884259253</v>
      </c>
      <c r="T2820" s="8">
        <f t="shared" si="179"/>
        <v>42270.389884259253</v>
      </c>
    </row>
    <row r="2821" spans="1:20" ht="49"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s="3" t="s">
        <v>8271</v>
      </c>
      <c r="O2821">
        <f t="shared" si="176"/>
        <v>105</v>
      </c>
      <c r="P2821" s="3">
        <f t="shared" si="177"/>
        <v>50.38</v>
      </c>
      <c r="Q2821" t="s">
        <v>8317</v>
      </c>
      <c r="R2821" t="s">
        <v>8318</v>
      </c>
      <c r="S2821" s="8">
        <f t="shared" si="178"/>
        <v>42139.317233796297</v>
      </c>
      <c r="T2821" s="8">
        <f t="shared" si="179"/>
        <v>42169.317233796297</v>
      </c>
    </row>
    <row r="2822" spans="1:20" ht="49"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s="3" t="s">
        <v>8271</v>
      </c>
      <c r="O2822">
        <f t="shared" si="176"/>
        <v>136</v>
      </c>
      <c r="P2822" s="3">
        <f t="shared" si="177"/>
        <v>13.6</v>
      </c>
      <c r="Q2822" t="s">
        <v>8317</v>
      </c>
      <c r="R2822" t="s">
        <v>8318</v>
      </c>
      <c r="S2822" s="8">
        <f t="shared" si="178"/>
        <v>42401.402650462966</v>
      </c>
      <c r="T2822" s="8">
        <f t="shared" si="179"/>
        <v>42425.791666666664</v>
      </c>
    </row>
    <row r="2823" spans="1:20" ht="49"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s="3" t="s">
        <v>8271</v>
      </c>
      <c r="O2823">
        <f t="shared" si="176"/>
        <v>100</v>
      </c>
      <c r="P2823" s="3">
        <f t="shared" si="177"/>
        <v>28.57</v>
      </c>
      <c r="Q2823" t="s">
        <v>8317</v>
      </c>
      <c r="R2823" t="s">
        <v>8318</v>
      </c>
      <c r="S2823" s="8">
        <f t="shared" si="178"/>
        <v>41875.714525462965</v>
      </c>
      <c r="T2823" s="8">
        <f t="shared" si="179"/>
        <v>41905.714525462965</v>
      </c>
    </row>
    <row r="2824" spans="1:20" ht="49"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s="3" t="s">
        <v>8271</v>
      </c>
      <c r="O2824">
        <f t="shared" si="176"/>
        <v>100</v>
      </c>
      <c r="P2824" s="3">
        <f t="shared" si="177"/>
        <v>63.83</v>
      </c>
      <c r="Q2824" t="s">
        <v>8317</v>
      </c>
      <c r="R2824" t="s">
        <v>8318</v>
      </c>
      <c r="S2824" s="8">
        <f t="shared" si="178"/>
        <v>42060.475601851846</v>
      </c>
      <c r="T2824" s="8">
        <f t="shared" si="179"/>
        <v>42090.433935185181</v>
      </c>
    </row>
    <row r="2825" spans="1:20" ht="49"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s="3" t="s">
        <v>8271</v>
      </c>
      <c r="O2825">
        <f t="shared" si="176"/>
        <v>124</v>
      </c>
      <c r="P2825" s="3">
        <f t="shared" si="177"/>
        <v>8.86</v>
      </c>
      <c r="Q2825" t="s">
        <v>8317</v>
      </c>
      <c r="R2825" t="s">
        <v>8318</v>
      </c>
      <c r="S2825" s="8">
        <f t="shared" si="178"/>
        <v>42066.803310185183</v>
      </c>
      <c r="T2825" s="8">
        <f t="shared" si="179"/>
        <v>42094.749305555553</v>
      </c>
    </row>
    <row r="2826" spans="1:20" ht="33"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s="3" t="s">
        <v>8271</v>
      </c>
      <c r="O2826">
        <f t="shared" si="176"/>
        <v>117</v>
      </c>
      <c r="P2826" s="3">
        <f t="shared" si="177"/>
        <v>50.67</v>
      </c>
      <c r="Q2826" t="s">
        <v>8317</v>
      </c>
      <c r="R2826" t="s">
        <v>8318</v>
      </c>
      <c r="S2826" s="8">
        <f t="shared" si="178"/>
        <v>42136.0624537037</v>
      </c>
      <c r="T2826" s="8">
        <f t="shared" si="179"/>
        <v>42167.863194444442</v>
      </c>
    </row>
    <row r="2827" spans="1:20" ht="49"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s="3" t="s">
        <v>8271</v>
      </c>
      <c r="O2827">
        <f t="shared" si="176"/>
        <v>103</v>
      </c>
      <c r="P2827" s="3">
        <f t="shared" si="177"/>
        <v>60.78</v>
      </c>
      <c r="Q2827" t="s">
        <v>8317</v>
      </c>
      <c r="R2827" t="s">
        <v>8318</v>
      </c>
      <c r="S2827" s="8">
        <f t="shared" si="178"/>
        <v>42312.584328703706</v>
      </c>
      <c r="T2827" s="8">
        <f t="shared" si="179"/>
        <v>42342.584328703706</v>
      </c>
    </row>
    <row r="2828" spans="1:20" ht="49"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s="3" t="s">
        <v>8271</v>
      </c>
      <c r="O2828">
        <f t="shared" si="176"/>
        <v>108</v>
      </c>
      <c r="P2828" s="3">
        <f t="shared" si="177"/>
        <v>113.42</v>
      </c>
      <c r="Q2828" t="s">
        <v>8317</v>
      </c>
      <c r="R2828" t="s">
        <v>8318</v>
      </c>
      <c r="S2828" s="8">
        <f t="shared" si="178"/>
        <v>42170.826527777775</v>
      </c>
      <c r="T2828" s="8">
        <f t="shared" si="179"/>
        <v>42195.083333333336</v>
      </c>
    </row>
    <row r="2829" spans="1:20" ht="49"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s="3" t="s">
        <v>8271</v>
      </c>
      <c r="O2829">
        <f t="shared" si="176"/>
        <v>120</v>
      </c>
      <c r="P2829" s="3">
        <f t="shared" si="177"/>
        <v>104.57</v>
      </c>
      <c r="Q2829" t="s">
        <v>8317</v>
      </c>
      <c r="R2829" t="s">
        <v>8318</v>
      </c>
      <c r="S2829" s="8">
        <f t="shared" si="178"/>
        <v>42494.475300925922</v>
      </c>
      <c r="T2829" s="8">
        <f t="shared" si="179"/>
        <v>42524.479166666664</v>
      </c>
    </row>
    <row r="2830" spans="1:20" ht="49"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s="3" t="s">
        <v>8271</v>
      </c>
      <c r="O2830">
        <f t="shared" si="176"/>
        <v>100</v>
      </c>
      <c r="P2830" s="3">
        <f t="shared" si="177"/>
        <v>98.31</v>
      </c>
      <c r="Q2830" t="s">
        <v>8317</v>
      </c>
      <c r="R2830" t="s">
        <v>8318</v>
      </c>
      <c r="S2830" s="8">
        <f t="shared" si="178"/>
        <v>42254.056354166663</v>
      </c>
      <c r="T2830" s="8">
        <f t="shared" si="179"/>
        <v>42279.749999999993</v>
      </c>
    </row>
    <row r="2831" spans="1:20" ht="49"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s="3" t="s">
        <v>8271</v>
      </c>
      <c r="O2831">
        <f t="shared" si="176"/>
        <v>107</v>
      </c>
      <c r="P2831" s="3">
        <f t="shared" si="177"/>
        <v>35.04</v>
      </c>
      <c r="Q2831" t="s">
        <v>8317</v>
      </c>
      <c r="R2831" t="s">
        <v>8318</v>
      </c>
      <c r="S2831" s="8">
        <f t="shared" si="178"/>
        <v>42495.225902777776</v>
      </c>
      <c r="T2831" s="8">
        <f t="shared" si="179"/>
        <v>42523.225902777776</v>
      </c>
    </row>
    <row r="2832" spans="1:20" ht="33"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s="3" t="s">
        <v>8271</v>
      </c>
      <c r="O2832">
        <f t="shared" si="176"/>
        <v>100</v>
      </c>
      <c r="P2832" s="3">
        <f t="shared" si="177"/>
        <v>272.73</v>
      </c>
      <c r="Q2832" t="s">
        <v>8317</v>
      </c>
      <c r="R2832" t="s">
        <v>8318</v>
      </c>
      <c r="S2832" s="8">
        <f t="shared" si="178"/>
        <v>41758.631342592591</v>
      </c>
      <c r="T2832" s="8">
        <f t="shared" si="179"/>
        <v>41770.957638888889</v>
      </c>
    </row>
    <row r="2833" spans="1:20" ht="33"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s="3" t="s">
        <v>8271</v>
      </c>
      <c r="O2833">
        <f t="shared" si="176"/>
        <v>111</v>
      </c>
      <c r="P2833" s="3">
        <f t="shared" si="177"/>
        <v>63.85</v>
      </c>
      <c r="Q2833" t="s">
        <v>8317</v>
      </c>
      <c r="R2833" t="s">
        <v>8318</v>
      </c>
      <c r="S2833" s="8">
        <f t="shared" si="178"/>
        <v>42171.616550925923</v>
      </c>
      <c r="T2833" s="8">
        <f t="shared" si="179"/>
        <v>42201.616550925923</v>
      </c>
    </row>
    <row r="2834" spans="1:20" ht="49"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s="3" t="s">
        <v>8271</v>
      </c>
      <c r="O2834">
        <f t="shared" si="176"/>
        <v>115</v>
      </c>
      <c r="P2834" s="3">
        <f t="shared" si="177"/>
        <v>30.19</v>
      </c>
      <c r="Q2834" t="s">
        <v>8317</v>
      </c>
      <c r="R2834" t="s">
        <v>8318</v>
      </c>
      <c r="S2834" s="8">
        <f t="shared" si="178"/>
        <v>41938.501087962963</v>
      </c>
      <c r="T2834" s="8">
        <f t="shared" si="179"/>
        <v>41966.708333333336</v>
      </c>
    </row>
    <row r="2835" spans="1:20" ht="18"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s="3" t="s">
        <v>8271</v>
      </c>
      <c r="O2835">
        <f t="shared" si="176"/>
        <v>108</v>
      </c>
      <c r="P2835" s="3">
        <f t="shared" si="177"/>
        <v>83.51</v>
      </c>
      <c r="Q2835" t="s">
        <v>8317</v>
      </c>
      <c r="R2835" t="s">
        <v>8318</v>
      </c>
      <c r="S2835" s="8">
        <f t="shared" si="178"/>
        <v>42267.919363425921</v>
      </c>
      <c r="T2835" s="8">
        <f t="shared" si="179"/>
        <v>42287.874999999993</v>
      </c>
    </row>
    <row r="2836" spans="1:20" ht="49"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s="3" t="s">
        <v>8271</v>
      </c>
      <c r="O2836">
        <f t="shared" si="176"/>
        <v>170</v>
      </c>
      <c r="P2836" s="3">
        <f t="shared" si="177"/>
        <v>64.760000000000005</v>
      </c>
      <c r="Q2836" t="s">
        <v>8317</v>
      </c>
      <c r="R2836" t="s">
        <v>8318</v>
      </c>
      <c r="S2836" s="8">
        <f t="shared" si="178"/>
        <v>42019.751504629625</v>
      </c>
      <c r="T2836" s="8">
        <f t="shared" si="179"/>
        <v>42034.751504629625</v>
      </c>
    </row>
    <row r="2837" spans="1:20" ht="49"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s="3" t="s">
        <v>8271</v>
      </c>
      <c r="O2837">
        <f t="shared" si="176"/>
        <v>187</v>
      </c>
      <c r="P2837" s="3">
        <f t="shared" si="177"/>
        <v>20.12</v>
      </c>
      <c r="Q2837" t="s">
        <v>8317</v>
      </c>
      <c r="R2837" t="s">
        <v>8318</v>
      </c>
      <c r="S2837" s="8">
        <f t="shared" si="178"/>
        <v>42313.495567129627</v>
      </c>
      <c r="T2837" s="8">
        <f t="shared" si="179"/>
        <v>42342.791666666664</v>
      </c>
    </row>
    <row r="2838" spans="1:20" ht="49"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s="3" t="s">
        <v>8271</v>
      </c>
      <c r="O2838">
        <f t="shared" si="176"/>
        <v>108</v>
      </c>
      <c r="P2838" s="3">
        <f t="shared" si="177"/>
        <v>44.09</v>
      </c>
      <c r="Q2838" t="s">
        <v>8317</v>
      </c>
      <c r="R2838" t="s">
        <v>8318</v>
      </c>
      <c r="S2838" s="8">
        <f t="shared" si="178"/>
        <v>42746.053449074076</v>
      </c>
      <c r="T2838" s="8">
        <f t="shared" si="179"/>
        <v>42783.999305555553</v>
      </c>
    </row>
    <row r="2839" spans="1:20" ht="65"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s="3" t="s">
        <v>8271</v>
      </c>
      <c r="O2839">
        <f t="shared" si="176"/>
        <v>100</v>
      </c>
      <c r="P2839" s="3">
        <f t="shared" si="177"/>
        <v>40.479999999999997</v>
      </c>
      <c r="Q2839" t="s">
        <v>8317</v>
      </c>
      <c r="R2839" t="s">
        <v>8318</v>
      </c>
      <c r="S2839" s="8">
        <f t="shared" si="178"/>
        <v>42307.700046296297</v>
      </c>
      <c r="T2839" s="8">
        <f t="shared" si="179"/>
        <v>42347.741712962961</v>
      </c>
    </row>
    <row r="2840" spans="1:20" ht="49"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s="3" t="s">
        <v>8271</v>
      </c>
      <c r="O2840">
        <f t="shared" si="176"/>
        <v>120</v>
      </c>
      <c r="P2840" s="3">
        <f t="shared" si="177"/>
        <v>44.54</v>
      </c>
      <c r="Q2840" t="s">
        <v>8317</v>
      </c>
      <c r="R2840" t="s">
        <v>8318</v>
      </c>
      <c r="S2840" s="8">
        <f t="shared" si="178"/>
        <v>41842.399259259255</v>
      </c>
      <c r="T2840" s="8">
        <f t="shared" si="179"/>
        <v>41864.708333333328</v>
      </c>
    </row>
    <row r="2841" spans="1:20" ht="49"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s="3" t="s">
        <v>8271</v>
      </c>
      <c r="O2841">
        <f t="shared" si="176"/>
        <v>111</v>
      </c>
      <c r="P2841" s="3">
        <f t="shared" si="177"/>
        <v>125.81</v>
      </c>
      <c r="Q2841" t="s">
        <v>8317</v>
      </c>
      <c r="R2841" t="s">
        <v>8318</v>
      </c>
      <c r="S2841" s="8">
        <f t="shared" si="178"/>
        <v>41853.031874999993</v>
      </c>
      <c r="T2841" s="8">
        <f t="shared" si="179"/>
        <v>41875.999305555553</v>
      </c>
    </row>
    <row r="2842" spans="1:20" ht="49"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s="3" t="s">
        <v>8271</v>
      </c>
      <c r="O2842">
        <f t="shared" si="176"/>
        <v>104</v>
      </c>
      <c r="P2842" s="3">
        <f t="shared" si="177"/>
        <v>19.7</v>
      </c>
      <c r="Q2842" t="s">
        <v>8317</v>
      </c>
      <c r="R2842" t="s">
        <v>8318</v>
      </c>
      <c r="S2842" s="8">
        <f t="shared" si="178"/>
        <v>42059.827303240738</v>
      </c>
      <c r="T2842" s="8">
        <f t="shared" si="179"/>
        <v>42081.499999999993</v>
      </c>
    </row>
    <row r="2843" spans="1:20" ht="49"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s="3" t="s">
        <v>8271</v>
      </c>
      <c r="O2843">
        <f t="shared" si="176"/>
        <v>1</v>
      </c>
      <c r="P2843" s="3">
        <f t="shared" si="177"/>
        <v>10</v>
      </c>
      <c r="Q2843" t="s">
        <v>8317</v>
      </c>
      <c r="R2843" t="s">
        <v>8318</v>
      </c>
      <c r="S2843" s="8">
        <f t="shared" si="178"/>
        <v>42291.53121527777</v>
      </c>
      <c r="T2843" s="8">
        <f t="shared" si="179"/>
        <v>42351.572881944441</v>
      </c>
    </row>
    <row r="2844" spans="1:20" ht="49"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s="3" t="s">
        <v>8271</v>
      </c>
      <c r="O2844">
        <f t="shared" si="176"/>
        <v>0</v>
      </c>
      <c r="P2844" s="3">
        <f t="shared" si="177"/>
        <v>0</v>
      </c>
      <c r="Q2844" t="s">
        <v>8317</v>
      </c>
      <c r="R2844" t="s">
        <v>8318</v>
      </c>
      <c r="S2844" s="8">
        <f t="shared" si="178"/>
        <v>41784.744155092587</v>
      </c>
      <c r="T2844" s="8">
        <f t="shared" si="179"/>
        <v>41811.25</v>
      </c>
    </row>
    <row r="2845" spans="1:20" ht="49"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s="3" t="s">
        <v>8271</v>
      </c>
      <c r="O2845">
        <f t="shared" si="176"/>
        <v>0</v>
      </c>
      <c r="P2845" s="3">
        <f t="shared" si="177"/>
        <v>0</v>
      </c>
      <c r="Q2845" t="s">
        <v>8317</v>
      </c>
      <c r="R2845" t="s">
        <v>8318</v>
      </c>
      <c r="S2845" s="8">
        <f t="shared" si="178"/>
        <v>42492.529513888883</v>
      </c>
      <c r="T2845" s="8">
        <f t="shared" si="179"/>
        <v>42533.958333333336</v>
      </c>
    </row>
    <row r="2846" spans="1:20" ht="49"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s="3" t="s">
        <v>8271</v>
      </c>
      <c r="O2846">
        <f t="shared" si="176"/>
        <v>5</v>
      </c>
      <c r="P2846" s="3">
        <f t="shared" si="177"/>
        <v>30</v>
      </c>
      <c r="Q2846" t="s">
        <v>8317</v>
      </c>
      <c r="R2846" t="s">
        <v>8318</v>
      </c>
      <c r="S2846" s="8">
        <f t="shared" si="178"/>
        <v>42709.337731481479</v>
      </c>
      <c r="T2846" s="8">
        <f t="shared" si="179"/>
        <v>42739.337731481479</v>
      </c>
    </row>
    <row r="2847" spans="1:20" ht="49"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s="3" t="s">
        <v>8271</v>
      </c>
      <c r="O2847">
        <f t="shared" si="176"/>
        <v>32</v>
      </c>
      <c r="P2847" s="3">
        <f t="shared" si="177"/>
        <v>60.67</v>
      </c>
      <c r="Q2847" t="s">
        <v>8317</v>
      </c>
      <c r="R2847" t="s">
        <v>8318</v>
      </c>
      <c r="S2847" s="8">
        <f t="shared" si="178"/>
        <v>42102.808252314811</v>
      </c>
      <c r="T2847" s="8">
        <f t="shared" si="179"/>
        <v>42162.808252314811</v>
      </c>
    </row>
    <row r="2848" spans="1:20" ht="49"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s="3" t="s">
        <v>8271</v>
      </c>
      <c r="O2848">
        <f t="shared" si="176"/>
        <v>0</v>
      </c>
      <c r="P2848" s="3">
        <f t="shared" si="177"/>
        <v>0</v>
      </c>
      <c r="Q2848" t="s">
        <v>8317</v>
      </c>
      <c r="R2848" t="s">
        <v>8318</v>
      </c>
      <c r="S2848" s="8">
        <f t="shared" si="178"/>
        <v>42108.483726851853</v>
      </c>
      <c r="T2848" s="8">
        <f t="shared" si="179"/>
        <v>42153.483726851853</v>
      </c>
    </row>
    <row r="2849" spans="1:20" ht="49"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s="3" t="s">
        <v>8271</v>
      </c>
      <c r="O2849">
        <f t="shared" si="176"/>
        <v>0</v>
      </c>
      <c r="P2849" s="3">
        <f t="shared" si="177"/>
        <v>0</v>
      </c>
      <c r="Q2849" t="s">
        <v>8317</v>
      </c>
      <c r="R2849" t="s">
        <v>8318</v>
      </c>
      <c r="S2849" s="8">
        <f t="shared" si="178"/>
        <v>42453.597974537035</v>
      </c>
      <c r="T2849" s="8">
        <f t="shared" si="179"/>
        <v>42513.597974537035</v>
      </c>
    </row>
    <row r="2850" spans="1:20" ht="49"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s="3" t="s">
        <v>8271</v>
      </c>
      <c r="O2850">
        <f t="shared" si="176"/>
        <v>0</v>
      </c>
      <c r="P2850" s="3">
        <f t="shared" si="177"/>
        <v>23.33</v>
      </c>
      <c r="Q2850" t="s">
        <v>8317</v>
      </c>
      <c r="R2850" t="s">
        <v>8318</v>
      </c>
      <c r="S2850" s="8">
        <f t="shared" si="178"/>
        <v>42123.440497685187</v>
      </c>
      <c r="T2850" s="8">
        <f t="shared" si="179"/>
        <v>42153.440497685187</v>
      </c>
    </row>
    <row r="2851" spans="1:20" ht="49"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s="3" t="s">
        <v>8271</v>
      </c>
      <c r="O2851">
        <f t="shared" si="176"/>
        <v>1</v>
      </c>
      <c r="P2851" s="3">
        <f t="shared" si="177"/>
        <v>5</v>
      </c>
      <c r="Q2851" t="s">
        <v>8317</v>
      </c>
      <c r="R2851" t="s">
        <v>8318</v>
      </c>
      <c r="S2851" s="8">
        <f t="shared" si="178"/>
        <v>42453.219907407409</v>
      </c>
      <c r="T2851" s="8">
        <f t="shared" si="179"/>
        <v>42483.219907407409</v>
      </c>
    </row>
    <row r="2852" spans="1:20" ht="49"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s="3" t="s">
        <v>8271</v>
      </c>
      <c r="O2852">
        <f t="shared" si="176"/>
        <v>4</v>
      </c>
      <c r="P2852" s="3">
        <f t="shared" si="177"/>
        <v>23.92</v>
      </c>
      <c r="Q2852" t="s">
        <v>8317</v>
      </c>
      <c r="R2852" t="s">
        <v>8318</v>
      </c>
      <c r="S2852" s="8">
        <f t="shared" si="178"/>
        <v>41857.798738425925</v>
      </c>
      <c r="T2852" s="8">
        <f t="shared" si="179"/>
        <v>41887.798738425925</v>
      </c>
    </row>
    <row r="2853" spans="1:20" ht="49"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s="3" t="s">
        <v>8271</v>
      </c>
      <c r="O2853">
        <f t="shared" si="176"/>
        <v>0</v>
      </c>
      <c r="P2853" s="3">
        <f t="shared" si="177"/>
        <v>0</v>
      </c>
      <c r="Q2853" t="s">
        <v>8317</v>
      </c>
      <c r="R2853" t="s">
        <v>8318</v>
      </c>
      <c r="S2853" s="8">
        <f t="shared" si="178"/>
        <v>42389.794317129628</v>
      </c>
      <c r="T2853" s="8">
        <f t="shared" si="179"/>
        <v>42398.761805555558</v>
      </c>
    </row>
    <row r="2854" spans="1:20" ht="49"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s="3" t="s">
        <v>8271</v>
      </c>
      <c r="O2854">
        <f t="shared" si="176"/>
        <v>2</v>
      </c>
      <c r="P2854" s="3">
        <f t="shared" si="177"/>
        <v>15.83</v>
      </c>
      <c r="Q2854" t="s">
        <v>8317</v>
      </c>
      <c r="R2854" t="s">
        <v>8318</v>
      </c>
      <c r="S2854" s="8">
        <f t="shared" si="178"/>
        <v>41780.836840277778</v>
      </c>
      <c r="T2854" s="8">
        <f t="shared" si="179"/>
        <v>41810.836840277778</v>
      </c>
    </row>
    <row r="2855" spans="1:20" ht="49"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s="3" t="s">
        <v>8271</v>
      </c>
      <c r="O2855">
        <f t="shared" si="176"/>
        <v>0</v>
      </c>
      <c r="P2855" s="3">
        <f t="shared" si="177"/>
        <v>0</v>
      </c>
      <c r="Q2855" t="s">
        <v>8317</v>
      </c>
      <c r="R2855" t="s">
        <v>8318</v>
      </c>
      <c r="S2855" s="8">
        <f t="shared" si="178"/>
        <v>41835.98260416666</v>
      </c>
      <c r="T2855" s="8">
        <f t="shared" si="179"/>
        <v>41895.98260416666</v>
      </c>
    </row>
    <row r="2856" spans="1:20" ht="49"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s="3" t="s">
        <v>8271</v>
      </c>
      <c r="O2856">
        <f t="shared" si="176"/>
        <v>42</v>
      </c>
      <c r="P2856" s="3">
        <f t="shared" si="177"/>
        <v>29.79</v>
      </c>
      <c r="Q2856" t="s">
        <v>8317</v>
      </c>
      <c r="R2856" t="s">
        <v>8318</v>
      </c>
      <c r="S2856" s="8">
        <f t="shared" si="178"/>
        <v>42111.508321759255</v>
      </c>
      <c r="T2856" s="8">
        <f t="shared" si="179"/>
        <v>42131.508321759255</v>
      </c>
    </row>
    <row r="2857" spans="1:20" ht="49"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s="3" t="s">
        <v>8271</v>
      </c>
      <c r="O2857">
        <f t="shared" si="176"/>
        <v>50</v>
      </c>
      <c r="P2857" s="3">
        <f t="shared" si="177"/>
        <v>60</v>
      </c>
      <c r="Q2857" t="s">
        <v>8317</v>
      </c>
      <c r="R2857" t="s">
        <v>8318</v>
      </c>
      <c r="S2857" s="8">
        <f t="shared" si="178"/>
        <v>42369.799432870372</v>
      </c>
      <c r="T2857" s="8">
        <f t="shared" si="179"/>
        <v>42398.773611111108</v>
      </c>
    </row>
    <row r="2858" spans="1:20" ht="49"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s="3" t="s">
        <v>8271</v>
      </c>
      <c r="O2858">
        <f t="shared" si="176"/>
        <v>5</v>
      </c>
      <c r="P2858" s="3">
        <f t="shared" si="177"/>
        <v>24.33</v>
      </c>
      <c r="Q2858" t="s">
        <v>8317</v>
      </c>
      <c r="R2858" t="s">
        <v>8318</v>
      </c>
      <c r="S2858" s="8">
        <f t="shared" si="178"/>
        <v>42164.829247685186</v>
      </c>
      <c r="T2858" s="8">
        <f t="shared" si="179"/>
        <v>42224.69027777778</v>
      </c>
    </row>
    <row r="2859" spans="1:20" ht="65"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s="3" t="s">
        <v>8271</v>
      </c>
      <c r="O2859">
        <f t="shared" si="176"/>
        <v>20</v>
      </c>
      <c r="P2859" s="3">
        <f t="shared" si="177"/>
        <v>500</v>
      </c>
      <c r="Q2859" t="s">
        <v>8317</v>
      </c>
      <c r="R2859" t="s">
        <v>8318</v>
      </c>
      <c r="S2859" s="8">
        <f t="shared" si="178"/>
        <v>42726.711747685178</v>
      </c>
      <c r="T2859" s="8">
        <f t="shared" si="179"/>
        <v>42786.541666666664</v>
      </c>
    </row>
    <row r="2860" spans="1:20" ht="49"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s="3" t="s">
        <v>8271</v>
      </c>
      <c r="O2860">
        <f t="shared" si="176"/>
        <v>0</v>
      </c>
      <c r="P2860" s="3">
        <f t="shared" si="177"/>
        <v>0</v>
      </c>
      <c r="Q2860" t="s">
        <v>8317</v>
      </c>
      <c r="R2860" t="s">
        <v>8318</v>
      </c>
      <c r="S2860" s="8">
        <f t="shared" si="178"/>
        <v>41954.336747685178</v>
      </c>
      <c r="T2860" s="8">
        <f t="shared" si="179"/>
        <v>41978.269444444442</v>
      </c>
    </row>
    <row r="2861" spans="1:20" ht="33"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s="3" t="s">
        <v>8271</v>
      </c>
      <c r="O2861">
        <f t="shared" si="176"/>
        <v>2</v>
      </c>
      <c r="P2861" s="3">
        <f t="shared" si="177"/>
        <v>35</v>
      </c>
      <c r="Q2861" t="s">
        <v>8317</v>
      </c>
      <c r="R2861" t="s">
        <v>8318</v>
      </c>
      <c r="S2861" s="8">
        <f t="shared" si="178"/>
        <v>42233.153981481482</v>
      </c>
      <c r="T2861" s="8">
        <f t="shared" si="179"/>
        <v>42293.153981481482</v>
      </c>
    </row>
    <row r="2862" spans="1:20" ht="49"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s="3" t="s">
        <v>8271</v>
      </c>
      <c r="O2862">
        <f t="shared" si="176"/>
        <v>7</v>
      </c>
      <c r="P2862" s="3">
        <f t="shared" si="177"/>
        <v>29.56</v>
      </c>
      <c r="Q2862" t="s">
        <v>8317</v>
      </c>
      <c r="R2862" t="s">
        <v>8318</v>
      </c>
      <c r="S2862" s="8">
        <f t="shared" si="178"/>
        <v>42480.592314814807</v>
      </c>
      <c r="T2862" s="8">
        <f t="shared" si="179"/>
        <v>42540.592314814814</v>
      </c>
    </row>
    <row r="2863" spans="1:20" ht="49"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s="3" t="s">
        <v>8271</v>
      </c>
      <c r="O2863">
        <f t="shared" si="176"/>
        <v>32</v>
      </c>
      <c r="P2863" s="3">
        <f t="shared" si="177"/>
        <v>26.67</v>
      </c>
      <c r="Q2863" t="s">
        <v>8317</v>
      </c>
      <c r="R2863" t="s">
        <v>8318</v>
      </c>
      <c r="S2863" s="8">
        <f t="shared" si="178"/>
        <v>42257.3825</v>
      </c>
      <c r="T2863" s="8">
        <f t="shared" si="179"/>
        <v>42271.3825</v>
      </c>
    </row>
    <row r="2864" spans="1:20" ht="49"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s="3" t="s">
        <v>8271</v>
      </c>
      <c r="O2864">
        <f t="shared" si="176"/>
        <v>0</v>
      </c>
      <c r="P2864" s="3">
        <f t="shared" si="177"/>
        <v>18.329999999999998</v>
      </c>
      <c r="Q2864" t="s">
        <v>8317</v>
      </c>
      <c r="R2864" t="s">
        <v>8318</v>
      </c>
      <c r="S2864" s="8">
        <f t="shared" si="178"/>
        <v>41784.581354166665</v>
      </c>
      <c r="T2864" s="8">
        <f t="shared" si="179"/>
        <v>41814.581354166665</v>
      </c>
    </row>
    <row r="2865" spans="1:20" ht="49"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s="3" t="s">
        <v>8271</v>
      </c>
      <c r="O2865">
        <f t="shared" si="176"/>
        <v>0</v>
      </c>
      <c r="P2865" s="3">
        <f t="shared" si="177"/>
        <v>20</v>
      </c>
      <c r="Q2865" t="s">
        <v>8317</v>
      </c>
      <c r="R2865" t="s">
        <v>8318</v>
      </c>
      <c r="S2865" s="8">
        <f t="shared" si="178"/>
        <v>41831.46670138889</v>
      </c>
      <c r="T2865" s="8">
        <f t="shared" si="179"/>
        <v>41891.46670138889</v>
      </c>
    </row>
    <row r="2866" spans="1:20" ht="18"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s="3" t="s">
        <v>8271</v>
      </c>
      <c r="O2866">
        <f t="shared" si="176"/>
        <v>2</v>
      </c>
      <c r="P2866" s="3">
        <f t="shared" si="177"/>
        <v>13.33</v>
      </c>
      <c r="Q2866" t="s">
        <v>8317</v>
      </c>
      <c r="R2866" t="s">
        <v>8318</v>
      </c>
      <c r="S2866" s="8">
        <f t="shared" si="178"/>
        <v>42172.405173611107</v>
      </c>
      <c r="T2866" s="8">
        <f t="shared" si="179"/>
        <v>42202.345833333333</v>
      </c>
    </row>
    <row r="2867" spans="1:20" ht="49"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s="3" t="s">
        <v>8271</v>
      </c>
      <c r="O2867">
        <f t="shared" si="176"/>
        <v>0</v>
      </c>
      <c r="P2867" s="3">
        <f t="shared" si="177"/>
        <v>0</v>
      </c>
      <c r="Q2867" t="s">
        <v>8317</v>
      </c>
      <c r="R2867" t="s">
        <v>8318</v>
      </c>
      <c r="S2867" s="8">
        <f t="shared" si="178"/>
        <v>41949.905775462961</v>
      </c>
      <c r="T2867" s="8">
        <f t="shared" si="179"/>
        <v>42009.905775462961</v>
      </c>
    </row>
    <row r="2868" spans="1:20" ht="49"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s="3" t="s">
        <v>8271</v>
      </c>
      <c r="O2868">
        <f t="shared" si="176"/>
        <v>1</v>
      </c>
      <c r="P2868" s="3">
        <f t="shared" si="177"/>
        <v>22.5</v>
      </c>
      <c r="Q2868" t="s">
        <v>8317</v>
      </c>
      <c r="R2868" t="s">
        <v>8318</v>
      </c>
      <c r="S2868" s="8">
        <f t="shared" si="178"/>
        <v>42627.746770833335</v>
      </c>
      <c r="T2868" s="8">
        <f t="shared" si="179"/>
        <v>42657.708333333336</v>
      </c>
    </row>
    <row r="2869" spans="1:20" ht="49"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s="3" t="s">
        <v>8271</v>
      </c>
      <c r="O2869">
        <f t="shared" si="176"/>
        <v>20</v>
      </c>
      <c r="P2869" s="3">
        <f t="shared" si="177"/>
        <v>50.4</v>
      </c>
      <c r="Q2869" t="s">
        <v>8317</v>
      </c>
      <c r="R2869" t="s">
        <v>8318</v>
      </c>
      <c r="S2869" s="8">
        <f t="shared" si="178"/>
        <v>42530.986944444441</v>
      </c>
      <c r="T2869" s="8">
        <f t="shared" si="179"/>
        <v>42554.958333333336</v>
      </c>
    </row>
    <row r="2870" spans="1:20" ht="49"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s="3" t="s">
        <v>8271</v>
      </c>
      <c r="O2870">
        <f t="shared" si="176"/>
        <v>42</v>
      </c>
      <c r="P2870" s="3">
        <f t="shared" si="177"/>
        <v>105.03</v>
      </c>
      <c r="Q2870" t="s">
        <v>8317</v>
      </c>
      <c r="R2870" t="s">
        <v>8318</v>
      </c>
      <c r="S2870" s="8">
        <f t="shared" si="178"/>
        <v>42618.618680555555</v>
      </c>
      <c r="T2870" s="8">
        <f t="shared" si="179"/>
        <v>42648.618680555555</v>
      </c>
    </row>
    <row r="2871" spans="1:20" ht="49"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s="3" t="s">
        <v>8271</v>
      </c>
      <c r="O2871">
        <f t="shared" si="176"/>
        <v>1</v>
      </c>
      <c r="P2871" s="3">
        <f t="shared" si="177"/>
        <v>35.4</v>
      </c>
      <c r="Q2871" t="s">
        <v>8317</v>
      </c>
      <c r="R2871" t="s">
        <v>8318</v>
      </c>
      <c r="S2871" s="8">
        <f t="shared" si="178"/>
        <v>42540.385196759256</v>
      </c>
      <c r="T2871" s="8">
        <f t="shared" si="179"/>
        <v>42570.385196759256</v>
      </c>
    </row>
    <row r="2872" spans="1:20" ht="49"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s="3" t="s">
        <v>8271</v>
      </c>
      <c r="O2872">
        <f t="shared" si="176"/>
        <v>15</v>
      </c>
      <c r="P2872" s="3">
        <f t="shared" si="177"/>
        <v>83.33</v>
      </c>
      <c r="Q2872" t="s">
        <v>8317</v>
      </c>
      <c r="R2872" t="s">
        <v>8318</v>
      </c>
      <c r="S2872" s="8">
        <f t="shared" si="178"/>
        <v>41745.981076388889</v>
      </c>
      <c r="T2872" s="8">
        <f t="shared" si="179"/>
        <v>41775.981076388889</v>
      </c>
    </row>
    <row r="2873" spans="1:20" ht="49"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s="3" t="s">
        <v>8271</v>
      </c>
      <c r="O2873">
        <f t="shared" si="176"/>
        <v>5</v>
      </c>
      <c r="P2873" s="3">
        <f t="shared" si="177"/>
        <v>35.92</v>
      </c>
      <c r="Q2873" t="s">
        <v>8317</v>
      </c>
      <c r="R2873" t="s">
        <v>8318</v>
      </c>
      <c r="S2873" s="8">
        <f t="shared" si="178"/>
        <v>41974.530243055553</v>
      </c>
      <c r="T2873" s="8">
        <f t="shared" si="179"/>
        <v>41994.530243055553</v>
      </c>
    </row>
    <row r="2874" spans="1:20" ht="33"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s="3" t="s">
        <v>8271</v>
      </c>
      <c r="O2874">
        <f t="shared" si="176"/>
        <v>0</v>
      </c>
      <c r="P2874" s="3">
        <f t="shared" si="177"/>
        <v>0</v>
      </c>
      <c r="Q2874" t="s">
        <v>8317</v>
      </c>
      <c r="R2874" t="s">
        <v>8318</v>
      </c>
      <c r="S2874" s="8">
        <f t="shared" si="178"/>
        <v>42114.907847222225</v>
      </c>
      <c r="T2874" s="8">
        <f t="shared" si="179"/>
        <v>42174.907847222225</v>
      </c>
    </row>
    <row r="2875" spans="1:20" ht="49"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s="3" t="s">
        <v>8271</v>
      </c>
      <c r="O2875">
        <f t="shared" si="176"/>
        <v>38</v>
      </c>
      <c r="P2875" s="3">
        <f t="shared" si="177"/>
        <v>119.13</v>
      </c>
      <c r="Q2875" t="s">
        <v>8317</v>
      </c>
      <c r="R2875" t="s">
        <v>8318</v>
      </c>
      <c r="S2875" s="8">
        <f t="shared" si="178"/>
        <v>42002.609155092585</v>
      </c>
      <c r="T2875" s="8">
        <f t="shared" si="179"/>
        <v>42032.609155092585</v>
      </c>
    </row>
    <row r="2876" spans="1:20" ht="49"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s="3" t="s">
        <v>8271</v>
      </c>
      <c r="O2876">
        <f t="shared" si="176"/>
        <v>5</v>
      </c>
      <c r="P2876" s="3">
        <f t="shared" si="177"/>
        <v>90.33</v>
      </c>
      <c r="Q2876" t="s">
        <v>8317</v>
      </c>
      <c r="R2876" t="s">
        <v>8318</v>
      </c>
      <c r="S2876" s="8">
        <f t="shared" si="178"/>
        <v>42722.636412037034</v>
      </c>
      <c r="T2876" s="8">
        <f t="shared" si="179"/>
        <v>42752.636412037034</v>
      </c>
    </row>
    <row r="2877" spans="1:20" ht="49"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s="3" t="s">
        <v>8271</v>
      </c>
      <c r="O2877">
        <f t="shared" si="176"/>
        <v>0</v>
      </c>
      <c r="P2877" s="3">
        <f t="shared" si="177"/>
        <v>2.33</v>
      </c>
      <c r="Q2877" t="s">
        <v>8317</v>
      </c>
      <c r="R2877" t="s">
        <v>8318</v>
      </c>
      <c r="S2877" s="8">
        <f t="shared" si="178"/>
        <v>42464.920057870368</v>
      </c>
      <c r="T2877" s="8">
        <f t="shared" si="179"/>
        <v>42494.920057870368</v>
      </c>
    </row>
    <row r="2878" spans="1:20" ht="49"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s="3" t="s">
        <v>8271</v>
      </c>
      <c r="O2878">
        <f t="shared" si="176"/>
        <v>0</v>
      </c>
      <c r="P2878" s="3">
        <f t="shared" si="177"/>
        <v>0</v>
      </c>
      <c r="Q2878" t="s">
        <v>8317</v>
      </c>
      <c r="R2878" t="s">
        <v>8318</v>
      </c>
      <c r="S2878" s="8">
        <f t="shared" si="178"/>
        <v>42171.535636574066</v>
      </c>
      <c r="T2878" s="8">
        <f t="shared" si="179"/>
        <v>42201.535636574066</v>
      </c>
    </row>
    <row r="2879" spans="1:20" ht="49"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s="3" t="s">
        <v>8271</v>
      </c>
      <c r="O2879">
        <f t="shared" si="176"/>
        <v>11</v>
      </c>
      <c r="P2879" s="3">
        <f t="shared" si="177"/>
        <v>108.33</v>
      </c>
      <c r="Q2879" t="s">
        <v>8317</v>
      </c>
      <c r="R2879" t="s">
        <v>8318</v>
      </c>
      <c r="S2879" s="8">
        <f t="shared" si="178"/>
        <v>42672.746805555551</v>
      </c>
      <c r="T2879" s="8">
        <f t="shared" si="179"/>
        <v>42704.499999999993</v>
      </c>
    </row>
    <row r="2880" spans="1:20" ht="49"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s="3" t="s">
        <v>8271</v>
      </c>
      <c r="O2880">
        <f t="shared" si="176"/>
        <v>2</v>
      </c>
      <c r="P2880" s="3">
        <f t="shared" si="177"/>
        <v>15.75</v>
      </c>
      <c r="Q2880" t="s">
        <v>8317</v>
      </c>
      <c r="R2880" t="s">
        <v>8318</v>
      </c>
      <c r="S2880" s="8">
        <f t="shared" si="178"/>
        <v>42128.407349537032</v>
      </c>
      <c r="T2880" s="8">
        <f t="shared" si="179"/>
        <v>42188.407349537032</v>
      </c>
    </row>
    <row r="2881" spans="1:20" ht="49"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s="3" t="s">
        <v>8271</v>
      </c>
      <c r="O2881">
        <f t="shared" si="176"/>
        <v>0</v>
      </c>
      <c r="P2881" s="3">
        <f t="shared" si="177"/>
        <v>29</v>
      </c>
      <c r="Q2881" t="s">
        <v>8317</v>
      </c>
      <c r="R2881" t="s">
        <v>8318</v>
      </c>
      <c r="S2881" s="8">
        <f t="shared" si="178"/>
        <v>42359.516909722217</v>
      </c>
      <c r="T2881" s="8">
        <f t="shared" si="179"/>
        <v>42389.516909722217</v>
      </c>
    </row>
    <row r="2882" spans="1:20" ht="49"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s="3" t="s">
        <v>8271</v>
      </c>
      <c r="O2882">
        <f t="shared" ref="O2882:O2945" si="180">ROUND(E2882/D2882*100,0)</f>
        <v>23</v>
      </c>
      <c r="P2882" s="3">
        <f t="shared" ref="P2882:P2945" si="181">IF(E2882=0,0,ROUND(E2882/L2882,2))</f>
        <v>96.55</v>
      </c>
      <c r="Q2882" t="s">
        <v>8317</v>
      </c>
      <c r="R2882" t="s">
        <v>8318</v>
      </c>
      <c r="S2882" s="8">
        <f t="shared" ref="S2882:S2945" si="182">(((J2882/60)/60)/24)+DATE(1970,1,1)+(-5/24)</f>
        <v>42192.69736111111</v>
      </c>
      <c r="T2882" s="8">
        <f t="shared" ref="T2882:T2945" si="183">(I2882/86400)+25569+(-5/24)</f>
        <v>42236.503472222219</v>
      </c>
    </row>
    <row r="2883" spans="1:20" ht="49"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s="3" t="s">
        <v>8271</v>
      </c>
      <c r="O2883">
        <f t="shared" si="180"/>
        <v>0</v>
      </c>
      <c r="P2883" s="3">
        <f t="shared" si="181"/>
        <v>0</v>
      </c>
      <c r="Q2883" t="s">
        <v>8317</v>
      </c>
      <c r="R2883" t="s">
        <v>8318</v>
      </c>
      <c r="S2883" s="8">
        <f t="shared" si="182"/>
        <v>41916.389305555553</v>
      </c>
      <c r="T2883" s="8">
        <f t="shared" si="183"/>
        <v>41976.430972222217</v>
      </c>
    </row>
    <row r="2884" spans="1:20" ht="49"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s="3" t="s">
        <v>8271</v>
      </c>
      <c r="O2884">
        <f t="shared" si="180"/>
        <v>34</v>
      </c>
      <c r="P2884" s="3">
        <f t="shared" si="181"/>
        <v>63</v>
      </c>
      <c r="Q2884" t="s">
        <v>8317</v>
      </c>
      <c r="R2884" t="s">
        <v>8318</v>
      </c>
      <c r="S2884" s="8">
        <f t="shared" si="182"/>
        <v>42461.387939814813</v>
      </c>
      <c r="T2884" s="8">
        <f t="shared" si="183"/>
        <v>42491.387939814813</v>
      </c>
    </row>
    <row r="2885" spans="1:20" ht="49"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s="3" t="s">
        <v>8271</v>
      </c>
      <c r="O2885">
        <f t="shared" si="180"/>
        <v>19</v>
      </c>
      <c r="P2885" s="3">
        <f t="shared" si="181"/>
        <v>381.6</v>
      </c>
      <c r="Q2885" t="s">
        <v>8317</v>
      </c>
      <c r="R2885" t="s">
        <v>8318</v>
      </c>
      <c r="S2885" s="8">
        <f t="shared" si="182"/>
        <v>42370.694872685184</v>
      </c>
      <c r="T2885" s="8">
        <f t="shared" si="183"/>
        <v>42405.999305555553</v>
      </c>
    </row>
    <row r="2886" spans="1:20" ht="33"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s="3" t="s">
        <v>8271</v>
      </c>
      <c r="O2886">
        <f t="shared" si="180"/>
        <v>0</v>
      </c>
      <c r="P2886" s="3">
        <f t="shared" si="181"/>
        <v>46.25</v>
      </c>
      <c r="Q2886" t="s">
        <v>8317</v>
      </c>
      <c r="R2886" t="s">
        <v>8318</v>
      </c>
      <c r="S2886" s="8">
        <f t="shared" si="182"/>
        <v>41948.518923611111</v>
      </c>
      <c r="T2886" s="8">
        <f t="shared" si="183"/>
        <v>41978.518923611111</v>
      </c>
    </row>
    <row r="2887" spans="1:20" ht="33"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s="3" t="s">
        <v>8271</v>
      </c>
      <c r="O2887">
        <f t="shared" si="180"/>
        <v>33</v>
      </c>
      <c r="P2887" s="3">
        <f t="shared" si="181"/>
        <v>26</v>
      </c>
      <c r="Q2887" t="s">
        <v>8317</v>
      </c>
      <c r="R2887" t="s">
        <v>8318</v>
      </c>
      <c r="S2887" s="8">
        <f t="shared" si="182"/>
        <v>42046.868067129624</v>
      </c>
      <c r="T2887" s="8">
        <f t="shared" si="183"/>
        <v>42076.82640046296</v>
      </c>
    </row>
    <row r="2888" spans="1:20" ht="49"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s="3" t="s">
        <v>8271</v>
      </c>
      <c r="O2888">
        <f t="shared" si="180"/>
        <v>5</v>
      </c>
      <c r="P2888" s="3">
        <f t="shared" si="181"/>
        <v>10</v>
      </c>
      <c r="Q2888" t="s">
        <v>8317</v>
      </c>
      <c r="R2888" t="s">
        <v>8318</v>
      </c>
      <c r="S2888" s="8">
        <f t="shared" si="182"/>
        <v>42261.424583333333</v>
      </c>
      <c r="T2888" s="8">
        <f t="shared" si="183"/>
        <v>42265.957638888889</v>
      </c>
    </row>
    <row r="2889" spans="1:20" ht="49"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s="3" t="s">
        <v>8271</v>
      </c>
      <c r="O2889">
        <f t="shared" si="180"/>
        <v>0</v>
      </c>
      <c r="P2889" s="3">
        <f t="shared" si="181"/>
        <v>5</v>
      </c>
      <c r="Q2889" t="s">
        <v>8317</v>
      </c>
      <c r="R2889" t="s">
        <v>8318</v>
      </c>
      <c r="S2889" s="8">
        <f t="shared" si="182"/>
        <v>41985.219027777777</v>
      </c>
      <c r="T2889" s="8">
        <f t="shared" si="183"/>
        <v>42015.219027777777</v>
      </c>
    </row>
    <row r="2890" spans="1:20" ht="49"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s="3" t="s">
        <v>8271</v>
      </c>
      <c r="O2890">
        <f t="shared" si="180"/>
        <v>0</v>
      </c>
      <c r="P2890" s="3">
        <f t="shared" si="181"/>
        <v>0</v>
      </c>
      <c r="Q2890" t="s">
        <v>8317</v>
      </c>
      <c r="R2890" t="s">
        <v>8318</v>
      </c>
      <c r="S2890" s="8">
        <f t="shared" si="182"/>
        <v>41922.326851851853</v>
      </c>
      <c r="T2890" s="8">
        <f t="shared" si="183"/>
        <v>41929.999305555553</v>
      </c>
    </row>
    <row r="2891" spans="1:20" ht="49"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s="3" t="s">
        <v>8271</v>
      </c>
      <c r="O2891">
        <f t="shared" si="180"/>
        <v>38</v>
      </c>
      <c r="P2891" s="3">
        <f t="shared" si="181"/>
        <v>81.569999999999993</v>
      </c>
      <c r="Q2891" t="s">
        <v>8317</v>
      </c>
      <c r="R2891" t="s">
        <v>8318</v>
      </c>
      <c r="S2891" s="8">
        <f t="shared" si="182"/>
        <v>41850.654918981476</v>
      </c>
      <c r="T2891" s="8">
        <f t="shared" si="183"/>
        <v>41880.654918981476</v>
      </c>
    </row>
    <row r="2892" spans="1:20" ht="49"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s="3" t="s">
        <v>8271</v>
      </c>
      <c r="O2892">
        <f t="shared" si="180"/>
        <v>1</v>
      </c>
      <c r="P2892" s="3">
        <f t="shared" si="181"/>
        <v>7</v>
      </c>
      <c r="Q2892" t="s">
        <v>8317</v>
      </c>
      <c r="R2892" t="s">
        <v>8318</v>
      </c>
      <c r="S2892" s="8">
        <f t="shared" si="182"/>
        <v>41831.534629629627</v>
      </c>
      <c r="T2892" s="8">
        <f t="shared" si="183"/>
        <v>41859.916666666664</v>
      </c>
    </row>
    <row r="2893" spans="1:20" ht="49"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s="3" t="s">
        <v>8271</v>
      </c>
      <c r="O2893">
        <f t="shared" si="180"/>
        <v>3</v>
      </c>
      <c r="P2893" s="3">
        <f t="shared" si="181"/>
        <v>27.3</v>
      </c>
      <c r="Q2893" t="s">
        <v>8317</v>
      </c>
      <c r="R2893" t="s">
        <v>8318</v>
      </c>
      <c r="S2893" s="8">
        <f t="shared" si="182"/>
        <v>42415.675092592595</v>
      </c>
      <c r="T2893" s="8">
        <f t="shared" si="183"/>
        <v>42475.633425925924</v>
      </c>
    </row>
    <row r="2894" spans="1:20" ht="49"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s="3" t="s">
        <v>8271</v>
      </c>
      <c r="O2894">
        <f t="shared" si="180"/>
        <v>9</v>
      </c>
      <c r="P2894" s="3">
        <f t="shared" si="181"/>
        <v>29.41</v>
      </c>
      <c r="Q2894" t="s">
        <v>8317</v>
      </c>
      <c r="R2894" t="s">
        <v>8318</v>
      </c>
      <c r="S2894" s="8">
        <f t="shared" si="182"/>
        <v>41869.505833333329</v>
      </c>
      <c r="T2894" s="8">
        <f t="shared" si="183"/>
        <v>41876.666666666664</v>
      </c>
    </row>
    <row r="2895" spans="1:20" ht="18"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s="3" t="s">
        <v>8271</v>
      </c>
      <c r="O2895">
        <f t="shared" si="180"/>
        <v>1</v>
      </c>
      <c r="P2895" s="3">
        <f t="shared" si="181"/>
        <v>12.5</v>
      </c>
      <c r="Q2895" t="s">
        <v>8317</v>
      </c>
      <c r="R2895" t="s">
        <v>8318</v>
      </c>
      <c r="S2895" s="8">
        <f t="shared" si="182"/>
        <v>41953.564756944441</v>
      </c>
      <c r="T2895" s="8">
        <f t="shared" si="183"/>
        <v>42012.874999999993</v>
      </c>
    </row>
    <row r="2896" spans="1:20" ht="33"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s="3" t="s">
        <v>8271</v>
      </c>
      <c r="O2896">
        <f t="shared" si="180"/>
        <v>0</v>
      </c>
      <c r="P2896" s="3">
        <f t="shared" si="181"/>
        <v>0</v>
      </c>
      <c r="Q2896" t="s">
        <v>8317</v>
      </c>
      <c r="R2896" t="s">
        <v>8318</v>
      </c>
      <c r="S2896" s="8">
        <f t="shared" si="182"/>
        <v>42037.777951388889</v>
      </c>
      <c r="T2896" s="8">
        <f t="shared" si="183"/>
        <v>42097.736284722218</v>
      </c>
    </row>
    <row r="2897" spans="1:20" ht="49"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s="3" t="s">
        <v>8271</v>
      </c>
      <c r="O2897">
        <f t="shared" si="180"/>
        <v>5</v>
      </c>
      <c r="P2897" s="3">
        <f t="shared" si="181"/>
        <v>5.75</v>
      </c>
      <c r="Q2897" t="s">
        <v>8317</v>
      </c>
      <c r="R2897" t="s">
        <v>8318</v>
      </c>
      <c r="S2897" s="8">
        <f t="shared" si="182"/>
        <v>41811.347129629627</v>
      </c>
      <c r="T2897" s="8">
        <f t="shared" si="183"/>
        <v>41812.666666666664</v>
      </c>
    </row>
    <row r="2898" spans="1:20" ht="49"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s="3" t="s">
        <v>8271</v>
      </c>
      <c r="O2898">
        <f t="shared" si="180"/>
        <v>21</v>
      </c>
      <c r="P2898" s="3">
        <f t="shared" si="181"/>
        <v>52.08</v>
      </c>
      <c r="Q2898" t="s">
        <v>8317</v>
      </c>
      <c r="R2898" t="s">
        <v>8318</v>
      </c>
      <c r="S2898" s="8">
        <f t="shared" si="182"/>
        <v>42701.700474537036</v>
      </c>
      <c r="T2898" s="8">
        <f t="shared" si="183"/>
        <v>42716.041666666664</v>
      </c>
    </row>
    <row r="2899" spans="1:20" ht="49"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s="3" t="s">
        <v>8271</v>
      </c>
      <c r="O2899">
        <f t="shared" si="180"/>
        <v>5</v>
      </c>
      <c r="P2899" s="3">
        <f t="shared" si="181"/>
        <v>183.33</v>
      </c>
      <c r="Q2899" t="s">
        <v>8317</v>
      </c>
      <c r="R2899" t="s">
        <v>8318</v>
      </c>
      <c r="S2899" s="8">
        <f t="shared" si="182"/>
        <v>42258.438171296293</v>
      </c>
      <c r="T2899" s="8">
        <f t="shared" si="183"/>
        <v>42288.436863425923</v>
      </c>
    </row>
    <row r="2900" spans="1:20" ht="49"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s="3" t="s">
        <v>8271</v>
      </c>
      <c r="O2900">
        <f t="shared" si="180"/>
        <v>4</v>
      </c>
      <c r="P2900" s="3">
        <f t="shared" si="181"/>
        <v>26.33</v>
      </c>
      <c r="Q2900" t="s">
        <v>8317</v>
      </c>
      <c r="R2900" t="s">
        <v>8318</v>
      </c>
      <c r="S2900" s="8">
        <f t="shared" si="182"/>
        <v>42278.456631944442</v>
      </c>
      <c r="T2900" s="8">
        <f t="shared" si="183"/>
        <v>42308.456631944442</v>
      </c>
    </row>
    <row r="2901" spans="1:20" ht="49"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s="3" t="s">
        <v>8271</v>
      </c>
      <c r="O2901">
        <f t="shared" si="180"/>
        <v>0</v>
      </c>
      <c r="P2901" s="3">
        <f t="shared" si="181"/>
        <v>0</v>
      </c>
      <c r="Q2901" t="s">
        <v>8317</v>
      </c>
      <c r="R2901" t="s">
        <v>8318</v>
      </c>
      <c r="S2901" s="8">
        <f t="shared" si="182"/>
        <v>42514.869884259257</v>
      </c>
      <c r="T2901" s="8">
        <f t="shared" si="183"/>
        <v>42574.869884259257</v>
      </c>
    </row>
    <row r="2902" spans="1:20" ht="49"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s="3" t="s">
        <v>8271</v>
      </c>
      <c r="O2902">
        <f t="shared" si="180"/>
        <v>62</v>
      </c>
      <c r="P2902" s="3">
        <f t="shared" si="181"/>
        <v>486.43</v>
      </c>
      <c r="Q2902" t="s">
        <v>8317</v>
      </c>
      <c r="R2902" t="s">
        <v>8318</v>
      </c>
      <c r="S2902" s="8">
        <f t="shared" si="182"/>
        <v>41830.025833333333</v>
      </c>
      <c r="T2902" s="8">
        <f t="shared" si="183"/>
        <v>41860.025833333333</v>
      </c>
    </row>
    <row r="2903" spans="1:20" ht="49"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s="3" t="s">
        <v>8271</v>
      </c>
      <c r="O2903">
        <f t="shared" si="180"/>
        <v>1</v>
      </c>
      <c r="P2903" s="3">
        <f t="shared" si="181"/>
        <v>3</v>
      </c>
      <c r="Q2903" t="s">
        <v>8317</v>
      </c>
      <c r="R2903" t="s">
        <v>8318</v>
      </c>
      <c r="S2903" s="8">
        <f t="shared" si="182"/>
        <v>41982.696053240739</v>
      </c>
      <c r="T2903" s="8">
        <f t="shared" si="183"/>
        <v>42042.696053240739</v>
      </c>
    </row>
    <row r="2904" spans="1:20" ht="33"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s="3" t="s">
        <v>8271</v>
      </c>
      <c r="O2904">
        <f t="shared" si="180"/>
        <v>0</v>
      </c>
      <c r="P2904" s="3">
        <f t="shared" si="181"/>
        <v>25</v>
      </c>
      <c r="Q2904" t="s">
        <v>8317</v>
      </c>
      <c r="R2904" t="s">
        <v>8318</v>
      </c>
      <c r="S2904" s="8">
        <f t="shared" si="182"/>
        <v>42210.231435185182</v>
      </c>
      <c r="T2904" s="8">
        <f t="shared" si="183"/>
        <v>42240.231435185182</v>
      </c>
    </row>
    <row r="2905" spans="1:20" ht="49"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s="3" t="s">
        <v>8271</v>
      </c>
      <c r="O2905">
        <f t="shared" si="180"/>
        <v>1</v>
      </c>
      <c r="P2905" s="3">
        <f t="shared" si="181"/>
        <v>9.75</v>
      </c>
      <c r="Q2905" t="s">
        <v>8317</v>
      </c>
      <c r="R2905" t="s">
        <v>8318</v>
      </c>
      <c r="S2905" s="8">
        <f t="shared" si="182"/>
        <v>42195.95854166666</v>
      </c>
      <c r="T2905" s="8">
        <f t="shared" si="183"/>
        <v>42255.95854166666</v>
      </c>
    </row>
    <row r="2906" spans="1:20" ht="49"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s="3" t="s">
        <v>8271</v>
      </c>
      <c r="O2906">
        <f t="shared" si="180"/>
        <v>5</v>
      </c>
      <c r="P2906" s="3">
        <f t="shared" si="181"/>
        <v>18.75</v>
      </c>
      <c r="Q2906" t="s">
        <v>8317</v>
      </c>
      <c r="R2906" t="s">
        <v>8318</v>
      </c>
      <c r="S2906" s="8">
        <f t="shared" si="182"/>
        <v>41940.759618055556</v>
      </c>
      <c r="T2906" s="8">
        <f t="shared" si="183"/>
        <v>41952.291666666664</v>
      </c>
    </row>
    <row r="2907" spans="1:20" ht="49"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s="3" t="s">
        <v>8271</v>
      </c>
      <c r="O2907">
        <f t="shared" si="180"/>
        <v>18</v>
      </c>
      <c r="P2907" s="3">
        <f t="shared" si="181"/>
        <v>36.590000000000003</v>
      </c>
      <c r="Q2907" t="s">
        <v>8317</v>
      </c>
      <c r="R2907" t="s">
        <v>8318</v>
      </c>
      <c r="S2907" s="8">
        <f t="shared" si="182"/>
        <v>42605.848530092589</v>
      </c>
      <c r="T2907" s="8">
        <f t="shared" si="183"/>
        <v>42619.848530092589</v>
      </c>
    </row>
    <row r="2908" spans="1:20" ht="49"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s="3" t="s">
        <v>8271</v>
      </c>
      <c r="O2908">
        <f t="shared" si="180"/>
        <v>9</v>
      </c>
      <c r="P2908" s="3">
        <f t="shared" si="181"/>
        <v>80.709999999999994</v>
      </c>
      <c r="Q2908" t="s">
        <v>8317</v>
      </c>
      <c r="R2908" t="s">
        <v>8318</v>
      </c>
      <c r="S2908" s="8">
        <f t="shared" si="182"/>
        <v>42199.440578703703</v>
      </c>
      <c r="T2908" s="8">
        <f t="shared" si="183"/>
        <v>42216.833333333336</v>
      </c>
    </row>
    <row r="2909" spans="1:20" ht="49"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s="3" t="s">
        <v>8271</v>
      </c>
      <c r="O2909">
        <f t="shared" si="180"/>
        <v>0</v>
      </c>
      <c r="P2909" s="3">
        <f t="shared" si="181"/>
        <v>1</v>
      </c>
      <c r="Q2909" t="s">
        <v>8317</v>
      </c>
      <c r="R2909" t="s">
        <v>8318</v>
      </c>
      <c r="S2909" s="8">
        <f t="shared" si="182"/>
        <v>42444.669409722213</v>
      </c>
      <c r="T2909" s="8">
        <f t="shared" si="183"/>
        <v>42504.669409722221</v>
      </c>
    </row>
    <row r="2910" spans="1:20" ht="65"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s="3" t="s">
        <v>8271</v>
      </c>
      <c r="O2910">
        <f t="shared" si="180"/>
        <v>3</v>
      </c>
      <c r="P2910" s="3">
        <f t="shared" si="181"/>
        <v>52.8</v>
      </c>
      <c r="Q2910" t="s">
        <v>8317</v>
      </c>
      <c r="R2910" t="s">
        <v>8318</v>
      </c>
      <c r="S2910" s="8">
        <f t="shared" si="182"/>
        <v>42499.523368055547</v>
      </c>
      <c r="T2910" s="8">
        <f t="shared" si="183"/>
        <v>42529.523368055554</v>
      </c>
    </row>
    <row r="2911" spans="1:20" ht="49"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s="3" t="s">
        <v>8271</v>
      </c>
      <c r="O2911">
        <f t="shared" si="180"/>
        <v>0</v>
      </c>
      <c r="P2911" s="3">
        <f t="shared" si="181"/>
        <v>20</v>
      </c>
      <c r="Q2911" t="s">
        <v>8317</v>
      </c>
      <c r="R2911" t="s">
        <v>8318</v>
      </c>
      <c r="S2911" s="8">
        <f t="shared" si="182"/>
        <v>41929.057881944442</v>
      </c>
      <c r="T2911" s="8">
        <f t="shared" si="183"/>
        <v>41968.615277777775</v>
      </c>
    </row>
    <row r="2912" spans="1:20" ht="49"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s="3" t="s">
        <v>8271</v>
      </c>
      <c r="O2912">
        <f t="shared" si="180"/>
        <v>0</v>
      </c>
      <c r="P2912" s="3">
        <f t="shared" si="181"/>
        <v>1</v>
      </c>
      <c r="Q2912" t="s">
        <v>8317</v>
      </c>
      <c r="R2912" t="s">
        <v>8318</v>
      </c>
      <c r="S2912" s="8">
        <f t="shared" si="182"/>
        <v>42107.632951388885</v>
      </c>
      <c r="T2912" s="8">
        <f t="shared" si="183"/>
        <v>42167.632951388885</v>
      </c>
    </row>
    <row r="2913" spans="1:20" ht="49"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s="3" t="s">
        <v>8271</v>
      </c>
      <c r="O2913">
        <f t="shared" si="180"/>
        <v>37</v>
      </c>
      <c r="P2913" s="3">
        <f t="shared" si="181"/>
        <v>46.93</v>
      </c>
      <c r="Q2913" t="s">
        <v>8317</v>
      </c>
      <c r="R2913" t="s">
        <v>8318</v>
      </c>
      <c r="S2913" s="8">
        <f t="shared" si="182"/>
        <v>42142.560486111113</v>
      </c>
      <c r="T2913" s="8">
        <f t="shared" si="183"/>
        <v>42182.560486111113</v>
      </c>
    </row>
    <row r="2914" spans="1:20" ht="49"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s="3" t="s">
        <v>8271</v>
      </c>
      <c r="O2914">
        <f t="shared" si="180"/>
        <v>14</v>
      </c>
      <c r="P2914" s="3">
        <f t="shared" si="181"/>
        <v>78.08</v>
      </c>
      <c r="Q2914" t="s">
        <v>8317</v>
      </c>
      <c r="R2914" t="s">
        <v>8318</v>
      </c>
      <c r="S2914" s="8">
        <f t="shared" si="182"/>
        <v>42353.923310185179</v>
      </c>
      <c r="T2914" s="8">
        <f t="shared" si="183"/>
        <v>42383.923310185179</v>
      </c>
    </row>
    <row r="2915" spans="1:20" ht="49"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s="3" t="s">
        <v>8271</v>
      </c>
      <c r="O2915">
        <f t="shared" si="180"/>
        <v>0</v>
      </c>
      <c r="P2915" s="3">
        <f t="shared" si="181"/>
        <v>1</v>
      </c>
      <c r="Q2915" t="s">
        <v>8317</v>
      </c>
      <c r="R2915" t="s">
        <v>8318</v>
      </c>
      <c r="S2915" s="8">
        <f t="shared" si="182"/>
        <v>41828.714571759258</v>
      </c>
      <c r="T2915" s="8">
        <f t="shared" si="183"/>
        <v>41888.714571759258</v>
      </c>
    </row>
    <row r="2916" spans="1:20" ht="33"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s="3" t="s">
        <v>8271</v>
      </c>
      <c r="O2916">
        <f t="shared" si="180"/>
        <v>0</v>
      </c>
      <c r="P2916" s="3">
        <f t="shared" si="181"/>
        <v>1</v>
      </c>
      <c r="Q2916" t="s">
        <v>8317</v>
      </c>
      <c r="R2916" t="s">
        <v>8318</v>
      </c>
      <c r="S2916" s="8">
        <f t="shared" si="182"/>
        <v>42017.699004629627</v>
      </c>
      <c r="T2916" s="8">
        <f t="shared" si="183"/>
        <v>42077.657337962963</v>
      </c>
    </row>
    <row r="2917" spans="1:20" ht="49"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s="3" t="s">
        <v>8271</v>
      </c>
      <c r="O2917">
        <f t="shared" si="180"/>
        <v>61</v>
      </c>
      <c r="P2917" s="3">
        <f t="shared" si="181"/>
        <v>203.67</v>
      </c>
      <c r="Q2917" t="s">
        <v>8317</v>
      </c>
      <c r="R2917" t="s">
        <v>8318</v>
      </c>
      <c r="S2917" s="8">
        <f t="shared" si="182"/>
        <v>42415.189699074072</v>
      </c>
      <c r="T2917" s="8">
        <f t="shared" si="183"/>
        <v>42445.1480324074</v>
      </c>
    </row>
    <row r="2918" spans="1:20" ht="33"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s="3" t="s">
        <v>8271</v>
      </c>
      <c r="O2918">
        <f t="shared" si="180"/>
        <v>8</v>
      </c>
      <c r="P2918" s="3">
        <f t="shared" si="181"/>
        <v>20.71</v>
      </c>
      <c r="Q2918" t="s">
        <v>8317</v>
      </c>
      <c r="R2918" t="s">
        <v>8318</v>
      </c>
      <c r="S2918" s="8">
        <f t="shared" si="182"/>
        <v>41755.268391203703</v>
      </c>
      <c r="T2918" s="8">
        <f t="shared" si="183"/>
        <v>41778.268391203703</v>
      </c>
    </row>
    <row r="2919" spans="1:20" ht="49"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s="3" t="s">
        <v>8271</v>
      </c>
      <c r="O2919">
        <f t="shared" si="180"/>
        <v>22</v>
      </c>
      <c r="P2919" s="3">
        <f t="shared" si="181"/>
        <v>48.56</v>
      </c>
      <c r="Q2919" t="s">
        <v>8317</v>
      </c>
      <c r="R2919" t="s">
        <v>8318</v>
      </c>
      <c r="S2919" s="8">
        <f t="shared" si="182"/>
        <v>42245.026006944441</v>
      </c>
      <c r="T2919" s="8">
        <f t="shared" si="183"/>
        <v>42263.026006944441</v>
      </c>
    </row>
    <row r="2920" spans="1:20" ht="49"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s="3" t="s">
        <v>8271</v>
      </c>
      <c r="O2920">
        <f t="shared" si="180"/>
        <v>27</v>
      </c>
      <c r="P2920" s="3">
        <f t="shared" si="181"/>
        <v>68.099999999999994</v>
      </c>
      <c r="Q2920" t="s">
        <v>8317</v>
      </c>
      <c r="R2920" t="s">
        <v>8318</v>
      </c>
      <c r="S2920" s="8">
        <f t="shared" si="182"/>
        <v>42278.421377314815</v>
      </c>
      <c r="T2920" s="8">
        <f t="shared" si="183"/>
        <v>42306.421377314815</v>
      </c>
    </row>
    <row r="2921" spans="1:20" ht="49"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s="3" t="s">
        <v>8271</v>
      </c>
      <c r="O2921">
        <f t="shared" si="180"/>
        <v>9</v>
      </c>
      <c r="P2921" s="3">
        <f t="shared" si="181"/>
        <v>8.5</v>
      </c>
      <c r="Q2921" t="s">
        <v>8317</v>
      </c>
      <c r="R2921" t="s">
        <v>8318</v>
      </c>
      <c r="S2921" s="8">
        <f t="shared" si="182"/>
        <v>41826.411215277774</v>
      </c>
      <c r="T2921" s="8">
        <f t="shared" si="183"/>
        <v>41856.411215277774</v>
      </c>
    </row>
    <row r="2922" spans="1:20" ht="49"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s="3" t="s">
        <v>8271</v>
      </c>
      <c r="O2922">
        <f t="shared" si="180"/>
        <v>27</v>
      </c>
      <c r="P2922" s="3">
        <f t="shared" si="181"/>
        <v>51.62</v>
      </c>
      <c r="Q2922" t="s">
        <v>8317</v>
      </c>
      <c r="R2922" t="s">
        <v>8318</v>
      </c>
      <c r="S2922" s="8">
        <f t="shared" si="182"/>
        <v>42058.584143518521</v>
      </c>
      <c r="T2922" s="8">
        <f t="shared" si="183"/>
        <v>42088.54247685185</v>
      </c>
    </row>
    <row r="2923" spans="1:20" ht="33"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s="3" t="s">
        <v>8305</v>
      </c>
      <c r="O2923">
        <f t="shared" si="180"/>
        <v>129</v>
      </c>
      <c r="P2923" s="3">
        <f t="shared" si="181"/>
        <v>43</v>
      </c>
      <c r="Q2923" t="s">
        <v>8317</v>
      </c>
      <c r="R2923" t="s">
        <v>8359</v>
      </c>
      <c r="S2923" s="8">
        <f t="shared" si="182"/>
        <v>41877.678287037037</v>
      </c>
      <c r="T2923" s="8">
        <f t="shared" si="183"/>
        <v>41907.678287037037</v>
      </c>
    </row>
    <row r="2924" spans="1:20" ht="49"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s="3" t="s">
        <v>8305</v>
      </c>
      <c r="O2924">
        <f t="shared" si="180"/>
        <v>100</v>
      </c>
      <c r="P2924" s="3">
        <f t="shared" si="181"/>
        <v>83.33</v>
      </c>
      <c r="Q2924" t="s">
        <v>8317</v>
      </c>
      <c r="R2924" t="s">
        <v>8359</v>
      </c>
      <c r="S2924" s="8">
        <f t="shared" si="182"/>
        <v>42097.665821759256</v>
      </c>
      <c r="T2924" s="8">
        <f t="shared" si="183"/>
        <v>42142.665821759256</v>
      </c>
    </row>
    <row r="2925" spans="1:20" ht="49"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s="3" t="s">
        <v>8305</v>
      </c>
      <c r="O2925">
        <f t="shared" si="180"/>
        <v>100</v>
      </c>
      <c r="P2925" s="3">
        <f t="shared" si="181"/>
        <v>30</v>
      </c>
      <c r="Q2925" t="s">
        <v>8317</v>
      </c>
      <c r="R2925" t="s">
        <v>8359</v>
      </c>
      <c r="S2925" s="8">
        <f t="shared" si="182"/>
        <v>42012.944201388884</v>
      </c>
      <c r="T2925" s="8">
        <f t="shared" si="183"/>
        <v>42027.916666666664</v>
      </c>
    </row>
    <row r="2926" spans="1:20" ht="49"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s="3" t="s">
        <v>8305</v>
      </c>
      <c r="O2926">
        <f t="shared" si="180"/>
        <v>103</v>
      </c>
      <c r="P2926" s="3">
        <f t="shared" si="181"/>
        <v>175.51</v>
      </c>
      <c r="Q2926" t="s">
        <v>8317</v>
      </c>
      <c r="R2926" t="s">
        <v>8359</v>
      </c>
      <c r="S2926" s="8">
        <f t="shared" si="182"/>
        <v>42103.348495370366</v>
      </c>
      <c r="T2926" s="8">
        <f t="shared" si="183"/>
        <v>42132.957638888889</v>
      </c>
    </row>
    <row r="2927" spans="1:20" ht="49"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s="3" t="s">
        <v>8305</v>
      </c>
      <c r="O2927">
        <f t="shared" si="180"/>
        <v>102</v>
      </c>
      <c r="P2927" s="3">
        <f t="shared" si="181"/>
        <v>231.66</v>
      </c>
      <c r="Q2927" t="s">
        <v>8317</v>
      </c>
      <c r="R2927" t="s">
        <v>8359</v>
      </c>
      <c r="S2927" s="8">
        <f t="shared" si="182"/>
        <v>41863.375787037032</v>
      </c>
      <c r="T2927" s="8">
        <f t="shared" si="183"/>
        <v>41893.375787037039</v>
      </c>
    </row>
    <row r="2928" spans="1:20" ht="49"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s="3" t="s">
        <v>8305</v>
      </c>
      <c r="O2928">
        <f t="shared" si="180"/>
        <v>125</v>
      </c>
      <c r="P2928" s="3">
        <f t="shared" si="181"/>
        <v>75</v>
      </c>
      <c r="Q2928" t="s">
        <v>8317</v>
      </c>
      <c r="R2928" t="s">
        <v>8359</v>
      </c>
      <c r="S2928" s="8">
        <f t="shared" si="182"/>
        <v>42044.557627314811</v>
      </c>
      <c r="T2928" s="8">
        <f t="shared" si="183"/>
        <v>42058.557627314811</v>
      </c>
    </row>
    <row r="2929" spans="1:20" ht="49"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s="3" t="s">
        <v>8305</v>
      </c>
      <c r="O2929">
        <f t="shared" si="180"/>
        <v>131</v>
      </c>
      <c r="P2929" s="3">
        <f t="shared" si="181"/>
        <v>112.14</v>
      </c>
      <c r="Q2929" t="s">
        <v>8317</v>
      </c>
      <c r="R2929" t="s">
        <v>8359</v>
      </c>
      <c r="S2929" s="8">
        <f t="shared" si="182"/>
        <v>41806.460983796293</v>
      </c>
      <c r="T2929" s="8">
        <f t="shared" si="183"/>
        <v>41835</v>
      </c>
    </row>
    <row r="2930" spans="1:20" ht="33"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s="3" t="s">
        <v>8305</v>
      </c>
      <c r="O2930">
        <f t="shared" si="180"/>
        <v>100</v>
      </c>
      <c r="P2930" s="3">
        <f t="shared" si="181"/>
        <v>41.67</v>
      </c>
      <c r="Q2930" t="s">
        <v>8317</v>
      </c>
      <c r="R2930" t="s">
        <v>8359</v>
      </c>
      <c r="S2930" s="8">
        <f t="shared" si="182"/>
        <v>42403.789884259262</v>
      </c>
      <c r="T2930" s="8">
        <f t="shared" si="183"/>
        <v>42433.789884259262</v>
      </c>
    </row>
    <row r="2931" spans="1:20" ht="49"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s="3" t="s">
        <v>8305</v>
      </c>
      <c r="O2931">
        <f t="shared" si="180"/>
        <v>102</v>
      </c>
      <c r="P2931" s="3">
        <f t="shared" si="181"/>
        <v>255.17</v>
      </c>
      <c r="Q2931" t="s">
        <v>8317</v>
      </c>
      <c r="R2931" t="s">
        <v>8359</v>
      </c>
      <c r="S2931" s="8">
        <f t="shared" si="182"/>
        <v>41754.355995370366</v>
      </c>
      <c r="T2931" s="8">
        <f t="shared" si="183"/>
        <v>41784.355995370366</v>
      </c>
    </row>
    <row r="2932" spans="1:20" ht="49"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s="3" t="s">
        <v>8305</v>
      </c>
      <c r="O2932">
        <f t="shared" si="180"/>
        <v>101</v>
      </c>
      <c r="P2932" s="3">
        <f t="shared" si="181"/>
        <v>162.77000000000001</v>
      </c>
      <c r="Q2932" t="s">
        <v>8317</v>
      </c>
      <c r="R2932" t="s">
        <v>8359</v>
      </c>
      <c r="S2932" s="8">
        <f t="shared" si="182"/>
        <v>42101.375740740739</v>
      </c>
      <c r="T2932" s="8">
        <f t="shared" si="183"/>
        <v>42131.375740740739</v>
      </c>
    </row>
    <row r="2933" spans="1:20" ht="49"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s="3" t="s">
        <v>8305</v>
      </c>
      <c r="O2933">
        <f t="shared" si="180"/>
        <v>106</v>
      </c>
      <c r="P2933" s="3">
        <f t="shared" si="181"/>
        <v>88.33</v>
      </c>
      <c r="Q2933" t="s">
        <v>8317</v>
      </c>
      <c r="R2933" t="s">
        <v>8359</v>
      </c>
      <c r="S2933" s="8">
        <f t="shared" si="182"/>
        <v>41872.082905092589</v>
      </c>
      <c r="T2933" s="8">
        <f t="shared" si="183"/>
        <v>41897.047222222223</v>
      </c>
    </row>
    <row r="2934" spans="1:20" ht="49"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s="3" t="s">
        <v>8305</v>
      </c>
      <c r="O2934">
        <f t="shared" si="180"/>
        <v>105</v>
      </c>
      <c r="P2934" s="3">
        <f t="shared" si="181"/>
        <v>85.74</v>
      </c>
      <c r="Q2934" t="s">
        <v>8317</v>
      </c>
      <c r="R2934" t="s">
        <v>8359</v>
      </c>
      <c r="S2934" s="8">
        <f t="shared" si="182"/>
        <v>42024.956446759257</v>
      </c>
      <c r="T2934" s="8">
        <f t="shared" si="183"/>
        <v>42056.249999999993</v>
      </c>
    </row>
    <row r="2935" spans="1:20" ht="49"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s="3" t="s">
        <v>8305</v>
      </c>
      <c r="O2935">
        <f t="shared" si="180"/>
        <v>103</v>
      </c>
      <c r="P2935" s="3">
        <f t="shared" si="181"/>
        <v>47.57</v>
      </c>
      <c r="Q2935" t="s">
        <v>8317</v>
      </c>
      <c r="R2935" t="s">
        <v>8359</v>
      </c>
      <c r="S2935" s="8">
        <f t="shared" si="182"/>
        <v>42495.748298611106</v>
      </c>
      <c r="T2935" s="8">
        <f t="shared" si="183"/>
        <v>42525.748298611106</v>
      </c>
    </row>
    <row r="2936" spans="1:20" ht="49"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s="3" t="s">
        <v>8305</v>
      </c>
      <c r="O2936">
        <f t="shared" si="180"/>
        <v>108</v>
      </c>
      <c r="P2936" s="3">
        <f t="shared" si="181"/>
        <v>72.97</v>
      </c>
      <c r="Q2936" t="s">
        <v>8317</v>
      </c>
      <c r="R2936" t="s">
        <v>8359</v>
      </c>
      <c r="S2936" s="8">
        <f t="shared" si="182"/>
        <v>41775.427824074075</v>
      </c>
      <c r="T2936" s="8">
        <f t="shared" si="183"/>
        <v>41805.427824074075</v>
      </c>
    </row>
    <row r="2937" spans="1:20" ht="49"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s="3" t="s">
        <v>8305</v>
      </c>
      <c r="O2937">
        <f t="shared" si="180"/>
        <v>101</v>
      </c>
      <c r="P2937" s="3">
        <f t="shared" si="181"/>
        <v>90.54</v>
      </c>
      <c r="Q2937" t="s">
        <v>8317</v>
      </c>
      <c r="R2937" t="s">
        <v>8359</v>
      </c>
      <c r="S2937" s="8">
        <f t="shared" si="182"/>
        <v>42553.375092592592</v>
      </c>
      <c r="T2937" s="8">
        <f t="shared" si="183"/>
        <v>42611.499999999993</v>
      </c>
    </row>
    <row r="2938" spans="1:20" ht="49"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s="3" t="s">
        <v>8305</v>
      </c>
      <c r="O2938">
        <f t="shared" si="180"/>
        <v>128</v>
      </c>
      <c r="P2938" s="3">
        <f t="shared" si="181"/>
        <v>37.65</v>
      </c>
      <c r="Q2938" t="s">
        <v>8317</v>
      </c>
      <c r="R2938" t="s">
        <v>8359</v>
      </c>
      <c r="S2938" s="8">
        <f t="shared" si="182"/>
        <v>41912.442395833328</v>
      </c>
      <c r="T2938" s="8">
        <f t="shared" si="183"/>
        <v>41924.999305555553</v>
      </c>
    </row>
    <row r="2939" spans="1:20" ht="33"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s="3" t="s">
        <v>8305</v>
      </c>
      <c r="O2939">
        <f t="shared" si="180"/>
        <v>133</v>
      </c>
      <c r="P2939" s="3">
        <f t="shared" si="181"/>
        <v>36.36</v>
      </c>
      <c r="Q2939" t="s">
        <v>8317</v>
      </c>
      <c r="R2939" t="s">
        <v>8359</v>
      </c>
      <c r="S2939" s="8">
        <f t="shared" si="182"/>
        <v>41803.248993055553</v>
      </c>
      <c r="T2939" s="8">
        <f t="shared" si="183"/>
        <v>41833.248993055553</v>
      </c>
    </row>
    <row r="2940" spans="1:20" ht="49"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s="3" t="s">
        <v>8305</v>
      </c>
      <c r="O2940">
        <f t="shared" si="180"/>
        <v>101</v>
      </c>
      <c r="P2940" s="3">
        <f t="shared" si="181"/>
        <v>126.72</v>
      </c>
      <c r="Q2940" t="s">
        <v>8317</v>
      </c>
      <c r="R2940" t="s">
        <v>8359</v>
      </c>
      <c r="S2940" s="8">
        <f t="shared" si="182"/>
        <v>42004.495532407404</v>
      </c>
      <c r="T2940" s="8">
        <f t="shared" si="183"/>
        <v>42034.495532407404</v>
      </c>
    </row>
    <row r="2941" spans="1:20" ht="49"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s="3" t="s">
        <v>8305</v>
      </c>
      <c r="O2941">
        <f t="shared" si="180"/>
        <v>103</v>
      </c>
      <c r="P2941" s="3">
        <f t="shared" si="181"/>
        <v>329.2</v>
      </c>
      <c r="Q2941" t="s">
        <v>8317</v>
      </c>
      <c r="R2941" t="s">
        <v>8359</v>
      </c>
      <c r="S2941" s="8">
        <f t="shared" si="182"/>
        <v>41845.60083333333</v>
      </c>
      <c r="T2941" s="8">
        <f t="shared" si="183"/>
        <v>41878.833333333328</v>
      </c>
    </row>
    <row r="2942" spans="1:20" ht="49"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s="3" t="s">
        <v>8305</v>
      </c>
      <c r="O2942">
        <f t="shared" si="180"/>
        <v>107</v>
      </c>
      <c r="P2942" s="3">
        <f t="shared" si="181"/>
        <v>81.239999999999995</v>
      </c>
      <c r="Q2942" t="s">
        <v>8317</v>
      </c>
      <c r="R2942" t="s">
        <v>8359</v>
      </c>
      <c r="S2942" s="8">
        <f t="shared" si="182"/>
        <v>41982.565023148149</v>
      </c>
      <c r="T2942" s="8">
        <f t="shared" si="183"/>
        <v>42022.565023148149</v>
      </c>
    </row>
    <row r="2943" spans="1:20" ht="49"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s="3" t="s">
        <v>8303</v>
      </c>
      <c r="O2943">
        <f t="shared" si="180"/>
        <v>0</v>
      </c>
      <c r="P2943" s="3">
        <f t="shared" si="181"/>
        <v>1</v>
      </c>
      <c r="Q2943" t="s">
        <v>8317</v>
      </c>
      <c r="R2943" t="s">
        <v>8357</v>
      </c>
      <c r="S2943" s="8">
        <f t="shared" si="182"/>
        <v>42034.751793981479</v>
      </c>
      <c r="T2943" s="8">
        <f t="shared" si="183"/>
        <v>42064.751793981479</v>
      </c>
    </row>
    <row r="2944" spans="1:20" ht="49"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s="3" t="s">
        <v>8303</v>
      </c>
      <c r="O2944">
        <f t="shared" si="180"/>
        <v>20</v>
      </c>
      <c r="P2944" s="3">
        <f t="shared" si="181"/>
        <v>202.23</v>
      </c>
      <c r="Q2944" t="s">
        <v>8317</v>
      </c>
      <c r="R2944" t="s">
        <v>8357</v>
      </c>
      <c r="S2944" s="8">
        <f t="shared" si="182"/>
        <v>42334.595590277771</v>
      </c>
      <c r="T2944" s="8">
        <f t="shared" si="183"/>
        <v>42354.637499999997</v>
      </c>
    </row>
    <row r="2945" spans="1:20" ht="49"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s="3" t="s">
        <v>8303</v>
      </c>
      <c r="O2945">
        <f t="shared" si="180"/>
        <v>0</v>
      </c>
      <c r="P2945" s="3">
        <f t="shared" si="181"/>
        <v>0</v>
      </c>
      <c r="Q2945" t="s">
        <v>8317</v>
      </c>
      <c r="R2945" t="s">
        <v>8357</v>
      </c>
      <c r="S2945" s="8">
        <f t="shared" si="182"/>
        <v>42076.921064814807</v>
      </c>
      <c r="T2945" s="8">
        <f t="shared" si="183"/>
        <v>42106.921064814807</v>
      </c>
    </row>
    <row r="2946" spans="1:20" ht="33"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s="3" t="s">
        <v>8303</v>
      </c>
      <c r="O2946">
        <f t="shared" ref="O2946:O3009" si="184">ROUND(E2946/D2946*100,0)</f>
        <v>1</v>
      </c>
      <c r="P2946" s="3">
        <f t="shared" ref="P2946:P3009" si="185">IF(E2946=0,0,ROUND(E2946/L2946,2))</f>
        <v>100</v>
      </c>
      <c r="Q2946" t="s">
        <v>8317</v>
      </c>
      <c r="R2946" t="s">
        <v>8357</v>
      </c>
      <c r="S2946" s="8">
        <f t="shared" ref="S2946:S3009" si="186">(((J2946/60)/60)/24)+DATE(1970,1,1)+(-5/24)</f>
        <v>42132.705995370365</v>
      </c>
      <c r="T2946" s="8">
        <f t="shared" ref="T2946:T3009" si="187">(I2946/86400)+25569+(-5/24)</f>
        <v>42162.705995370365</v>
      </c>
    </row>
    <row r="2947" spans="1:20" ht="49"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s="3" t="s">
        <v>8303</v>
      </c>
      <c r="O2947">
        <f t="shared" si="184"/>
        <v>0</v>
      </c>
      <c r="P2947" s="3">
        <f t="shared" si="185"/>
        <v>0</v>
      </c>
      <c r="Q2947" t="s">
        <v>8317</v>
      </c>
      <c r="R2947" t="s">
        <v>8357</v>
      </c>
      <c r="S2947" s="8">
        <f t="shared" si="186"/>
        <v>42117.931250000001</v>
      </c>
      <c r="T2947" s="8">
        <f t="shared" si="187"/>
        <v>42147.931250000001</v>
      </c>
    </row>
    <row r="2948" spans="1:20" ht="49"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s="3" t="s">
        <v>8303</v>
      </c>
      <c r="O2948">
        <f t="shared" si="184"/>
        <v>0</v>
      </c>
      <c r="P2948" s="3">
        <f t="shared" si="185"/>
        <v>1</v>
      </c>
      <c r="Q2948" t="s">
        <v>8317</v>
      </c>
      <c r="R2948" t="s">
        <v>8357</v>
      </c>
      <c r="S2948" s="8">
        <f t="shared" si="186"/>
        <v>42567.322824074072</v>
      </c>
      <c r="T2948" s="8">
        <f t="shared" si="187"/>
        <v>42597.322824074072</v>
      </c>
    </row>
    <row r="2949" spans="1:20" ht="49"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s="3" t="s">
        <v>8303</v>
      </c>
      <c r="O2949">
        <f t="shared" si="184"/>
        <v>4</v>
      </c>
      <c r="P2949" s="3">
        <f t="shared" si="185"/>
        <v>82.46</v>
      </c>
      <c r="Q2949" t="s">
        <v>8317</v>
      </c>
      <c r="R2949" t="s">
        <v>8357</v>
      </c>
      <c r="S2949" s="8">
        <f t="shared" si="186"/>
        <v>42649.353784722225</v>
      </c>
      <c r="T2949" s="8">
        <f t="shared" si="187"/>
        <v>42698.507638888885</v>
      </c>
    </row>
    <row r="2950" spans="1:20" ht="49"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s="3" t="s">
        <v>8303</v>
      </c>
      <c r="O2950">
        <f t="shared" si="184"/>
        <v>0</v>
      </c>
      <c r="P2950" s="3">
        <f t="shared" si="185"/>
        <v>2.67</v>
      </c>
      <c r="Q2950" t="s">
        <v>8317</v>
      </c>
      <c r="R2950" t="s">
        <v>8357</v>
      </c>
      <c r="S2950" s="8">
        <f t="shared" si="186"/>
        <v>42097.440891203696</v>
      </c>
      <c r="T2950" s="8">
        <f t="shared" si="187"/>
        <v>42157.440891203696</v>
      </c>
    </row>
    <row r="2951" spans="1:20" ht="49"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s="3" t="s">
        <v>8303</v>
      </c>
      <c r="O2951">
        <f t="shared" si="184"/>
        <v>3</v>
      </c>
      <c r="P2951" s="3">
        <f t="shared" si="185"/>
        <v>12.5</v>
      </c>
      <c r="Q2951" t="s">
        <v>8317</v>
      </c>
      <c r="R2951" t="s">
        <v>8357</v>
      </c>
      <c r="S2951" s="8">
        <f t="shared" si="186"/>
        <v>42297.61478009259</v>
      </c>
      <c r="T2951" s="8">
        <f t="shared" si="187"/>
        <v>42327.656446759262</v>
      </c>
    </row>
    <row r="2952" spans="1:20" ht="49"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s="3" t="s">
        <v>8303</v>
      </c>
      <c r="O2952">
        <f t="shared" si="184"/>
        <v>0</v>
      </c>
      <c r="P2952" s="3">
        <f t="shared" si="185"/>
        <v>0</v>
      </c>
      <c r="Q2952" t="s">
        <v>8317</v>
      </c>
      <c r="R2952" t="s">
        <v>8357</v>
      </c>
      <c r="S2952" s="8">
        <f t="shared" si="186"/>
        <v>42362.156851851854</v>
      </c>
      <c r="T2952" s="8">
        <f t="shared" si="187"/>
        <v>42392.156851851854</v>
      </c>
    </row>
    <row r="2953" spans="1:20" ht="65"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s="3" t="s">
        <v>8303</v>
      </c>
      <c r="O2953">
        <f t="shared" si="184"/>
        <v>2</v>
      </c>
      <c r="P2953" s="3">
        <f t="shared" si="185"/>
        <v>18.899999999999999</v>
      </c>
      <c r="Q2953" t="s">
        <v>8317</v>
      </c>
      <c r="R2953" t="s">
        <v>8357</v>
      </c>
      <c r="S2953" s="8">
        <f t="shared" si="186"/>
        <v>41872.594594907401</v>
      </c>
      <c r="T2953" s="8">
        <f t="shared" si="187"/>
        <v>41917.594594907401</v>
      </c>
    </row>
    <row r="2954" spans="1:20" ht="49"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s="3" t="s">
        <v>8303</v>
      </c>
      <c r="O2954">
        <f t="shared" si="184"/>
        <v>8</v>
      </c>
      <c r="P2954" s="3">
        <f t="shared" si="185"/>
        <v>200.63</v>
      </c>
      <c r="Q2954" t="s">
        <v>8317</v>
      </c>
      <c r="R2954" t="s">
        <v>8357</v>
      </c>
      <c r="S2954" s="8">
        <f t="shared" si="186"/>
        <v>42628.481932870367</v>
      </c>
      <c r="T2954" s="8">
        <f t="shared" si="187"/>
        <v>42659.958333333336</v>
      </c>
    </row>
    <row r="2955" spans="1:20" ht="49"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s="3" t="s">
        <v>8303</v>
      </c>
      <c r="O2955">
        <f t="shared" si="184"/>
        <v>0</v>
      </c>
      <c r="P2955" s="3">
        <f t="shared" si="185"/>
        <v>201.67</v>
      </c>
      <c r="Q2955" t="s">
        <v>8317</v>
      </c>
      <c r="R2955" t="s">
        <v>8357</v>
      </c>
      <c r="S2955" s="8">
        <f t="shared" si="186"/>
        <v>42255.583576388883</v>
      </c>
      <c r="T2955" s="8">
        <f t="shared" si="187"/>
        <v>42285.583576388883</v>
      </c>
    </row>
    <row r="2956" spans="1:20" ht="49"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s="3" t="s">
        <v>8303</v>
      </c>
      <c r="O2956">
        <f t="shared" si="184"/>
        <v>0</v>
      </c>
      <c r="P2956" s="3">
        <f t="shared" si="185"/>
        <v>0</v>
      </c>
      <c r="Q2956" t="s">
        <v>8317</v>
      </c>
      <c r="R2956" t="s">
        <v>8357</v>
      </c>
      <c r="S2956" s="8">
        <f t="shared" si="186"/>
        <v>42790.375034722216</v>
      </c>
      <c r="T2956" s="8">
        <f t="shared" si="187"/>
        <v>42810.333368055552</v>
      </c>
    </row>
    <row r="2957" spans="1:20" ht="33"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s="3" t="s">
        <v>8303</v>
      </c>
      <c r="O2957">
        <f t="shared" si="184"/>
        <v>60</v>
      </c>
      <c r="P2957" s="3">
        <f t="shared" si="185"/>
        <v>65</v>
      </c>
      <c r="Q2957" t="s">
        <v>8317</v>
      </c>
      <c r="R2957" t="s">
        <v>8357</v>
      </c>
      <c r="S2957" s="8">
        <f t="shared" si="186"/>
        <v>42141.532974537033</v>
      </c>
      <c r="T2957" s="8">
        <f t="shared" si="187"/>
        <v>42171.532974537033</v>
      </c>
    </row>
    <row r="2958" spans="1:20" ht="49"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s="3" t="s">
        <v>8303</v>
      </c>
      <c r="O2958">
        <f t="shared" si="184"/>
        <v>17</v>
      </c>
      <c r="P2958" s="3">
        <f t="shared" si="185"/>
        <v>66.099999999999994</v>
      </c>
      <c r="Q2958" t="s">
        <v>8317</v>
      </c>
      <c r="R2958" t="s">
        <v>8357</v>
      </c>
      <c r="S2958" s="8">
        <f t="shared" si="186"/>
        <v>42464.750578703701</v>
      </c>
      <c r="T2958" s="8">
        <f t="shared" si="187"/>
        <v>42494.750578703701</v>
      </c>
    </row>
    <row r="2959" spans="1:20" ht="49"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s="3" t="s">
        <v>8303</v>
      </c>
      <c r="O2959">
        <f t="shared" si="184"/>
        <v>2</v>
      </c>
      <c r="P2959" s="3">
        <f t="shared" si="185"/>
        <v>93.33</v>
      </c>
      <c r="Q2959" t="s">
        <v>8317</v>
      </c>
      <c r="R2959" t="s">
        <v>8357</v>
      </c>
      <c r="S2959" s="8">
        <f t="shared" si="186"/>
        <v>42030.80291666666</v>
      </c>
      <c r="T2959" s="8">
        <f t="shared" si="187"/>
        <v>42090.761249999996</v>
      </c>
    </row>
    <row r="2960" spans="1:20" ht="49"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s="3" t="s">
        <v>8303</v>
      </c>
      <c r="O2960">
        <f t="shared" si="184"/>
        <v>0</v>
      </c>
      <c r="P2960" s="3">
        <f t="shared" si="185"/>
        <v>0</v>
      </c>
      <c r="Q2960" t="s">
        <v>8317</v>
      </c>
      <c r="R2960" t="s">
        <v>8357</v>
      </c>
      <c r="S2960" s="8">
        <f t="shared" si="186"/>
        <v>42438.570798611108</v>
      </c>
      <c r="T2960" s="8">
        <f t="shared" si="187"/>
        <v>42498.529131944444</v>
      </c>
    </row>
    <row r="2961" spans="1:20" ht="49"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s="3" t="s">
        <v>8303</v>
      </c>
      <c r="O2961">
        <f t="shared" si="184"/>
        <v>0</v>
      </c>
      <c r="P2961" s="3">
        <f t="shared" si="185"/>
        <v>0</v>
      </c>
      <c r="Q2961" t="s">
        <v>8317</v>
      </c>
      <c r="R2961" t="s">
        <v>8357</v>
      </c>
      <c r="S2961" s="8">
        <f t="shared" si="186"/>
        <v>42497.800057870372</v>
      </c>
      <c r="T2961" s="8">
        <f t="shared" si="187"/>
        <v>42527.800057870372</v>
      </c>
    </row>
    <row r="2962" spans="1:20" ht="49"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s="3" t="s">
        <v>8303</v>
      </c>
      <c r="O2962">
        <f t="shared" si="184"/>
        <v>0</v>
      </c>
      <c r="P2962" s="3">
        <f t="shared" si="185"/>
        <v>0</v>
      </c>
      <c r="Q2962" t="s">
        <v>8317</v>
      </c>
      <c r="R2962" t="s">
        <v>8357</v>
      </c>
      <c r="S2962" s="8">
        <f t="shared" si="186"/>
        <v>41863.54887731481</v>
      </c>
      <c r="T2962" s="8">
        <f t="shared" si="187"/>
        <v>41893.54887731481</v>
      </c>
    </row>
    <row r="2963" spans="1:20" ht="49"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s="3" t="s">
        <v>8271</v>
      </c>
      <c r="O2963">
        <f t="shared" si="184"/>
        <v>110</v>
      </c>
      <c r="P2963" s="3">
        <f t="shared" si="185"/>
        <v>50.75</v>
      </c>
      <c r="Q2963" t="s">
        <v>8317</v>
      </c>
      <c r="R2963" t="s">
        <v>8318</v>
      </c>
      <c r="S2963" s="8">
        <f t="shared" si="186"/>
        <v>42061.004155092589</v>
      </c>
      <c r="T2963" s="8">
        <f t="shared" si="187"/>
        <v>42088.958333333336</v>
      </c>
    </row>
    <row r="2964" spans="1:20" ht="49"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s="3" t="s">
        <v>8271</v>
      </c>
      <c r="O2964">
        <f t="shared" si="184"/>
        <v>122</v>
      </c>
      <c r="P2964" s="3">
        <f t="shared" si="185"/>
        <v>60.9</v>
      </c>
      <c r="Q2964" t="s">
        <v>8317</v>
      </c>
      <c r="R2964" t="s">
        <v>8318</v>
      </c>
      <c r="S2964" s="8">
        <f t="shared" si="186"/>
        <v>42036.035949074074</v>
      </c>
      <c r="T2964" s="8">
        <f t="shared" si="187"/>
        <v>42064.082638888889</v>
      </c>
    </row>
    <row r="2965" spans="1:20" ht="65"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s="3" t="s">
        <v>8271</v>
      </c>
      <c r="O2965">
        <f t="shared" si="184"/>
        <v>107</v>
      </c>
      <c r="P2965" s="3">
        <f t="shared" si="185"/>
        <v>109.03</v>
      </c>
      <c r="Q2965" t="s">
        <v>8317</v>
      </c>
      <c r="R2965" t="s">
        <v>8318</v>
      </c>
      <c r="S2965" s="8">
        <f t="shared" si="186"/>
        <v>42157.26185185185</v>
      </c>
      <c r="T2965" s="8">
        <f t="shared" si="187"/>
        <v>42187.26185185185</v>
      </c>
    </row>
    <row r="2966" spans="1:20" ht="49"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s="3" t="s">
        <v>8271</v>
      </c>
      <c r="O2966">
        <f t="shared" si="184"/>
        <v>101</v>
      </c>
      <c r="P2966" s="3">
        <f t="shared" si="185"/>
        <v>25.69</v>
      </c>
      <c r="Q2966" t="s">
        <v>8317</v>
      </c>
      <c r="R2966" t="s">
        <v>8318</v>
      </c>
      <c r="S2966" s="8">
        <f t="shared" si="186"/>
        <v>41827.701608796291</v>
      </c>
      <c r="T2966" s="8">
        <f t="shared" si="187"/>
        <v>41857.688888888886</v>
      </c>
    </row>
    <row r="2967" spans="1:20" ht="49"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s="3" t="s">
        <v>8271</v>
      </c>
      <c r="O2967">
        <f t="shared" si="184"/>
        <v>109</v>
      </c>
      <c r="P2967" s="3">
        <f t="shared" si="185"/>
        <v>41.92</v>
      </c>
      <c r="Q2967" t="s">
        <v>8317</v>
      </c>
      <c r="R2967" t="s">
        <v>8318</v>
      </c>
      <c r="S2967" s="8">
        <f t="shared" si="186"/>
        <v>42162.521215277775</v>
      </c>
      <c r="T2967" s="8">
        <f t="shared" si="187"/>
        <v>42192.521215277775</v>
      </c>
    </row>
    <row r="2968" spans="1:20" ht="49"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s="3" t="s">
        <v>8271</v>
      </c>
      <c r="O2968">
        <f t="shared" si="184"/>
        <v>114</v>
      </c>
      <c r="P2968" s="3">
        <f t="shared" si="185"/>
        <v>88.77</v>
      </c>
      <c r="Q2968" t="s">
        <v>8317</v>
      </c>
      <c r="R2968" t="s">
        <v>8318</v>
      </c>
      <c r="S2968" s="8">
        <f t="shared" si="186"/>
        <v>42233.530231481483</v>
      </c>
      <c r="T2968" s="8">
        <f t="shared" si="187"/>
        <v>42263.530231481483</v>
      </c>
    </row>
    <row r="2969" spans="1:20" ht="49"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s="3" t="s">
        <v>8271</v>
      </c>
      <c r="O2969">
        <f t="shared" si="184"/>
        <v>114</v>
      </c>
      <c r="P2969" s="3">
        <f t="shared" si="185"/>
        <v>80.23</v>
      </c>
      <c r="Q2969" t="s">
        <v>8317</v>
      </c>
      <c r="R2969" t="s">
        <v>8318</v>
      </c>
      <c r="S2969" s="8">
        <f t="shared" si="186"/>
        <v>42041.989490740736</v>
      </c>
      <c r="T2969" s="8">
        <f t="shared" si="187"/>
        <v>42071.947824074072</v>
      </c>
    </row>
    <row r="2970" spans="1:20" ht="33"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s="3" t="s">
        <v>8271</v>
      </c>
      <c r="O2970">
        <f t="shared" si="184"/>
        <v>106</v>
      </c>
      <c r="P2970" s="3">
        <f t="shared" si="185"/>
        <v>78.94</v>
      </c>
      <c r="Q2970" t="s">
        <v>8317</v>
      </c>
      <c r="R2970" t="s">
        <v>8318</v>
      </c>
      <c r="S2970" s="8">
        <f t="shared" si="186"/>
        <v>42585.315509259257</v>
      </c>
      <c r="T2970" s="8">
        <f t="shared" si="187"/>
        <v>42598.957638888889</v>
      </c>
    </row>
    <row r="2971" spans="1:20" ht="49"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s="3" t="s">
        <v>8271</v>
      </c>
      <c r="O2971">
        <f t="shared" si="184"/>
        <v>163</v>
      </c>
      <c r="P2971" s="3">
        <f t="shared" si="185"/>
        <v>95.59</v>
      </c>
      <c r="Q2971" t="s">
        <v>8317</v>
      </c>
      <c r="R2971" t="s">
        <v>8318</v>
      </c>
      <c r="S2971" s="8">
        <f t="shared" si="186"/>
        <v>42097.578159722216</v>
      </c>
      <c r="T2971" s="8">
        <f t="shared" si="187"/>
        <v>42127.743750000001</v>
      </c>
    </row>
    <row r="2972" spans="1:20" ht="49"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s="3" t="s">
        <v>8271</v>
      </c>
      <c r="O2972">
        <f t="shared" si="184"/>
        <v>106</v>
      </c>
      <c r="P2972" s="3">
        <f t="shared" si="185"/>
        <v>69.89</v>
      </c>
      <c r="Q2972" t="s">
        <v>8317</v>
      </c>
      <c r="R2972" t="s">
        <v>8318</v>
      </c>
      <c r="S2972" s="8">
        <f t="shared" si="186"/>
        <v>41808.461238425924</v>
      </c>
      <c r="T2972" s="8">
        <f t="shared" si="187"/>
        <v>41838.461238425924</v>
      </c>
    </row>
    <row r="2973" spans="1:20" ht="49"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s="3" t="s">
        <v>8271</v>
      </c>
      <c r="O2973">
        <f t="shared" si="184"/>
        <v>100</v>
      </c>
      <c r="P2973" s="3">
        <f t="shared" si="185"/>
        <v>74.53</v>
      </c>
      <c r="Q2973" t="s">
        <v>8317</v>
      </c>
      <c r="R2973" t="s">
        <v>8318</v>
      </c>
      <c r="S2973" s="8">
        <f t="shared" si="186"/>
        <v>41852.449976851851</v>
      </c>
      <c r="T2973" s="8">
        <f t="shared" si="187"/>
        <v>41882.449976851851</v>
      </c>
    </row>
    <row r="2974" spans="1:20" ht="33"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s="3" t="s">
        <v>8271</v>
      </c>
      <c r="O2974">
        <f t="shared" si="184"/>
        <v>105</v>
      </c>
      <c r="P2974" s="3">
        <f t="shared" si="185"/>
        <v>123.94</v>
      </c>
      <c r="Q2974" t="s">
        <v>8317</v>
      </c>
      <c r="R2974" t="s">
        <v>8318</v>
      </c>
      <c r="S2974" s="8">
        <f t="shared" si="186"/>
        <v>42693.90185185185</v>
      </c>
      <c r="T2974" s="8">
        <f t="shared" si="187"/>
        <v>42708.833333333336</v>
      </c>
    </row>
    <row r="2975" spans="1:20" ht="49"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s="3" t="s">
        <v>8271</v>
      </c>
      <c r="O2975">
        <f t="shared" si="184"/>
        <v>175</v>
      </c>
      <c r="P2975" s="3">
        <f t="shared" si="185"/>
        <v>264.85000000000002</v>
      </c>
      <c r="Q2975" t="s">
        <v>8317</v>
      </c>
      <c r="R2975" t="s">
        <v>8318</v>
      </c>
      <c r="S2975" s="8">
        <f t="shared" si="186"/>
        <v>42341.610046296293</v>
      </c>
      <c r="T2975" s="8">
        <f t="shared" si="187"/>
        <v>42369.958333333336</v>
      </c>
    </row>
    <row r="2976" spans="1:20" ht="49"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s="3" t="s">
        <v>8271</v>
      </c>
      <c r="O2976">
        <f t="shared" si="184"/>
        <v>102</v>
      </c>
      <c r="P2976" s="3">
        <f t="shared" si="185"/>
        <v>58.62</v>
      </c>
      <c r="Q2976" t="s">
        <v>8317</v>
      </c>
      <c r="R2976" t="s">
        <v>8318</v>
      </c>
      <c r="S2976" s="8">
        <f t="shared" si="186"/>
        <v>41879.852673611109</v>
      </c>
      <c r="T2976" s="8">
        <f t="shared" si="187"/>
        <v>41907.857638888883</v>
      </c>
    </row>
    <row r="2977" spans="1:20" ht="49"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s="3" t="s">
        <v>8271</v>
      </c>
      <c r="O2977">
        <f t="shared" si="184"/>
        <v>100</v>
      </c>
      <c r="P2977" s="3">
        <f t="shared" si="185"/>
        <v>70.88</v>
      </c>
      <c r="Q2977" t="s">
        <v>8317</v>
      </c>
      <c r="R2977" t="s">
        <v>8318</v>
      </c>
      <c r="S2977" s="8">
        <f t="shared" si="186"/>
        <v>41941.475532407407</v>
      </c>
      <c r="T2977" s="8">
        <f t="shared" si="187"/>
        <v>41969.916666666664</v>
      </c>
    </row>
    <row r="2978" spans="1:20" ht="49"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s="3" t="s">
        <v>8271</v>
      </c>
      <c r="O2978">
        <f t="shared" si="184"/>
        <v>171</v>
      </c>
      <c r="P2978" s="3">
        <f t="shared" si="185"/>
        <v>8.57</v>
      </c>
      <c r="Q2978" t="s">
        <v>8317</v>
      </c>
      <c r="R2978" t="s">
        <v>8318</v>
      </c>
      <c r="S2978" s="8">
        <f t="shared" si="186"/>
        <v>42425.522337962961</v>
      </c>
      <c r="T2978" s="8">
        <f t="shared" si="187"/>
        <v>42442.291666666664</v>
      </c>
    </row>
    <row r="2979" spans="1:20" ht="65"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s="3" t="s">
        <v>8271</v>
      </c>
      <c r="O2979">
        <f t="shared" si="184"/>
        <v>114</v>
      </c>
      <c r="P2979" s="3">
        <f t="shared" si="185"/>
        <v>113.57</v>
      </c>
      <c r="Q2979" t="s">
        <v>8317</v>
      </c>
      <c r="R2979" t="s">
        <v>8318</v>
      </c>
      <c r="S2979" s="8">
        <f t="shared" si="186"/>
        <v>42026.672847222224</v>
      </c>
      <c r="T2979" s="8">
        <f t="shared" si="187"/>
        <v>42085.884722222218</v>
      </c>
    </row>
    <row r="2980" spans="1:20" ht="49"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s="3" t="s">
        <v>8271</v>
      </c>
      <c r="O2980">
        <f t="shared" si="184"/>
        <v>129</v>
      </c>
      <c r="P2980" s="3">
        <f t="shared" si="185"/>
        <v>60.69</v>
      </c>
      <c r="Q2980" t="s">
        <v>8317</v>
      </c>
      <c r="R2980" t="s">
        <v>8318</v>
      </c>
      <c r="S2980" s="8">
        <f t="shared" si="186"/>
        <v>41922.432256944441</v>
      </c>
      <c r="T2980" s="8">
        <f t="shared" si="187"/>
        <v>41932.040972222218</v>
      </c>
    </row>
    <row r="2981" spans="1:20" ht="49"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s="3" t="s">
        <v>8271</v>
      </c>
      <c r="O2981">
        <f t="shared" si="184"/>
        <v>101</v>
      </c>
      <c r="P2981" s="3">
        <f t="shared" si="185"/>
        <v>110.22</v>
      </c>
      <c r="Q2981" t="s">
        <v>8317</v>
      </c>
      <c r="R2981" t="s">
        <v>8318</v>
      </c>
      <c r="S2981" s="8">
        <f t="shared" si="186"/>
        <v>41993.616006944438</v>
      </c>
      <c r="T2981" s="8">
        <f t="shared" si="187"/>
        <v>42010.041666666664</v>
      </c>
    </row>
    <row r="2982" spans="1:20" ht="49"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s="3" t="s">
        <v>8271</v>
      </c>
      <c r="O2982">
        <f t="shared" si="184"/>
        <v>109</v>
      </c>
      <c r="P2982" s="3">
        <f t="shared" si="185"/>
        <v>136.46</v>
      </c>
      <c r="Q2982" t="s">
        <v>8317</v>
      </c>
      <c r="R2982" t="s">
        <v>8318</v>
      </c>
      <c r="S2982" s="8">
        <f t="shared" si="186"/>
        <v>42219.70752314815</v>
      </c>
      <c r="T2982" s="8">
        <f t="shared" si="187"/>
        <v>42239.874999999993</v>
      </c>
    </row>
    <row r="2983" spans="1:20" ht="49"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s="3" t="s">
        <v>8303</v>
      </c>
      <c r="O2983">
        <f t="shared" si="184"/>
        <v>129</v>
      </c>
      <c r="P2983" s="3">
        <f t="shared" si="185"/>
        <v>53.16</v>
      </c>
      <c r="Q2983" t="s">
        <v>8317</v>
      </c>
      <c r="R2983" t="s">
        <v>8357</v>
      </c>
      <c r="S2983" s="8">
        <f t="shared" si="186"/>
        <v>42225.351342592585</v>
      </c>
      <c r="T2983" s="8">
        <f t="shared" si="187"/>
        <v>42270.351342592585</v>
      </c>
    </row>
    <row r="2984" spans="1:20" ht="33"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s="3" t="s">
        <v>8303</v>
      </c>
      <c r="O2984">
        <f t="shared" si="184"/>
        <v>102</v>
      </c>
      <c r="P2984" s="3">
        <f t="shared" si="185"/>
        <v>86.49</v>
      </c>
      <c r="Q2984" t="s">
        <v>8317</v>
      </c>
      <c r="R2984" t="s">
        <v>8357</v>
      </c>
      <c r="S2984" s="8">
        <f t="shared" si="186"/>
        <v>42381.478506944441</v>
      </c>
      <c r="T2984" s="8">
        <f t="shared" si="187"/>
        <v>42411.478506944441</v>
      </c>
    </row>
    <row r="2985" spans="1:20" ht="49"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s="3" t="s">
        <v>8303</v>
      </c>
      <c r="O2985">
        <f t="shared" si="184"/>
        <v>147</v>
      </c>
      <c r="P2985" s="3">
        <f t="shared" si="185"/>
        <v>155.24</v>
      </c>
      <c r="Q2985" t="s">
        <v>8317</v>
      </c>
      <c r="R2985" t="s">
        <v>8357</v>
      </c>
      <c r="S2985" s="8">
        <f t="shared" si="186"/>
        <v>41894.424027777779</v>
      </c>
      <c r="T2985" s="8">
        <f t="shared" si="187"/>
        <v>41954.465694444443</v>
      </c>
    </row>
    <row r="2986" spans="1:20" ht="49"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s="3" t="s">
        <v>8303</v>
      </c>
      <c r="O2986">
        <f t="shared" si="184"/>
        <v>100</v>
      </c>
      <c r="P2986" s="3">
        <f t="shared" si="185"/>
        <v>115.08</v>
      </c>
      <c r="Q2986" t="s">
        <v>8317</v>
      </c>
      <c r="R2986" t="s">
        <v>8357</v>
      </c>
      <c r="S2986" s="8">
        <f t="shared" si="186"/>
        <v>42576.070381944439</v>
      </c>
      <c r="T2986" s="8">
        <f t="shared" si="187"/>
        <v>42606.070381944439</v>
      </c>
    </row>
    <row r="2987" spans="1:20" ht="49"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s="3" t="s">
        <v>8303</v>
      </c>
      <c r="O2987">
        <f t="shared" si="184"/>
        <v>122</v>
      </c>
      <c r="P2987" s="3">
        <f t="shared" si="185"/>
        <v>109.59</v>
      </c>
      <c r="Q2987" t="s">
        <v>8317</v>
      </c>
      <c r="R2987" t="s">
        <v>8357</v>
      </c>
      <c r="S2987" s="8">
        <f t="shared" si="186"/>
        <v>42654.765370370362</v>
      </c>
      <c r="T2987" s="8">
        <f t="shared" si="187"/>
        <v>42673.958333333336</v>
      </c>
    </row>
    <row r="2988" spans="1:20" ht="49"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s="3" t="s">
        <v>8303</v>
      </c>
      <c r="O2988">
        <f t="shared" si="184"/>
        <v>106</v>
      </c>
      <c r="P2988" s="3">
        <f t="shared" si="185"/>
        <v>45.21</v>
      </c>
      <c r="Q2988" t="s">
        <v>8317</v>
      </c>
      <c r="R2988" t="s">
        <v>8357</v>
      </c>
      <c r="S2988" s="8">
        <f t="shared" si="186"/>
        <v>42431.29173611111</v>
      </c>
      <c r="T2988" s="8">
        <f t="shared" si="187"/>
        <v>42491.250069444439</v>
      </c>
    </row>
    <row r="2989" spans="1:20" ht="49"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s="3" t="s">
        <v>8303</v>
      </c>
      <c r="O2989">
        <f t="shared" si="184"/>
        <v>110</v>
      </c>
      <c r="P2989" s="3">
        <f t="shared" si="185"/>
        <v>104.15</v>
      </c>
      <c r="Q2989" t="s">
        <v>8317</v>
      </c>
      <c r="R2989" t="s">
        <v>8357</v>
      </c>
      <c r="S2989" s="8">
        <f t="shared" si="186"/>
        <v>42627.098969907405</v>
      </c>
      <c r="T2989" s="8">
        <f t="shared" si="187"/>
        <v>42655.791666666664</v>
      </c>
    </row>
    <row r="2990" spans="1:20" ht="49"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s="3" t="s">
        <v>8303</v>
      </c>
      <c r="O2990">
        <f t="shared" si="184"/>
        <v>100</v>
      </c>
      <c r="P2990" s="3">
        <f t="shared" si="185"/>
        <v>35.71</v>
      </c>
      <c r="Q2990" t="s">
        <v>8317</v>
      </c>
      <c r="R2990" t="s">
        <v>8357</v>
      </c>
      <c r="S2990" s="8">
        <f t="shared" si="186"/>
        <v>42511.153715277782</v>
      </c>
      <c r="T2990" s="8">
        <f t="shared" si="187"/>
        <v>42541.153715277775</v>
      </c>
    </row>
    <row r="2991" spans="1:20" ht="18"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s="3" t="s">
        <v>8303</v>
      </c>
      <c r="O2991">
        <f t="shared" si="184"/>
        <v>177</v>
      </c>
      <c r="P2991" s="3">
        <f t="shared" si="185"/>
        <v>97</v>
      </c>
      <c r="Q2991" t="s">
        <v>8317</v>
      </c>
      <c r="R2991" t="s">
        <v>8357</v>
      </c>
      <c r="S2991" s="8">
        <f t="shared" si="186"/>
        <v>42336.812060185184</v>
      </c>
      <c r="T2991" s="8">
        <f t="shared" si="187"/>
        <v>42358.999305555553</v>
      </c>
    </row>
    <row r="2992" spans="1:20" ht="49"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s="3" t="s">
        <v>8303</v>
      </c>
      <c r="O2992">
        <f t="shared" si="184"/>
        <v>100</v>
      </c>
      <c r="P2992" s="3">
        <f t="shared" si="185"/>
        <v>370.37</v>
      </c>
      <c r="Q2992" t="s">
        <v>8317</v>
      </c>
      <c r="R2992" t="s">
        <v>8357</v>
      </c>
      <c r="S2992" s="8">
        <f t="shared" si="186"/>
        <v>42341.365972222215</v>
      </c>
      <c r="T2992" s="8">
        <f t="shared" si="187"/>
        <v>42376.365972222215</v>
      </c>
    </row>
    <row r="2993" spans="1:20" ht="49"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s="3" t="s">
        <v>8303</v>
      </c>
      <c r="O2993">
        <f t="shared" si="184"/>
        <v>103</v>
      </c>
      <c r="P2993" s="3">
        <f t="shared" si="185"/>
        <v>94.41</v>
      </c>
      <c r="Q2993" t="s">
        <v>8317</v>
      </c>
      <c r="R2993" t="s">
        <v>8357</v>
      </c>
      <c r="S2993" s="8">
        <f t="shared" si="186"/>
        <v>42740.628819444442</v>
      </c>
      <c r="T2993" s="8">
        <f t="shared" si="187"/>
        <v>42762.628819444442</v>
      </c>
    </row>
    <row r="2994" spans="1:20" ht="49"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s="3" t="s">
        <v>8303</v>
      </c>
      <c r="O2994">
        <f t="shared" si="184"/>
        <v>105</v>
      </c>
      <c r="P2994" s="3">
        <f t="shared" si="185"/>
        <v>48.98</v>
      </c>
      <c r="Q2994" t="s">
        <v>8317</v>
      </c>
      <c r="R2994" t="s">
        <v>8357</v>
      </c>
      <c r="S2994" s="8">
        <f t="shared" si="186"/>
        <v>42622.559143518512</v>
      </c>
      <c r="T2994" s="8">
        <f t="shared" si="187"/>
        <v>42652.559143518512</v>
      </c>
    </row>
    <row r="2995" spans="1:20" ht="18"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s="3" t="s">
        <v>8303</v>
      </c>
      <c r="O2995">
        <f t="shared" si="184"/>
        <v>100</v>
      </c>
      <c r="P2995" s="3">
        <f t="shared" si="185"/>
        <v>45.59</v>
      </c>
      <c r="Q2995" t="s">
        <v>8317</v>
      </c>
      <c r="R2995" t="s">
        <v>8357</v>
      </c>
      <c r="S2995" s="8">
        <f t="shared" si="186"/>
        <v>42390.63040509259</v>
      </c>
      <c r="T2995" s="8">
        <f t="shared" si="187"/>
        <v>42420.63040509259</v>
      </c>
    </row>
    <row r="2996" spans="1:20" ht="49"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s="3" t="s">
        <v>8303</v>
      </c>
      <c r="O2996">
        <f t="shared" si="184"/>
        <v>458</v>
      </c>
      <c r="P2996" s="3">
        <f t="shared" si="185"/>
        <v>23.28</v>
      </c>
      <c r="Q2996" t="s">
        <v>8317</v>
      </c>
      <c r="R2996" t="s">
        <v>8357</v>
      </c>
      <c r="S2996" s="8">
        <f t="shared" si="186"/>
        <v>41885.270509259259</v>
      </c>
      <c r="T2996" s="8">
        <f t="shared" si="187"/>
        <v>41915.270509259259</v>
      </c>
    </row>
    <row r="2997" spans="1:20" ht="49"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s="3" t="s">
        <v>8303</v>
      </c>
      <c r="O2997">
        <f t="shared" si="184"/>
        <v>105</v>
      </c>
      <c r="P2997" s="3">
        <f t="shared" si="185"/>
        <v>63.23</v>
      </c>
      <c r="Q2997" t="s">
        <v>8317</v>
      </c>
      <c r="R2997" t="s">
        <v>8357</v>
      </c>
      <c r="S2997" s="8">
        <f t="shared" si="186"/>
        <v>42724.456840277773</v>
      </c>
      <c r="T2997" s="8">
        <f t="shared" si="187"/>
        <v>42754.456840277773</v>
      </c>
    </row>
    <row r="2998" spans="1:20" ht="33"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s="3" t="s">
        <v>8303</v>
      </c>
      <c r="O2998">
        <f t="shared" si="184"/>
        <v>172</v>
      </c>
      <c r="P2998" s="3">
        <f t="shared" si="185"/>
        <v>153.52000000000001</v>
      </c>
      <c r="Q2998" t="s">
        <v>8317</v>
      </c>
      <c r="R2998" t="s">
        <v>8357</v>
      </c>
      <c r="S2998" s="8">
        <f t="shared" si="186"/>
        <v>42090.70416666667</v>
      </c>
      <c r="T2998" s="8">
        <f t="shared" si="187"/>
        <v>42150.704166666663</v>
      </c>
    </row>
    <row r="2999" spans="1:20" ht="49"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s="3" t="s">
        <v>8303</v>
      </c>
      <c r="O2999">
        <f t="shared" si="184"/>
        <v>104</v>
      </c>
      <c r="P2999" s="3">
        <f t="shared" si="185"/>
        <v>90.2</v>
      </c>
      <c r="Q2999" t="s">
        <v>8317</v>
      </c>
      <c r="R2999" t="s">
        <v>8357</v>
      </c>
      <c r="S2999" s="8">
        <f t="shared" si="186"/>
        <v>42775.525381944441</v>
      </c>
      <c r="T2999" s="8">
        <f t="shared" si="187"/>
        <v>42792.999305555553</v>
      </c>
    </row>
    <row r="3000" spans="1:20" ht="49"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s="3" t="s">
        <v>8303</v>
      </c>
      <c r="O3000">
        <f t="shared" si="184"/>
        <v>103</v>
      </c>
      <c r="P3000" s="3">
        <f t="shared" si="185"/>
        <v>118.97</v>
      </c>
      <c r="Q3000" t="s">
        <v>8317</v>
      </c>
      <c r="R3000" t="s">
        <v>8357</v>
      </c>
      <c r="S3000" s="8">
        <f t="shared" si="186"/>
        <v>41777.985289351847</v>
      </c>
      <c r="T3000" s="8">
        <f t="shared" si="187"/>
        <v>41805.975694444445</v>
      </c>
    </row>
    <row r="3001" spans="1:20" ht="49"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s="3" t="s">
        <v>8303</v>
      </c>
      <c r="O3001">
        <f t="shared" si="184"/>
        <v>119</v>
      </c>
      <c r="P3001" s="3">
        <f t="shared" si="185"/>
        <v>80.25</v>
      </c>
      <c r="Q3001" t="s">
        <v>8317</v>
      </c>
      <c r="R3001" t="s">
        <v>8357</v>
      </c>
      <c r="S3001" s="8">
        <f t="shared" si="186"/>
        <v>42780.531944444439</v>
      </c>
      <c r="T3001" s="8">
        <f t="shared" si="187"/>
        <v>42794.874999999993</v>
      </c>
    </row>
    <row r="3002" spans="1:20" ht="49"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s="3" t="s">
        <v>8303</v>
      </c>
      <c r="O3002">
        <f t="shared" si="184"/>
        <v>100</v>
      </c>
      <c r="P3002" s="3">
        <f t="shared" si="185"/>
        <v>62.5</v>
      </c>
      <c r="Q3002" t="s">
        <v>8317</v>
      </c>
      <c r="R3002" t="s">
        <v>8357</v>
      </c>
      <c r="S3002" s="8">
        <f t="shared" si="186"/>
        <v>42752.61886574074</v>
      </c>
      <c r="T3002" s="8">
        <f t="shared" si="187"/>
        <v>42766.541666666664</v>
      </c>
    </row>
    <row r="3003" spans="1:20" ht="49"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s="3" t="s">
        <v>8303</v>
      </c>
      <c r="O3003">
        <f t="shared" si="184"/>
        <v>319</v>
      </c>
      <c r="P3003" s="3">
        <f t="shared" si="185"/>
        <v>131.38</v>
      </c>
      <c r="Q3003" t="s">
        <v>8317</v>
      </c>
      <c r="R3003" t="s">
        <v>8357</v>
      </c>
      <c r="S3003" s="8">
        <f t="shared" si="186"/>
        <v>42534.687291666669</v>
      </c>
      <c r="T3003" s="8">
        <f t="shared" si="187"/>
        <v>42564.687291666669</v>
      </c>
    </row>
    <row r="3004" spans="1:20" ht="33"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s="3" t="s">
        <v>8303</v>
      </c>
      <c r="O3004">
        <f t="shared" si="184"/>
        <v>109</v>
      </c>
      <c r="P3004" s="3">
        <f t="shared" si="185"/>
        <v>73.03</v>
      </c>
      <c r="Q3004" t="s">
        <v>8317</v>
      </c>
      <c r="R3004" t="s">
        <v>8357</v>
      </c>
      <c r="S3004" s="8">
        <f t="shared" si="186"/>
        <v>41239.627916666665</v>
      </c>
      <c r="T3004" s="8">
        <f t="shared" si="187"/>
        <v>41269.627916666665</v>
      </c>
    </row>
    <row r="3005" spans="1:20" ht="49"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s="3" t="s">
        <v>8303</v>
      </c>
      <c r="O3005">
        <f t="shared" si="184"/>
        <v>101</v>
      </c>
      <c r="P3005" s="3">
        <f t="shared" si="185"/>
        <v>178.53</v>
      </c>
      <c r="Q3005" t="s">
        <v>8317</v>
      </c>
      <c r="R3005" t="s">
        <v>8357</v>
      </c>
      <c r="S3005" s="8">
        <f t="shared" si="186"/>
        <v>42398.640925925924</v>
      </c>
      <c r="T3005" s="8">
        <f t="shared" si="187"/>
        <v>42430.040972222218</v>
      </c>
    </row>
    <row r="3006" spans="1:20" ht="49"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s="3" t="s">
        <v>8303</v>
      </c>
      <c r="O3006">
        <f t="shared" si="184"/>
        <v>113</v>
      </c>
      <c r="P3006" s="3">
        <f t="shared" si="185"/>
        <v>162.91</v>
      </c>
      <c r="Q3006" t="s">
        <v>8317</v>
      </c>
      <c r="R3006" t="s">
        <v>8357</v>
      </c>
      <c r="S3006" s="8">
        <f t="shared" si="186"/>
        <v>41928.672731481478</v>
      </c>
      <c r="T3006" s="8">
        <f t="shared" si="187"/>
        <v>41958.714398148142</v>
      </c>
    </row>
    <row r="3007" spans="1:20" ht="49"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s="3" t="s">
        <v>8303</v>
      </c>
      <c r="O3007">
        <f t="shared" si="184"/>
        <v>120</v>
      </c>
      <c r="P3007" s="3">
        <f t="shared" si="185"/>
        <v>108.24</v>
      </c>
      <c r="Q3007" t="s">
        <v>8317</v>
      </c>
      <c r="R3007" t="s">
        <v>8357</v>
      </c>
      <c r="S3007" s="8">
        <f t="shared" si="186"/>
        <v>41888.466493055552</v>
      </c>
      <c r="T3007" s="8">
        <f t="shared" si="187"/>
        <v>41918.466493055552</v>
      </c>
    </row>
    <row r="3008" spans="1:20" ht="33"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s="3" t="s">
        <v>8303</v>
      </c>
      <c r="O3008">
        <f t="shared" si="184"/>
        <v>108</v>
      </c>
      <c r="P3008" s="3">
        <f t="shared" si="185"/>
        <v>88.87</v>
      </c>
      <c r="Q3008" t="s">
        <v>8317</v>
      </c>
      <c r="R3008" t="s">
        <v>8357</v>
      </c>
      <c r="S3008" s="8">
        <f t="shared" si="186"/>
        <v>41957.548506944448</v>
      </c>
      <c r="T3008" s="8">
        <f t="shared" si="187"/>
        <v>41987.54850694444</v>
      </c>
    </row>
    <row r="3009" spans="1:20" ht="33"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s="3" t="s">
        <v>8303</v>
      </c>
      <c r="O3009">
        <f t="shared" si="184"/>
        <v>180</v>
      </c>
      <c r="P3009" s="3">
        <f t="shared" si="185"/>
        <v>54</v>
      </c>
      <c r="Q3009" t="s">
        <v>8317</v>
      </c>
      <c r="R3009" t="s">
        <v>8357</v>
      </c>
      <c r="S3009" s="8">
        <f t="shared" si="186"/>
        <v>42098.007905092592</v>
      </c>
      <c r="T3009" s="8">
        <f t="shared" si="187"/>
        <v>42119.007905092592</v>
      </c>
    </row>
    <row r="3010" spans="1:20" ht="49"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s="3" t="s">
        <v>8303</v>
      </c>
      <c r="O3010">
        <f t="shared" ref="O3010:O3073" si="188">ROUND(E3010/D3010*100,0)</f>
        <v>101</v>
      </c>
      <c r="P3010" s="3">
        <f t="shared" ref="P3010:P3073" si="189">IF(E3010=0,0,ROUND(E3010/L3010,2))</f>
        <v>116.73</v>
      </c>
      <c r="Q3010" t="s">
        <v>8317</v>
      </c>
      <c r="R3010" t="s">
        <v>8357</v>
      </c>
      <c r="S3010" s="8">
        <f t="shared" ref="S3010:S3073" si="190">(((J3010/60)/60)/24)+DATE(1970,1,1)+(-5/24)</f>
        <v>42360.003692129627</v>
      </c>
      <c r="T3010" s="8">
        <f t="shared" ref="T3010:T3073" si="191">(I3010/86400)+25569+(-5/24)</f>
        <v>42390.003692129627</v>
      </c>
    </row>
    <row r="3011" spans="1:20" ht="49"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s="3" t="s">
        <v>8303</v>
      </c>
      <c r="O3011">
        <f t="shared" si="188"/>
        <v>120</v>
      </c>
      <c r="P3011" s="3">
        <f t="shared" si="189"/>
        <v>233.9</v>
      </c>
      <c r="Q3011" t="s">
        <v>8317</v>
      </c>
      <c r="R3011" t="s">
        <v>8357</v>
      </c>
      <c r="S3011" s="8">
        <f t="shared" si="190"/>
        <v>41939.361574074072</v>
      </c>
      <c r="T3011" s="8">
        <f t="shared" si="191"/>
        <v>41969.403240740743</v>
      </c>
    </row>
    <row r="3012" spans="1:20" ht="49"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s="3" t="s">
        <v>8303</v>
      </c>
      <c r="O3012">
        <f t="shared" si="188"/>
        <v>158</v>
      </c>
      <c r="P3012" s="3">
        <f t="shared" si="189"/>
        <v>158</v>
      </c>
      <c r="Q3012" t="s">
        <v>8317</v>
      </c>
      <c r="R3012" t="s">
        <v>8357</v>
      </c>
      <c r="S3012" s="8">
        <f t="shared" si="190"/>
        <v>41996.624062499999</v>
      </c>
      <c r="T3012" s="8">
        <f t="shared" si="191"/>
        <v>42056.624062499999</v>
      </c>
    </row>
    <row r="3013" spans="1:20" ht="49"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s="3" t="s">
        <v>8303</v>
      </c>
      <c r="O3013">
        <f t="shared" si="188"/>
        <v>124</v>
      </c>
      <c r="P3013" s="3">
        <f t="shared" si="189"/>
        <v>14.84</v>
      </c>
      <c r="Q3013" t="s">
        <v>8317</v>
      </c>
      <c r="R3013" t="s">
        <v>8357</v>
      </c>
      <c r="S3013" s="8">
        <f t="shared" si="190"/>
        <v>42334.260601851849</v>
      </c>
      <c r="T3013" s="8">
        <f t="shared" si="191"/>
        <v>42361.749305555553</v>
      </c>
    </row>
    <row r="3014" spans="1:20" ht="49"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s="3" t="s">
        <v>8303</v>
      </c>
      <c r="O3014">
        <f t="shared" si="188"/>
        <v>117</v>
      </c>
      <c r="P3014" s="3">
        <f t="shared" si="189"/>
        <v>85.18</v>
      </c>
      <c r="Q3014" t="s">
        <v>8317</v>
      </c>
      <c r="R3014" t="s">
        <v>8357</v>
      </c>
      <c r="S3014" s="8">
        <f t="shared" si="190"/>
        <v>42024.494560185187</v>
      </c>
      <c r="T3014" s="8">
        <f t="shared" si="191"/>
        <v>42045.494560185187</v>
      </c>
    </row>
    <row r="3015" spans="1:20" ht="49"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s="3" t="s">
        <v>8303</v>
      </c>
      <c r="O3015">
        <f t="shared" si="188"/>
        <v>157</v>
      </c>
      <c r="P3015" s="3">
        <f t="shared" si="189"/>
        <v>146.69</v>
      </c>
      <c r="Q3015" t="s">
        <v>8317</v>
      </c>
      <c r="R3015" t="s">
        <v>8357</v>
      </c>
      <c r="S3015" s="8">
        <f t="shared" si="190"/>
        <v>42146.627881944441</v>
      </c>
      <c r="T3015" s="8">
        <f t="shared" si="191"/>
        <v>42176.627881944441</v>
      </c>
    </row>
    <row r="3016" spans="1:20" ht="49"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s="3" t="s">
        <v>8303</v>
      </c>
      <c r="O3016">
        <f t="shared" si="188"/>
        <v>113</v>
      </c>
      <c r="P3016" s="3">
        <f t="shared" si="189"/>
        <v>50.76</v>
      </c>
      <c r="Q3016" t="s">
        <v>8317</v>
      </c>
      <c r="R3016" t="s">
        <v>8357</v>
      </c>
      <c r="S3016" s="8">
        <f t="shared" si="190"/>
        <v>41919.915277777778</v>
      </c>
      <c r="T3016" s="8">
        <f t="shared" si="191"/>
        <v>41948</v>
      </c>
    </row>
    <row r="3017" spans="1:20" ht="49"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s="3" t="s">
        <v>8303</v>
      </c>
      <c r="O3017">
        <f t="shared" si="188"/>
        <v>103</v>
      </c>
      <c r="P3017" s="3">
        <f t="shared" si="189"/>
        <v>87.7</v>
      </c>
      <c r="Q3017" t="s">
        <v>8317</v>
      </c>
      <c r="R3017" t="s">
        <v>8357</v>
      </c>
      <c r="S3017" s="8">
        <f t="shared" si="190"/>
        <v>41785.518958333334</v>
      </c>
      <c r="T3017" s="8">
        <f t="shared" si="191"/>
        <v>41800.958333333328</v>
      </c>
    </row>
    <row r="3018" spans="1:20" ht="49"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s="3" t="s">
        <v>8303</v>
      </c>
      <c r="O3018">
        <f t="shared" si="188"/>
        <v>103</v>
      </c>
      <c r="P3018" s="3">
        <f t="shared" si="189"/>
        <v>242.28</v>
      </c>
      <c r="Q3018" t="s">
        <v>8317</v>
      </c>
      <c r="R3018" t="s">
        <v>8357</v>
      </c>
      <c r="S3018" s="8">
        <f t="shared" si="190"/>
        <v>41778.339722222219</v>
      </c>
      <c r="T3018" s="8">
        <f t="shared" si="191"/>
        <v>41838.339722222219</v>
      </c>
    </row>
    <row r="3019" spans="1:20" ht="49"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s="3" t="s">
        <v>8303</v>
      </c>
      <c r="O3019">
        <f t="shared" si="188"/>
        <v>106</v>
      </c>
      <c r="P3019" s="3">
        <f t="shared" si="189"/>
        <v>146.44999999999999</v>
      </c>
      <c r="Q3019" t="s">
        <v>8317</v>
      </c>
      <c r="R3019" t="s">
        <v>8357</v>
      </c>
      <c r="S3019" s="8">
        <f t="shared" si="190"/>
        <v>41841.641701388886</v>
      </c>
      <c r="T3019" s="8">
        <f t="shared" si="191"/>
        <v>41871.641701388886</v>
      </c>
    </row>
    <row r="3020" spans="1:20" ht="49"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s="3" t="s">
        <v>8303</v>
      </c>
      <c r="O3020">
        <f t="shared" si="188"/>
        <v>101</v>
      </c>
      <c r="P3020" s="3">
        <f t="shared" si="189"/>
        <v>103.17</v>
      </c>
      <c r="Q3020" t="s">
        <v>8317</v>
      </c>
      <c r="R3020" t="s">
        <v>8357</v>
      </c>
      <c r="S3020" s="8">
        <f t="shared" si="190"/>
        <v>42163.090000000004</v>
      </c>
      <c r="T3020" s="8">
        <f t="shared" si="191"/>
        <v>42205.708333333336</v>
      </c>
    </row>
    <row r="3021" spans="1:20" ht="49"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s="3" t="s">
        <v>8303</v>
      </c>
      <c r="O3021">
        <f t="shared" si="188"/>
        <v>121</v>
      </c>
      <c r="P3021" s="3">
        <f t="shared" si="189"/>
        <v>80.459999999999994</v>
      </c>
      <c r="Q3021" t="s">
        <v>8317</v>
      </c>
      <c r="R3021" t="s">
        <v>8357</v>
      </c>
      <c r="S3021" s="8">
        <f t="shared" si="190"/>
        <v>41758.625231481477</v>
      </c>
      <c r="T3021" s="8">
        <f t="shared" si="191"/>
        <v>41785.916666666664</v>
      </c>
    </row>
    <row r="3022" spans="1:20" ht="49"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s="3" t="s">
        <v>8303</v>
      </c>
      <c r="O3022">
        <f t="shared" si="188"/>
        <v>101</v>
      </c>
      <c r="P3022" s="3">
        <f t="shared" si="189"/>
        <v>234.67</v>
      </c>
      <c r="Q3022" t="s">
        <v>8317</v>
      </c>
      <c r="R3022" t="s">
        <v>8357</v>
      </c>
      <c r="S3022" s="8">
        <f t="shared" si="190"/>
        <v>42170.638113425921</v>
      </c>
      <c r="T3022" s="8">
        <f t="shared" si="191"/>
        <v>42230.638113425921</v>
      </c>
    </row>
    <row r="3023" spans="1:20" ht="49"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s="3" t="s">
        <v>8303</v>
      </c>
      <c r="O3023">
        <f t="shared" si="188"/>
        <v>116</v>
      </c>
      <c r="P3023" s="3">
        <f t="shared" si="189"/>
        <v>50.69</v>
      </c>
      <c r="Q3023" t="s">
        <v>8317</v>
      </c>
      <c r="R3023" t="s">
        <v>8357</v>
      </c>
      <c r="S3023" s="8">
        <f t="shared" si="190"/>
        <v>42660.410520833328</v>
      </c>
      <c r="T3023" s="8">
        <f t="shared" si="191"/>
        <v>42696.040972222218</v>
      </c>
    </row>
    <row r="3024" spans="1:20" ht="49"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s="3" t="s">
        <v>8303</v>
      </c>
      <c r="O3024">
        <f t="shared" si="188"/>
        <v>101</v>
      </c>
      <c r="P3024" s="3">
        <f t="shared" si="189"/>
        <v>162.71</v>
      </c>
      <c r="Q3024" t="s">
        <v>8317</v>
      </c>
      <c r="R3024" t="s">
        <v>8357</v>
      </c>
      <c r="S3024" s="8">
        <f t="shared" si="190"/>
        <v>42564.745474537034</v>
      </c>
      <c r="T3024" s="8">
        <f t="shared" si="191"/>
        <v>42609.745474537034</v>
      </c>
    </row>
    <row r="3025" spans="1:20" ht="49"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s="3" t="s">
        <v>8303</v>
      </c>
      <c r="O3025">
        <f t="shared" si="188"/>
        <v>103</v>
      </c>
      <c r="P3025" s="3">
        <f t="shared" si="189"/>
        <v>120.17</v>
      </c>
      <c r="Q3025" t="s">
        <v>8317</v>
      </c>
      <c r="R3025" t="s">
        <v>8357</v>
      </c>
      <c r="S3025" s="8">
        <f t="shared" si="190"/>
        <v>42121.46743055556</v>
      </c>
      <c r="T3025" s="8">
        <f t="shared" si="191"/>
        <v>42166.467430555553</v>
      </c>
    </row>
    <row r="3026" spans="1:20" ht="49"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s="3" t="s">
        <v>8303</v>
      </c>
      <c r="O3026">
        <f t="shared" si="188"/>
        <v>246</v>
      </c>
      <c r="P3026" s="3">
        <f t="shared" si="189"/>
        <v>67.7</v>
      </c>
      <c r="Q3026" t="s">
        <v>8317</v>
      </c>
      <c r="R3026" t="s">
        <v>8357</v>
      </c>
      <c r="S3026" s="8">
        <f t="shared" si="190"/>
        <v>41158.785590277774</v>
      </c>
      <c r="T3026" s="8">
        <f t="shared" si="191"/>
        <v>41188.785590277774</v>
      </c>
    </row>
    <row r="3027" spans="1:20" ht="49"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s="3" t="s">
        <v>8303</v>
      </c>
      <c r="O3027">
        <f t="shared" si="188"/>
        <v>302</v>
      </c>
      <c r="P3027" s="3">
        <f t="shared" si="189"/>
        <v>52.1</v>
      </c>
      <c r="Q3027" t="s">
        <v>8317</v>
      </c>
      <c r="R3027" t="s">
        <v>8357</v>
      </c>
      <c r="S3027" s="8">
        <f t="shared" si="190"/>
        <v>41761.301076388889</v>
      </c>
      <c r="T3027" s="8">
        <f t="shared" si="191"/>
        <v>41789.458333333328</v>
      </c>
    </row>
    <row r="3028" spans="1:20" ht="49"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s="3" t="s">
        <v>8303</v>
      </c>
      <c r="O3028">
        <f t="shared" si="188"/>
        <v>143</v>
      </c>
      <c r="P3028" s="3">
        <f t="shared" si="189"/>
        <v>51.6</v>
      </c>
      <c r="Q3028" t="s">
        <v>8317</v>
      </c>
      <c r="R3028" t="s">
        <v>8357</v>
      </c>
      <c r="S3028" s="8">
        <f t="shared" si="190"/>
        <v>42783.251064814809</v>
      </c>
      <c r="T3028" s="8">
        <f t="shared" si="191"/>
        <v>42797.251064814809</v>
      </c>
    </row>
    <row r="3029" spans="1:20" ht="33"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s="3" t="s">
        <v>8303</v>
      </c>
      <c r="O3029">
        <f t="shared" si="188"/>
        <v>131</v>
      </c>
      <c r="P3029" s="3">
        <f t="shared" si="189"/>
        <v>164.3</v>
      </c>
      <c r="Q3029" t="s">
        <v>8317</v>
      </c>
      <c r="R3029" t="s">
        <v>8357</v>
      </c>
      <c r="S3029" s="8">
        <f t="shared" si="190"/>
        <v>42053.49596064815</v>
      </c>
      <c r="T3029" s="8">
        <f t="shared" si="191"/>
        <v>42083.454293981478</v>
      </c>
    </row>
    <row r="3030" spans="1:20" ht="33"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s="3" t="s">
        <v>8303</v>
      </c>
      <c r="O3030">
        <f t="shared" si="188"/>
        <v>168</v>
      </c>
      <c r="P3030" s="3">
        <f t="shared" si="189"/>
        <v>84.86</v>
      </c>
      <c r="Q3030" t="s">
        <v>8317</v>
      </c>
      <c r="R3030" t="s">
        <v>8357</v>
      </c>
      <c r="S3030" s="8">
        <f t="shared" si="190"/>
        <v>42567.055844907409</v>
      </c>
      <c r="T3030" s="8">
        <f t="shared" si="191"/>
        <v>42597.055844907409</v>
      </c>
    </row>
    <row r="3031" spans="1:20" ht="49"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s="3" t="s">
        <v>8303</v>
      </c>
      <c r="O3031">
        <f t="shared" si="188"/>
        <v>110</v>
      </c>
      <c r="P3031" s="3">
        <f t="shared" si="189"/>
        <v>94.55</v>
      </c>
      <c r="Q3031" t="s">
        <v>8317</v>
      </c>
      <c r="R3031" t="s">
        <v>8357</v>
      </c>
      <c r="S3031" s="8">
        <f t="shared" si="190"/>
        <v>41932.500543981478</v>
      </c>
      <c r="T3031" s="8">
        <f t="shared" si="191"/>
        <v>41960.982638888883</v>
      </c>
    </row>
    <row r="3032" spans="1:20" ht="49"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s="3" t="s">
        <v>8303</v>
      </c>
      <c r="O3032">
        <f t="shared" si="188"/>
        <v>107</v>
      </c>
      <c r="P3032" s="3">
        <f t="shared" si="189"/>
        <v>45.54</v>
      </c>
      <c r="Q3032" t="s">
        <v>8317</v>
      </c>
      <c r="R3032" t="s">
        <v>8357</v>
      </c>
      <c r="S3032" s="8">
        <f t="shared" si="190"/>
        <v>42233.5390162037</v>
      </c>
      <c r="T3032" s="8">
        <f t="shared" si="191"/>
        <v>42263.5390162037</v>
      </c>
    </row>
    <row r="3033" spans="1:20" ht="81"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s="3" t="s">
        <v>8303</v>
      </c>
      <c r="O3033">
        <f t="shared" si="188"/>
        <v>100</v>
      </c>
      <c r="P3033" s="3">
        <f t="shared" si="189"/>
        <v>51.72</v>
      </c>
      <c r="Q3033" t="s">
        <v>8317</v>
      </c>
      <c r="R3033" t="s">
        <v>8357</v>
      </c>
      <c r="S3033" s="8">
        <f t="shared" si="190"/>
        <v>42597.674155092587</v>
      </c>
      <c r="T3033" s="8">
        <f t="shared" si="191"/>
        <v>42657.674155092587</v>
      </c>
    </row>
    <row r="3034" spans="1:20" ht="49"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s="3" t="s">
        <v>8303</v>
      </c>
      <c r="O3034">
        <f t="shared" si="188"/>
        <v>127</v>
      </c>
      <c r="P3034" s="3">
        <f t="shared" si="189"/>
        <v>50.88</v>
      </c>
      <c r="Q3034" t="s">
        <v>8317</v>
      </c>
      <c r="R3034" t="s">
        <v>8357</v>
      </c>
      <c r="S3034" s="8">
        <f t="shared" si="190"/>
        <v>42227.836331018516</v>
      </c>
      <c r="T3034" s="8">
        <f t="shared" si="191"/>
        <v>42257.836331018516</v>
      </c>
    </row>
    <row r="3035" spans="1:20" ht="49"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s="3" t="s">
        <v>8303</v>
      </c>
      <c r="O3035">
        <f t="shared" si="188"/>
        <v>147</v>
      </c>
      <c r="P3035" s="3">
        <f t="shared" si="189"/>
        <v>191.13</v>
      </c>
      <c r="Q3035" t="s">
        <v>8317</v>
      </c>
      <c r="R3035" t="s">
        <v>8357</v>
      </c>
      <c r="S3035" s="8">
        <f t="shared" si="190"/>
        <v>42569.901909722219</v>
      </c>
      <c r="T3035" s="8">
        <f t="shared" si="191"/>
        <v>42599.901909722219</v>
      </c>
    </row>
    <row r="3036" spans="1:20" ht="6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s="3" t="s">
        <v>8303</v>
      </c>
      <c r="O3036">
        <f t="shared" si="188"/>
        <v>113</v>
      </c>
      <c r="P3036" s="3">
        <f t="shared" si="189"/>
        <v>89.31</v>
      </c>
      <c r="Q3036" t="s">
        <v>8317</v>
      </c>
      <c r="R3036" t="s">
        <v>8357</v>
      </c>
      <c r="S3036" s="8">
        <f t="shared" si="190"/>
        <v>42644.327025462961</v>
      </c>
      <c r="T3036" s="8">
        <f t="shared" si="191"/>
        <v>42674.957638888889</v>
      </c>
    </row>
    <row r="3037" spans="1:20" ht="33"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s="3" t="s">
        <v>8303</v>
      </c>
      <c r="O3037">
        <f t="shared" si="188"/>
        <v>109</v>
      </c>
      <c r="P3037" s="3">
        <f t="shared" si="189"/>
        <v>88.59</v>
      </c>
      <c r="Q3037" t="s">
        <v>8317</v>
      </c>
      <c r="R3037" t="s">
        <v>8357</v>
      </c>
      <c r="S3037" s="8">
        <f t="shared" si="190"/>
        <v>41368.351956018516</v>
      </c>
      <c r="T3037" s="8">
        <f t="shared" si="191"/>
        <v>41398.351956018516</v>
      </c>
    </row>
    <row r="3038" spans="1:20" ht="49"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s="3" t="s">
        <v>8303</v>
      </c>
      <c r="O3038">
        <f t="shared" si="188"/>
        <v>127</v>
      </c>
      <c r="P3038" s="3">
        <f t="shared" si="189"/>
        <v>96.3</v>
      </c>
      <c r="Q3038" t="s">
        <v>8317</v>
      </c>
      <c r="R3038" t="s">
        <v>8357</v>
      </c>
      <c r="S3038" s="8">
        <f t="shared" si="190"/>
        <v>41466.576898148145</v>
      </c>
      <c r="T3038" s="8">
        <f t="shared" si="191"/>
        <v>41502.290972222218</v>
      </c>
    </row>
    <row r="3039" spans="1:20" ht="65"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s="3" t="s">
        <v>8303</v>
      </c>
      <c r="O3039">
        <f t="shared" si="188"/>
        <v>213</v>
      </c>
      <c r="P3039" s="3">
        <f t="shared" si="189"/>
        <v>33.31</v>
      </c>
      <c r="Q3039" t="s">
        <v>8317</v>
      </c>
      <c r="R3039" t="s">
        <v>8357</v>
      </c>
      <c r="S3039" s="8">
        <f t="shared" si="190"/>
        <v>40378.684872685182</v>
      </c>
      <c r="T3039" s="8">
        <f t="shared" si="191"/>
        <v>40452.999305555553</v>
      </c>
    </row>
    <row r="3040" spans="1:20" ht="49"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s="3" t="s">
        <v>8303</v>
      </c>
      <c r="O3040">
        <f t="shared" si="188"/>
        <v>101</v>
      </c>
      <c r="P3040" s="3">
        <f t="shared" si="189"/>
        <v>37.22</v>
      </c>
      <c r="Q3040" t="s">
        <v>8317</v>
      </c>
      <c r="R3040" t="s">
        <v>8357</v>
      </c>
      <c r="S3040" s="8">
        <f t="shared" si="190"/>
        <v>42373.043946759259</v>
      </c>
      <c r="T3040" s="8">
        <f t="shared" si="191"/>
        <v>42433.043946759259</v>
      </c>
    </row>
    <row r="3041" spans="1:20" ht="49"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s="3" t="s">
        <v>8303</v>
      </c>
      <c r="O3041">
        <f t="shared" si="188"/>
        <v>109</v>
      </c>
      <c r="P3041" s="3">
        <f t="shared" si="189"/>
        <v>92.13</v>
      </c>
      <c r="Q3041" t="s">
        <v>8317</v>
      </c>
      <c r="R3041" t="s">
        <v>8357</v>
      </c>
      <c r="S3041" s="8">
        <f t="shared" si="190"/>
        <v>41610.586087962962</v>
      </c>
      <c r="T3041" s="8">
        <f t="shared" si="191"/>
        <v>41637.124305555553</v>
      </c>
    </row>
    <row r="3042" spans="1:20" ht="49"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s="3" t="s">
        <v>8303</v>
      </c>
      <c r="O3042">
        <f t="shared" si="188"/>
        <v>108</v>
      </c>
      <c r="P3042" s="3">
        <f t="shared" si="189"/>
        <v>76.790000000000006</v>
      </c>
      <c r="Q3042" t="s">
        <v>8317</v>
      </c>
      <c r="R3042" t="s">
        <v>8357</v>
      </c>
      <c r="S3042" s="8">
        <f t="shared" si="190"/>
        <v>42177.583576388883</v>
      </c>
      <c r="T3042" s="8">
        <f t="shared" si="191"/>
        <v>42181.749999999993</v>
      </c>
    </row>
    <row r="3043" spans="1:20" ht="33"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s="3" t="s">
        <v>8303</v>
      </c>
      <c r="O3043">
        <f t="shared" si="188"/>
        <v>110</v>
      </c>
      <c r="P3043" s="3">
        <f t="shared" si="189"/>
        <v>96.53</v>
      </c>
      <c r="Q3043" t="s">
        <v>8317</v>
      </c>
      <c r="R3043" t="s">
        <v>8357</v>
      </c>
      <c r="S3043" s="8">
        <f t="shared" si="190"/>
        <v>42359.660277777781</v>
      </c>
      <c r="T3043" s="8">
        <f t="shared" si="191"/>
        <v>42389.660277777781</v>
      </c>
    </row>
    <row r="3044" spans="1:20" ht="49"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s="3" t="s">
        <v>8303</v>
      </c>
      <c r="O3044">
        <f t="shared" si="188"/>
        <v>128</v>
      </c>
      <c r="P3044" s="3">
        <f t="shared" si="189"/>
        <v>51.89</v>
      </c>
      <c r="Q3044" t="s">
        <v>8317</v>
      </c>
      <c r="R3044" t="s">
        <v>8357</v>
      </c>
      <c r="S3044" s="8">
        <f t="shared" si="190"/>
        <v>42253.479710648149</v>
      </c>
      <c r="T3044" s="8">
        <f t="shared" si="191"/>
        <v>42283.479710648149</v>
      </c>
    </row>
    <row r="3045" spans="1:20" ht="49"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s="3" t="s">
        <v>8303</v>
      </c>
      <c r="O3045">
        <f t="shared" si="188"/>
        <v>110</v>
      </c>
      <c r="P3045" s="3">
        <f t="shared" si="189"/>
        <v>128.91</v>
      </c>
      <c r="Q3045" t="s">
        <v>8317</v>
      </c>
      <c r="R3045" t="s">
        <v>8357</v>
      </c>
      <c r="S3045" s="8">
        <f t="shared" si="190"/>
        <v>42082.862256944441</v>
      </c>
      <c r="T3045" s="8">
        <f t="shared" si="191"/>
        <v>42109.909722222219</v>
      </c>
    </row>
    <row r="3046" spans="1:20" ht="49"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s="3" t="s">
        <v>8303</v>
      </c>
      <c r="O3046">
        <f t="shared" si="188"/>
        <v>109</v>
      </c>
      <c r="P3046" s="3">
        <f t="shared" si="189"/>
        <v>84.11</v>
      </c>
      <c r="Q3046" t="s">
        <v>8317</v>
      </c>
      <c r="R3046" t="s">
        <v>8357</v>
      </c>
      <c r="S3046" s="8">
        <f t="shared" si="190"/>
        <v>42387.518495370365</v>
      </c>
      <c r="T3046" s="8">
        <f t="shared" si="191"/>
        <v>42402.518495370365</v>
      </c>
    </row>
    <row r="3047" spans="1:20" ht="49"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s="3" t="s">
        <v>8303</v>
      </c>
      <c r="O3047">
        <f t="shared" si="188"/>
        <v>133</v>
      </c>
      <c r="P3047" s="3">
        <f t="shared" si="189"/>
        <v>82.94</v>
      </c>
      <c r="Q3047" t="s">
        <v>8317</v>
      </c>
      <c r="R3047" t="s">
        <v>8357</v>
      </c>
      <c r="S3047" s="8">
        <f t="shared" si="190"/>
        <v>41842.947395833333</v>
      </c>
      <c r="T3047" s="8">
        <f t="shared" si="191"/>
        <v>41872.947395833333</v>
      </c>
    </row>
    <row r="3048" spans="1:20" ht="49"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s="3" t="s">
        <v>8303</v>
      </c>
      <c r="O3048">
        <f t="shared" si="188"/>
        <v>191</v>
      </c>
      <c r="P3048" s="3">
        <f t="shared" si="189"/>
        <v>259.95</v>
      </c>
      <c r="Q3048" t="s">
        <v>8317</v>
      </c>
      <c r="R3048" t="s">
        <v>8357</v>
      </c>
      <c r="S3048" s="8">
        <f t="shared" si="190"/>
        <v>41862.59474537037</v>
      </c>
      <c r="T3048" s="8">
        <f t="shared" si="191"/>
        <v>41891.994444444441</v>
      </c>
    </row>
    <row r="3049" spans="1:20" ht="49"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s="3" t="s">
        <v>8303</v>
      </c>
      <c r="O3049">
        <f t="shared" si="188"/>
        <v>149</v>
      </c>
      <c r="P3049" s="3">
        <f t="shared" si="189"/>
        <v>37.25</v>
      </c>
      <c r="Q3049" t="s">
        <v>8317</v>
      </c>
      <c r="R3049" t="s">
        <v>8357</v>
      </c>
      <c r="S3049" s="8">
        <f t="shared" si="190"/>
        <v>42443.780717592592</v>
      </c>
      <c r="T3049" s="8">
        <f t="shared" si="191"/>
        <v>42487.344444444439</v>
      </c>
    </row>
    <row r="3050" spans="1:20" ht="49"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s="3" t="s">
        <v>8303</v>
      </c>
      <c r="O3050">
        <f t="shared" si="188"/>
        <v>166</v>
      </c>
      <c r="P3050" s="3">
        <f t="shared" si="189"/>
        <v>177.02</v>
      </c>
      <c r="Q3050" t="s">
        <v>8317</v>
      </c>
      <c r="R3050" t="s">
        <v>8357</v>
      </c>
      <c r="S3050" s="8">
        <f t="shared" si="190"/>
        <v>41975.692847222213</v>
      </c>
      <c r="T3050" s="8">
        <f t="shared" si="191"/>
        <v>42004.681944444441</v>
      </c>
    </row>
    <row r="3051" spans="1:20" ht="49"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s="3" t="s">
        <v>8303</v>
      </c>
      <c r="O3051">
        <f t="shared" si="188"/>
        <v>107</v>
      </c>
      <c r="P3051" s="3">
        <f t="shared" si="189"/>
        <v>74.069999999999993</v>
      </c>
      <c r="Q3051" t="s">
        <v>8317</v>
      </c>
      <c r="R3051" t="s">
        <v>8357</v>
      </c>
      <c r="S3051" s="8">
        <f t="shared" si="190"/>
        <v>42138.806192129625</v>
      </c>
      <c r="T3051" s="8">
        <f t="shared" si="191"/>
        <v>42168.806192129625</v>
      </c>
    </row>
    <row r="3052" spans="1:20" ht="33"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s="3" t="s">
        <v>8303</v>
      </c>
      <c r="O3052">
        <f t="shared" si="188"/>
        <v>106</v>
      </c>
      <c r="P3052" s="3">
        <f t="shared" si="189"/>
        <v>70.67</v>
      </c>
      <c r="Q3052" t="s">
        <v>8317</v>
      </c>
      <c r="R3052" t="s">
        <v>8357</v>
      </c>
      <c r="S3052" s="8">
        <f t="shared" si="190"/>
        <v>42464.960185185184</v>
      </c>
      <c r="T3052" s="8">
        <f t="shared" si="191"/>
        <v>42494.960185185184</v>
      </c>
    </row>
    <row r="3053" spans="1:20" ht="49"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s="3" t="s">
        <v>8303</v>
      </c>
      <c r="O3053">
        <f t="shared" si="188"/>
        <v>24</v>
      </c>
      <c r="P3053" s="3">
        <f t="shared" si="189"/>
        <v>23.63</v>
      </c>
      <c r="Q3053" t="s">
        <v>8317</v>
      </c>
      <c r="R3053" t="s">
        <v>8357</v>
      </c>
      <c r="S3053" s="8">
        <f t="shared" si="190"/>
        <v>42744.207696759251</v>
      </c>
      <c r="T3053" s="8">
        <f t="shared" si="191"/>
        <v>42774.207696759258</v>
      </c>
    </row>
    <row r="3054" spans="1:20" ht="33"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s="3" t="s">
        <v>8303</v>
      </c>
      <c r="O3054">
        <f t="shared" si="188"/>
        <v>0</v>
      </c>
      <c r="P3054" s="3">
        <f t="shared" si="189"/>
        <v>37.5</v>
      </c>
      <c r="Q3054" t="s">
        <v>8317</v>
      </c>
      <c r="R3054" t="s">
        <v>8357</v>
      </c>
      <c r="S3054" s="8">
        <f t="shared" si="190"/>
        <v>42122.461736111109</v>
      </c>
      <c r="T3054" s="8">
        <f t="shared" si="191"/>
        <v>42152.457638888889</v>
      </c>
    </row>
    <row r="3055" spans="1:20" ht="49"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s="3" t="s">
        <v>8303</v>
      </c>
      <c r="O3055">
        <f t="shared" si="188"/>
        <v>0</v>
      </c>
      <c r="P3055" s="3">
        <f t="shared" si="189"/>
        <v>13.33</v>
      </c>
      <c r="Q3055" t="s">
        <v>8317</v>
      </c>
      <c r="R3055" t="s">
        <v>8357</v>
      </c>
      <c r="S3055" s="8">
        <f t="shared" si="190"/>
        <v>41862.553391203699</v>
      </c>
      <c r="T3055" s="8">
        <f t="shared" si="191"/>
        <v>41913.957638888889</v>
      </c>
    </row>
    <row r="3056" spans="1:20" ht="49"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s="3" t="s">
        <v>8303</v>
      </c>
      <c r="O3056">
        <f t="shared" si="188"/>
        <v>0</v>
      </c>
      <c r="P3056" s="3">
        <f t="shared" si="189"/>
        <v>0</v>
      </c>
      <c r="Q3056" t="s">
        <v>8317</v>
      </c>
      <c r="R3056" t="s">
        <v>8357</v>
      </c>
      <c r="S3056" s="8">
        <f t="shared" si="190"/>
        <v>42027.624467592592</v>
      </c>
      <c r="T3056" s="8">
        <f t="shared" si="191"/>
        <v>42064.836111111108</v>
      </c>
    </row>
    <row r="3057" spans="1:20" ht="49"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s="3" t="s">
        <v>8303</v>
      </c>
      <c r="O3057">
        <f t="shared" si="188"/>
        <v>0</v>
      </c>
      <c r="P3057" s="3">
        <f t="shared" si="189"/>
        <v>1</v>
      </c>
      <c r="Q3057" t="s">
        <v>8317</v>
      </c>
      <c r="R3057" t="s">
        <v>8357</v>
      </c>
      <c r="S3057" s="8">
        <f t="shared" si="190"/>
        <v>41953.749884259254</v>
      </c>
      <c r="T3057" s="8">
        <f t="shared" si="191"/>
        <v>42013.749884259254</v>
      </c>
    </row>
    <row r="3058" spans="1:20" ht="49"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s="3" t="s">
        <v>8303</v>
      </c>
      <c r="O3058">
        <f t="shared" si="188"/>
        <v>0</v>
      </c>
      <c r="P3058" s="3">
        <f t="shared" si="189"/>
        <v>0</v>
      </c>
      <c r="Q3058" t="s">
        <v>8317</v>
      </c>
      <c r="R3058" t="s">
        <v>8357</v>
      </c>
      <c r="S3058" s="8">
        <f t="shared" si="190"/>
        <v>41851.428055555552</v>
      </c>
      <c r="T3058" s="8">
        <f t="shared" si="191"/>
        <v>41911.428055555552</v>
      </c>
    </row>
    <row r="3059" spans="1:20" ht="49"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s="3" t="s">
        <v>8303</v>
      </c>
      <c r="O3059">
        <f t="shared" si="188"/>
        <v>0</v>
      </c>
      <c r="P3059" s="3">
        <f t="shared" si="189"/>
        <v>0</v>
      </c>
      <c r="Q3059" t="s">
        <v>8317</v>
      </c>
      <c r="R3059" t="s">
        <v>8357</v>
      </c>
      <c r="S3059" s="8">
        <f t="shared" si="190"/>
        <v>42433.442256944443</v>
      </c>
      <c r="T3059" s="8">
        <f t="shared" si="191"/>
        <v>42463.400590277779</v>
      </c>
    </row>
    <row r="3060" spans="1:20" ht="49"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s="3" t="s">
        <v>8303</v>
      </c>
      <c r="O3060">
        <f t="shared" si="188"/>
        <v>0</v>
      </c>
      <c r="P3060" s="3">
        <f t="shared" si="189"/>
        <v>1</v>
      </c>
      <c r="Q3060" t="s">
        <v>8317</v>
      </c>
      <c r="R3060" t="s">
        <v>8357</v>
      </c>
      <c r="S3060" s="8">
        <f t="shared" si="190"/>
        <v>42460.165972222218</v>
      </c>
      <c r="T3060" s="8">
        <f t="shared" si="191"/>
        <v>42510.165972222218</v>
      </c>
    </row>
    <row r="3061" spans="1:20" ht="49"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s="3" t="s">
        <v>8303</v>
      </c>
      <c r="O3061">
        <f t="shared" si="188"/>
        <v>3</v>
      </c>
      <c r="P3061" s="3">
        <f t="shared" si="189"/>
        <v>41</v>
      </c>
      <c r="Q3061" t="s">
        <v>8317</v>
      </c>
      <c r="R3061" t="s">
        <v>8357</v>
      </c>
      <c r="S3061" s="8">
        <f t="shared" si="190"/>
        <v>41829.727384259255</v>
      </c>
      <c r="T3061" s="8">
        <f t="shared" si="191"/>
        <v>41859.727384259255</v>
      </c>
    </row>
    <row r="3062" spans="1:20" ht="33"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s="3" t="s">
        <v>8303</v>
      </c>
      <c r="O3062">
        <f t="shared" si="188"/>
        <v>0</v>
      </c>
      <c r="P3062" s="3">
        <f t="shared" si="189"/>
        <v>55.83</v>
      </c>
      <c r="Q3062" t="s">
        <v>8317</v>
      </c>
      <c r="R3062" t="s">
        <v>8357</v>
      </c>
      <c r="S3062" s="8">
        <f t="shared" si="190"/>
        <v>42245.066365740735</v>
      </c>
      <c r="T3062" s="8">
        <f t="shared" si="191"/>
        <v>42275.066365740735</v>
      </c>
    </row>
    <row r="3063" spans="1:20" ht="18"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s="3" t="s">
        <v>8303</v>
      </c>
      <c r="O3063">
        <f t="shared" si="188"/>
        <v>0</v>
      </c>
      <c r="P3063" s="3">
        <f t="shared" si="189"/>
        <v>0</v>
      </c>
      <c r="Q3063" t="s">
        <v>8317</v>
      </c>
      <c r="R3063" t="s">
        <v>8357</v>
      </c>
      <c r="S3063" s="8">
        <f t="shared" si="190"/>
        <v>41834.575787037036</v>
      </c>
      <c r="T3063" s="8">
        <f t="shared" si="191"/>
        <v>41864.575787037036</v>
      </c>
    </row>
    <row r="3064" spans="1:20" ht="49"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s="3" t="s">
        <v>8303</v>
      </c>
      <c r="O3064">
        <f t="shared" si="188"/>
        <v>67</v>
      </c>
      <c r="P3064" s="3">
        <f t="shared" si="189"/>
        <v>99.76</v>
      </c>
      <c r="Q3064" t="s">
        <v>8317</v>
      </c>
      <c r="R3064" t="s">
        <v>8357</v>
      </c>
      <c r="S3064" s="8">
        <f t="shared" si="190"/>
        <v>42248.3274537037</v>
      </c>
      <c r="T3064" s="8">
        <f t="shared" si="191"/>
        <v>42277.541666666664</v>
      </c>
    </row>
    <row r="3065" spans="1:20" ht="33"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s="3" t="s">
        <v>8303</v>
      </c>
      <c r="O3065">
        <f t="shared" si="188"/>
        <v>20</v>
      </c>
      <c r="P3065" s="3">
        <f t="shared" si="189"/>
        <v>25.52</v>
      </c>
      <c r="Q3065" t="s">
        <v>8317</v>
      </c>
      <c r="R3065" t="s">
        <v>8357</v>
      </c>
      <c r="S3065" s="8">
        <f t="shared" si="190"/>
        <v>42630.714560185181</v>
      </c>
      <c r="T3065" s="8">
        <f t="shared" si="191"/>
        <v>42665.714560185188</v>
      </c>
    </row>
    <row r="3066" spans="1:20" ht="33"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s="3" t="s">
        <v>8303</v>
      </c>
      <c r="O3066">
        <f t="shared" si="188"/>
        <v>11</v>
      </c>
      <c r="P3066" s="3">
        <f t="shared" si="189"/>
        <v>117.65</v>
      </c>
      <c r="Q3066" t="s">
        <v>8317</v>
      </c>
      <c r="R3066" t="s">
        <v>8357</v>
      </c>
      <c r="S3066" s="8">
        <f t="shared" si="190"/>
        <v>42298.9218287037</v>
      </c>
      <c r="T3066" s="8">
        <f t="shared" si="191"/>
        <v>42330.082638888889</v>
      </c>
    </row>
    <row r="3067" spans="1:20" ht="49"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s="3" t="s">
        <v>8303</v>
      </c>
      <c r="O3067">
        <f t="shared" si="188"/>
        <v>0</v>
      </c>
      <c r="P3067" s="3">
        <f t="shared" si="189"/>
        <v>5</v>
      </c>
      <c r="Q3067" t="s">
        <v>8317</v>
      </c>
      <c r="R3067" t="s">
        <v>8357</v>
      </c>
      <c r="S3067" s="8">
        <f t="shared" si="190"/>
        <v>41824.846898148149</v>
      </c>
      <c r="T3067" s="8">
        <f t="shared" si="191"/>
        <v>41849.846898148149</v>
      </c>
    </row>
    <row r="3068" spans="1:20" ht="49"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s="3" t="s">
        <v>8303</v>
      </c>
      <c r="O3068">
        <f t="shared" si="188"/>
        <v>12</v>
      </c>
      <c r="P3068" s="3">
        <f t="shared" si="189"/>
        <v>2796.67</v>
      </c>
      <c r="Q3068" t="s">
        <v>8317</v>
      </c>
      <c r="R3068" t="s">
        <v>8357</v>
      </c>
      <c r="S3068" s="8">
        <f t="shared" si="190"/>
        <v>42531.020104166666</v>
      </c>
      <c r="T3068" s="8">
        <f t="shared" si="191"/>
        <v>42561.020104166666</v>
      </c>
    </row>
    <row r="3069" spans="1:20" ht="49"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s="3" t="s">
        <v>8303</v>
      </c>
      <c r="O3069">
        <f t="shared" si="188"/>
        <v>3</v>
      </c>
      <c r="P3069" s="3">
        <f t="shared" si="189"/>
        <v>200</v>
      </c>
      <c r="Q3069" t="s">
        <v>8317</v>
      </c>
      <c r="R3069" t="s">
        <v>8357</v>
      </c>
      <c r="S3069" s="8">
        <f t="shared" si="190"/>
        <v>42226.730081018519</v>
      </c>
      <c r="T3069" s="8">
        <f t="shared" si="191"/>
        <v>42256.730081018519</v>
      </c>
    </row>
    <row r="3070" spans="1:20" ht="49"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s="3" t="s">
        <v>8303</v>
      </c>
      <c r="O3070">
        <f t="shared" si="188"/>
        <v>0</v>
      </c>
      <c r="P3070" s="3">
        <f t="shared" si="189"/>
        <v>87.5</v>
      </c>
      <c r="Q3070" t="s">
        <v>8317</v>
      </c>
      <c r="R3070" t="s">
        <v>8357</v>
      </c>
      <c r="S3070" s="8">
        <f t="shared" si="190"/>
        <v>42263.483240740738</v>
      </c>
      <c r="T3070" s="8">
        <f t="shared" si="191"/>
        <v>42293.483240740738</v>
      </c>
    </row>
    <row r="3071" spans="1:20" ht="49"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s="3" t="s">
        <v>8303</v>
      </c>
      <c r="O3071">
        <f t="shared" si="188"/>
        <v>14</v>
      </c>
      <c r="P3071" s="3">
        <f t="shared" si="189"/>
        <v>20.14</v>
      </c>
      <c r="Q3071" t="s">
        <v>8317</v>
      </c>
      <c r="R3071" t="s">
        <v>8357</v>
      </c>
      <c r="S3071" s="8">
        <f t="shared" si="190"/>
        <v>41957.625393518516</v>
      </c>
      <c r="T3071" s="8">
        <f t="shared" si="191"/>
        <v>41987.625393518516</v>
      </c>
    </row>
    <row r="3072" spans="1:20" ht="49"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s="3" t="s">
        <v>8303</v>
      </c>
      <c r="O3072">
        <f t="shared" si="188"/>
        <v>3</v>
      </c>
      <c r="P3072" s="3">
        <f t="shared" si="189"/>
        <v>20.88</v>
      </c>
      <c r="Q3072" t="s">
        <v>8317</v>
      </c>
      <c r="R3072" t="s">
        <v>8357</v>
      </c>
      <c r="S3072" s="8">
        <f t="shared" si="190"/>
        <v>42690.525104166663</v>
      </c>
      <c r="T3072" s="8">
        <f t="shared" si="191"/>
        <v>42711.525104166663</v>
      </c>
    </row>
    <row r="3073" spans="1:20" ht="49"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s="3" t="s">
        <v>8303</v>
      </c>
      <c r="O3073">
        <f t="shared" si="188"/>
        <v>60</v>
      </c>
      <c r="P3073" s="3">
        <f t="shared" si="189"/>
        <v>61.31</v>
      </c>
      <c r="Q3073" t="s">
        <v>8317</v>
      </c>
      <c r="R3073" t="s">
        <v>8357</v>
      </c>
      <c r="S3073" s="8">
        <f t="shared" si="190"/>
        <v>42097.524085648147</v>
      </c>
      <c r="T3073" s="8">
        <f t="shared" si="191"/>
        <v>42115.040972222218</v>
      </c>
    </row>
    <row r="3074" spans="1:20" ht="49"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s="3" t="s">
        <v>8303</v>
      </c>
      <c r="O3074">
        <f t="shared" ref="O3074:O3137" si="192">ROUND(E3074/D3074*100,0)</f>
        <v>0</v>
      </c>
      <c r="P3074" s="3">
        <f t="shared" ref="P3074:P3137" si="193">IF(E3074=0,0,ROUND(E3074/L3074,2))</f>
        <v>1</v>
      </c>
      <c r="Q3074" t="s">
        <v>8317</v>
      </c>
      <c r="R3074" t="s">
        <v>8357</v>
      </c>
      <c r="S3074" s="8">
        <f t="shared" ref="S3074:S3137" si="194">(((J3074/60)/60)/24)+DATE(1970,1,1)+(-5/24)</f>
        <v>42658.482199074067</v>
      </c>
      <c r="T3074" s="8">
        <f t="shared" ref="T3074:T3137" si="195">(I3074/86400)+25569+(-5/24)</f>
        <v>42672.865277777775</v>
      </c>
    </row>
    <row r="3075" spans="1:20" ht="49"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s="3" t="s">
        <v>8303</v>
      </c>
      <c r="O3075">
        <f t="shared" si="192"/>
        <v>0</v>
      </c>
      <c r="P3075" s="3">
        <f t="shared" si="193"/>
        <v>92.14</v>
      </c>
      <c r="Q3075" t="s">
        <v>8317</v>
      </c>
      <c r="R3075" t="s">
        <v>8357</v>
      </c>
      <c r="S3075" s="8">
        <f t="shared" si="194"/>
        <v>42111.475694444445</v>
      </c>
      <c r="T3075" s="8">
        <f t="shared" si="195"/>
        <v>42169.59652777778</v>
      </c>
    </row>
    <row r="3076" spans="1:20" ht="6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s="3" t="s">
        <v>8303</v>
      </c>
      <c r="O3076">
        <f t="shared" si="192"/>
        <v>0</v>
      </c>
      <c r="P3076" s="3">
        <f t="shared" si="193"/>
        <v>7.33</v>
      </c>
      <c r="Q3076" t="s">
        <v>8317</v>
      </c>
      <c r="R3076" t="s">
        <v>8357</v>
      </c>
      <c r="S3076" s="8">
        <f t="shared" si="194"/>
        <v>42409.362951388881</v>
      </c>
      <c r="T3076" s="8">
        <f t="shared" si="195"/>
        <v>42439.362951388888</v>
      </c>
    </row>
    <row r="3077" spans="1:20" ht="49"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s="3" t="s">
        <v>8303</v>
      </c>
      <c r="O3077">
        <f t="shared" si="192"/>
        <v>9</v>
      </c>
      <c r="P3077" s="3">
        <f t="shared" si="193"/>
        <v>64.8</v>
      </c>
      <c r="Q3077" t="s">
        <v>8317</v>
      </c>
      <c r="R3077" t="s">
        <v>8357</v>
      </c>
      <c r="S3077" s="8">
        <f t="shared" si="194"/>
        <v>42550.893981481473</v>
      </c>
      <c r="T3077" s="8">
        <f t="shared" si="195"/>
        <v>42600.89398148148</v>
      </c>
    </row>
    <row r="3078" spans="1:20" ht="33"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s="3" t="s">
        <v>8303</v>
      </c>
      <c r="O3078">
        <f t="shared" si="192"/>
        <v>15</v>
      </c>
      <c r="P3078" s="3">
        <f t="shared" si="193"/>
        <v>30.12</v>
      </c>
      <c r="Q3078" t="s">
        <v>8317</v>
      </c>
      <c r="R3078" t="s">
        <v>8357</v>
      </c>
      <c r="S3078" s="8">
        <f t="shared" si="194"/>
        <v>42226.443553240737</v>
      </c>
      <c r="T3078" s="8">
        <f t="shared" si="195"/>
        <v>42286.443553240737</v>
      </c>
    </row>
    <row r="3079" spans="1:20" ht="49"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s="3" t="s">
        <v>8303</v>
      </c>
      <c r="O3079">
        <f t="shared" si="192"/>
        <v>0</v>
      </c>
      <c r="P3079" s="3">
        <f t="shared" si="193"/>
        <v>52.5</v>
      </c>
      <c r="Q3079" t="s">
        <v>8317</v>
      </c>
      <c r="R3079" t="s">
        <v>8357</v>
      </c>
      <c r="S3079" s="8">
        <f t="shared" si="194"/>
        <v>42766.74858796296</v>
      </c>
      <c r="T3079" s="8">
        <f t="shared" si="195"/>
        <v>42796.74858796296</v>
      </c>
    </row>
    <row r="3080" spans="1:20" ht="49"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s="3" t="s">
        <v>8303</v>
      </c>
      <c r="O3080">
        <f t="shared" si="192"/>
        <v>0</v>
      </c>
      <c r="P3080" s="3">
        <f t="shared" si="193"/>
        <v>23.67</v>
      </c>
      <c r="Q3080" t="s">
        <v>8317</v>
      </c>
      <c r="R3080" t="s">
        <v>8357</v>
      </c>
      <c r="S3080" s="8">
        <f t="shared" si="194"/>
        <v>42030.930497685178</v>
      </c>
      <c r="T3080" s="8">
        <f t="shared" si="195"/>
        <v>42060.930497685178</v>
      </c>
    </row>
    <row r="3081" spans="1:20" ht="49"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s="3" t="s">
        <v>8303</v>
      </c>
      <c r="O3081">
        <f t="shared" si="192"/>
        <v>1</v>
      </c>
      <c r="P3081" s="3">
        <f t="shared" si="193"/>
        <v>415.78</v>
      </c>
      <c r="Q3081" t="s">
        <v>8317</v>
      </c>
      <c r="R3081" t="s">
        <v>8357</v>
      </c>
      <c r="S3081" s="8">
        <f t="shared" si="194"/>
        <v>42055.50503472222</v>
      </c>
      <c r="T3081" s="8">
        <f t="shared" si="195"/>
        <v>42085.463368055549</v>
      </c>
    </row>
    <row r="3082" spans="1:20" ht="49"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s="3" t="s">
        <v>8303</v>
      </c>
      <c r="O3082">
        <f t="shared" si="192"/>
        <v>0</v>
      </c>
      <c r="P3082" s="3">
        <f t="shared" si="193"/>
        <v>53.71</v>
      </c>
      <c r="Q3082" t="s">
        <v>8317</v>
      </c>
      <c r="R3082" t="s">
        <v>8357</v>
      </c>
      <c r="S3082" s="8">
        <f t="shared" si="194"/>
        <v>41939.8199537037</v>
      </c>
      <c r="T3082" s="8">
        <f t="shared" si="195"/>
        <v>41999.861620370364</v>
      </c>
    </row>
    <row r="3083" spans="1:20" ht="49"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s="3" t="s">
        <v>8303</v>
      </c>
      <c r="O3083">
        <f t="shared" si="192"/>
        <v>0</v>
      </c>
      <c r="P3083" s="3">
        <f t="shared" si="193"/>
        <v>420.6</v>
      </c>
      <c r="Q3083" t="s">
        <v>8317</v>
      </c>
      <c r="R3083" t="s">
        <v>8357</v>
      </c>
      <c r="S3083" s="8">
        <f t="shared" si="194"/>
        <v>42236.973275462959</v>
      </c>
      <c r="T3083" s="8">
        <f t="shared" si="195"/>
        <v>42266.973275462959</v>
      </c>
    </row>
    <row r="3084" spans="1:20" ht="49"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s="3" t="s">
        <v>8303</v>
      </c>
      <c r="O3084">
        <f t="shared" si="192"/>
        <v>0</v>
      </c>
      <c r="P3084" s="3">
        <f t="shared" si="193"/>
        <v>0</v>
      </c>
      <c r="Q3084" t="s">
        <v>8317</v>
      </c>
      <c r="R3084" t="s">
        <v>8357</v>
      </c>
      <c r="S3084" s="8">
        <f t="shared" si="194"/>
        <v>42293.714652777773</v>
      </c>
      <c r="T3084" s="8">
        <f t="shared" si="195"/>
        <v>42323.756319444445</v>
      </c>
    </row>
    <row r="3085" spans="1:20" ht="6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s="3" t="s">
        <v>8303</v>
      </c>
      <c r="O3085">
        <f t="shared" si="192"/>
        <v>0</v>
      </c>
      <c r="P3085" s="3">
        <f t="shared" si="193"/>
        <v>18.670000000000002</v>
      </c>
      <c r="Q3085" t="s">
        <v>8317</v>
      </c>
      <c r="R3085" t="s">
        <v>8357</v>
      </c>
      <c r="S3085" s="8">
        <f t="shared" si="194"/>
        <v>41853.355069444442</v>
      </c>
      <c r="T3085" s="8">
        <f t="shared" si="195"/>
        <v>41883</v>
      </c>
    </row>
    <row r="3086" spans="1:20" ht="49"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s="3" t="s">
        <v>8303</v>
      </c>
      <c r="O3086">
        <f t="shared" si="192"/>
        <v>12</v>
      </c>
      <c r="P3086" s="3">
        <f t="shared" si="193"/>
        <v>78.33</v>
      </c>
      <c r="Q3086" t="s">
        <v>8317</v>
      </c>
      <c r="R3086" t="s">
        <v>8357</v>
      </c>
      <c r="S3086" s="8">
        <f t="shared" si="194"/>
        <v>42100.515405092585</v>
      </c>
      <c r="T3086" s="8">
        <f t="shared" si="195"/>
        <v>42129.574999999997</v>
      </c>
    </row>
    <row r="3087" spans="1:20" ht="49"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s="3" t="s">
        <v>8303</v>
      </c>
      <c r="O3087">
        <f t="shared" si="192"/>
        <v>2</v>
      </c>
      <c r="P3087" s="3">
        <f t="shared" si="193"/>
        <v>67.78</v>
      </c>
      <c r="Q3087" t="s">
        <v>8317</v>
      </c>
      <c r="R3087" t="s">
        <v>8357</v>
      </c>
      <c r="S3087" s="8">
        <f t="shared" si="194"/>
        <v>42246.675451388881</v>
      </c>
      <c r="T3087" s="8">
        <f t="shared" si="195"/>
        <v>42276.675451388888</v>
      </c>
    </row>
    <row r="3088" spans="1:20" ht="49"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s="3" t="s">
        <v>8303</v>
      </c>
      <c r="O3088">
        <f t="shared" si="192"/>
        <v>0</v>
      </c>
      <c r="P3088" s="3">
        <f t="shared" si="193"/>
        <v>16.670000000000002</v>
      </c>
      <c r="Q3088" t="s">
        <v>8317</v>
      </c>
      <c r="R3088" t="s">
        <v>8357</v>
      </c>
      <c r="S3088" s="8">
        <f t="shared" si="194"/>
        <v>42173.462488425925</v>
      </c>
      <c r="T3088" s="8">
        <f t="shared" si="195"/>
        <v>42233.462488425925</v>
      </c>
    </row>
    <row r="3089" spans="1:20" ht="49"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s="3" t="s">
        <v>8303</v>
      </c>
      <c r="O3089">
        <f t="shared" si="192"/>
        <v>1</v>
      </c>
      <c r="P3089" s="3">
        <f t="shared" si="193"/>
        <v>62.5</v>
      </c>
      <c r="Q3089" t="s">
        <v>8317</v>
      </c>
      <c r="R3089" t="s">
        <v>8357</v>
      </c>
      <c r="S3089" s="8">
        <f t="shared" si="194"/>
        <v>42664.942013888889</v>
      </c>
      <c r="T3089" s="8">
        <f t="shared" si="195"/>
        <v>42724.983680555553</v>
      </c>
    </row>
    <row r="3090" spans="1:20" ht="33"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s="3" t="s">
        <v>8303</v>
      </c>
      <c r="O3090">
        <f t="shared" si="192"/>
        <v>0</v>
      </c>
      <c r="P3090" s="3">
        <f t="shared" si="193"/>
        <v>42</v>
      </c>
      <c r="Q3090" t="s">
        <v>8317</v>
      </c>
      <c r="R3090" t="s">
        <v>8357</v>
      </c>
      <c r="S3090" s="8">
        <f t="shared" si="194"/>
        <v>41981.363969907405</v>
      </c>
      <c r="T3090" s="8">
        <f t="shared" si="195"/>
        <v>42012.361805555549</v>
      </c>
    </row>
    <row r="3091" spans="1:20" ht="33"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s="3" t="s">
        <v>8303</v>
      </c>
      <c r="O3091">
        <f t="shared" si="192"/>
        <v>23</v>
      </c>
      <c r="P3091" s="3">
        <f t="shared" si="193"/>
        <v>130.09</v>
      </c>
      <c r="Q3091" t="s">
        <v>8317</v>
      </c>
      <c r="R3091" t="s">
        <v>8357</v>
      </c>
      <c r="S3091" s="8">
        <f t="shared" si="194"/>
        <v>42528.334293981483</v>
      </c>
      <c r="T3091" s="8">
        <f t="shared" si="195"/>
        <v>42559.874305555553</v>
      </c>
    </row>
    <row r="3092" spans="1:20" ht="49"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s="3" t="s">
        <v>8303</v>
      </c>
      <c r="O3092">
        <f t="shared" si="192"/>
        <v>5</v>
      </c>
      <c r="P3092" s="3">
        <f t="shared" si="193"/>
        <v>1270.22</v>
      </c>
      <c r="Q3092" t="s">
        <v>8317</v>
      </c>
      <c r="R3092" t="s">
        <v>8357</v>
      </c>
      <c r="S3092" s="8">
        <f t="shared" si="194"/>
        <v>42065.610474537032</v>
      </c>
      <c r="T3092" s="8">
        <f t="shared" si="195"/>
        <v>42125.568807870368</v>
      </c>
    </row>
    <row r="3093" spans="1:20" ht="49"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s="3" t="s">
        <v>8303</v>
      </c>
      <c r="O3093">
        <f t="shared" si="192"/>
        <v>16</v>
      </c>
      <c r="P3093" s="3">
        <f t="shared" si="193"/>
        <v>88.44</v>
      </c>
      <c r="Q3093" t="s">
        <v>8317</v>
      </c>
      <c r="R3093" t="s">
        <v>8357</v>
      </c>
      <c r="S3093" s="8">
        <f t="shared" si="194"/>
        <v>42566.740081018514</v>
      </c>
      <c r="T3093" s="8">
        <f t="shared" si="195"/>
        <v>42596.740081018514</v>
      </c>
    </row>
    <row r="3094" spans="1:20" ht="49"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s="3" t="s">
        <v>8303</v>
      </c>
      <c r="O3094">
        <f t="shared" si="192"/>
        <v>1</v>
      </c>
      <c r="P3094" s="3">
        <f t="shared" si="193"/>
        <v>56.34</v>
      </c>
      <c r="Q3094" t="s">
        <v>8317</v>
      </c>
      <c r="R3094" t="s">
        <v>8357</v>
      </c>
      <c r="S3094" s="8">
        <f t="shared" si="194"/>
        <v>42255.41101851852</v>
      </c>
      <c r="T3094" s="8">
        <f t="shared" si="195"/>
        <v>42292.708333333336</v>
      </c>
    </row>
    <row r="3095" spans="1:20" ht="49"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s="3" t="s">
        <v>8303</v>
      </c>
      <c r="O3095">
        <f t="shared" si="192"/>
        <v>23</v>
      </c>
      <c r="P3095" s="3">
        <f t="shared" si="193"/>
        <v>53.53</v>
      </c>
      <c r="Q3095" t="s">
        <v>8317</v>
      </c>
      <c r="R3095" t="s">
        <v>8357</v>
      </c>
      <c r="S3095" s="8">
        <f t="shared" si="194"/>
        <v>41760.700706018513</v>
      </c>
      <c r="T3095" s="8">
        <f t="shared" si="195"/>
        <v>41790.957638888889</v>
      </c>
    </row>
    <row r="3096" spans="1:20" ht="33"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s="3" t="s">
        <v>8303</v>
      </c>
      <c r="O3096">
        <f t="shared" si="192"/>
        <v>0</v>
      </c>
      <c r="P3096" s="3">
        <f t="shared" si="193"/>
        <v>25</v>
      </c>
      <c r="Q3096" t="s">
        <v>8317</v>
      </c>
      <c r="R3096" t="s">
        <v>8357</v>
      </c>
      <c r="S3096" s="8">
        <f t="shared" si="194"/>
        <v>42207.587453703702</v>
      </c>
      <c r="T3096" s="8">
        <f t="shared" si="195"/>
        <v>42267.587453703702</v>
      </c>
    </row>
    <row r="3097" spans="1:20" ht="49"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s="3" t="s">
        <v>8303</v>
      </c>
      <c r="O3097">
        <f t="shared" si="192"/>
        <v>0</v>
      </c>
      <c r="P3097" s="3">
        <f t="shared" si="193"/>
        <v>50</v>
      </c>
      <c r="Q3097" t="s">
        <v>8317</v>
      </c>
      <c r="R3097" t="s">
        <v>8357</v>
      </c>
      <c r="S3097" s="8">
        <f t="shared" si="194"/>
        <v>42522.81689814815</v>
      </c>
      <c r="T3097" s="8">
        <f t="shared" si="195"/>
        <v>42582.81689814815</v>
      </c>
    </row>
    <row r="3098" spans="1:20" ht="49"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s="3" t="s">
        <v>8303</v>
      </c>
      <c r="O3098">
        <f t="shared" si="192"/>
        <v>4</v>
      </c>
      <c r="P3098" s="3">
        <f t="shared" si="193"/>
        <v>56.79</v>
      </c>
      <c r="Q3098" t="s">
        <v>8317</v>
      </c>
      <c r="R3098" t="s">
        <v>8357</v>
      </c>
      <c r="S3098" s="8">
        <f t="shared" si="194"/>
        <v>42114.617199074077</v>
      </c>
      <c r="T3098" s="8">
        <f t="shared" si="195"/>
        <v>42144.617199074077</v>
      </c>
    </row>
    <row r="3099" spans="1:20" ht="49"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s="3" t="s">
        <v>8303</v>
      </c>
      <c r="O3099">
        <f t="shared" si="192"/>
        <v>17</v>
      </c>
      <c r="P3099" s="3">
        <f t="shared" si="193"/>
        <v>40.83</v>
      </c>
      <c r="Q3099" t="s">
        <v>8317</v>
      </c>
      <c r="R3099" t="s">
        <v>8357</v>
      </c>
      <c r="S3099" s="8">
        <f t="shared" si="194"/>
        <v>42629.29515046296</v>
      </c>
      <c r="T3099" s="8">
        <f t="shared" si="195"/>
        <v>42650.374999999993</v>
      </c>
    </row>
    <row r="3100" spans="1:20" ht="49"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s="3" t="s">
        <v>8303</v>
      </c>
      <c r="O3100">
        <f t="shared" si="192"/>
        <v>4</v>
      </c>
      <c r="P3100" s="3">
        <f t="shared" si="193"/>
        <v>65.11</v>
      </c>
      <c r="Q3100" t="s">
        <v>8317</v>
      </c>
      <c r="R3100" t="s">
        <v>8357</v>
      </c>
      <c r="S3100" s="8">
        <f t="shared" si="194"/>
        <v>42359.58390046296</v>
      </c>
      <c r="T3100" s="8">
        <f t="shared" si="195"/>
        <v>42407.803472222215</v>
      </c>
    </row>
    <row r="3101" spans="1:20" ht="49"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s="3" t="s">
        <v>8303</v>
      </c>
      <c r="O3101">
        <f t="shared" si="192"/>
        <v>14</v>
      </c>
      <c r="P3101" s="3">
        <f t="shared" si="193"/>
        <v>55.6</v>
      </c>
      <c r="Q3101" t="s">
        <v>8317</v>
      </c>
      <c r="R3101" t="s">
        <v>8357</v>
      </c>
      <c r="S3101" s="8">
        <f t="shared" si="194"/>
        <v>42381.981377314813</v>
      </c>
      <c r="T3101" s="8">
        <f t="shared" si="195"/>
        <v>42411.981377314813</v>
      </c>
    </row>
    <row r="3102" spans="1:20" ht="49"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s="3" t="s">
        <v>8303</v>
      </c>
      <c r="O3102">
        <f t="shared" si="192"/>
        <v>15</v>
      </c>
      <c r="P3102" s="3">
        <f t="shared" si="193"/>
        <v>140.54</v>
      </c>
      <c r="Q3102" t="s">
        <v>8317</v>
      </c>
      <c r="R3102" t="s">
        <v>8357</v>
      </c>
      <c r="S3102" s="8">
        <f t="shared" si="194"/>
        <v>41902.4140625</v>
      </c>
      <c r="T3102" s="8">
        <f t="shared" si="195"/>
        <v>41932.4140625</v>
      </c>
    </row>
    <row r="3103" spans="1:20" ht="49"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s="3" t="s">
        <v>8303</v>
      </c>
      <c r="O3103">
        <f t="shared" si="192"/>
        <v>12</v>
      </c>
      <c r="P3103" s="3">
        <f t="shared" si="193"/>
        <v>25</v>
      </c>
      <c r="Q3103" t="s">
        <v>8317</v>
      </c>
      <c r="R3103" t="s">
        <v>8357</v>
      </c>
      <c r="S3103" s="8">
        <f t="shared" si="194"/>
        <v>42171.175196759257</v>
      </c>
      <c r="T3103" s="8">
        <f t="shared" si="195"/>
        <v>42201.12222222222</v>
      </c>
    </row>
    <row r="3104" spans="1:20" ht="49"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s="3" t="s">
        <v>8303</v>
      </c>
      <c r="O3104">
        <f t="shared" si="192"/>
        <v>39</v>
      </c>
      <c r="P3104" s="3">
        <f t="shared" si="193"/>
        <v>69.53</v>
      </c>
      <c r="Q3104" t="s">
        <v>8317</v>
      </c>
      <c r="R3104" t="s">
        <v>8357</v>
      </c>
      <c r="S3104" s="8">
        <f t="shared" si="194"/>
        <v>42555.132152777776</v>
      </c>
      <c r="T3104" s="8">
        <f t="shared" si="195"/>
        <v>42605.132152777776</v>
      </c>
    </row>
    <row r="3105" spans="1:20" ht="33"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s="3" t="s">
        <v>8303</v>
      </c>
      <c r="O3105">
        <f t="shared" si="192"/>
        <v>0</v>
      </c>
      <c r="P3105" s="3">
        <f t="shared" si="193"/>
        <v>5.5</v>
      </c>
      <c r="Q3105" t="s">
        <v>8317</v>
      </c>
      <c r="R3105" t="s">
        <v>8357</v>
      </c>
      <c r="S3105" s="8">
        <f t="shared" si="194"/>
        <v>42106.94798611111</v>
      </c>
      <c r="T3105" s="8">
        <f t="shared" si="195"/>
        <v>42166.94798611111</v>
      </c>
    </row>
    <row r="3106" spans="1:20" ht="49"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s="3" t="s">
        <v>8303</v>
      </c>
      <c r="O3106">
        <f t="shared" si="192"/>
        <v>30</v>
      </c>
      <c r="P3106" s="3">
        <f t="shared" si="193"/>
        <v>237</v>
      </c>
      <c r="Q3106" t="s">
        <v>8317</v>
      </c>
      <c r="R3106" t="s">
        <v>8357</v>
      </c>
      <c r="S3106" s="8">
        <f t="shared" si="194"/>
        <v>42006.70035879629</v>
      </c>
      <c r="T3106" s="8">
        <f t="shared" si="195"/>
        <v>42037.874999999993</v>
      </c>
    </row>
    <row r="3107" spans="1:20" ht="49"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s="3" t="s">
        <v>8303</v>
      </c>
      <c r="O3107">
        <f t="shared" si="192"/>
        <v>42</v>
      </c>
      <c r="P3107" s="3">
        <f t="shared" si="193"/>
        <v>79.87</v>
      </c>
      <c r="Q3107" t="s">
        <v>8317</v>
      </c>
      <c r="R3107" t="s">
        <v>8357</v>
      </c>
      <c r="S3107" s="8">
        <f t="shared" si="194"/>
        <v>41876.510601851849</v>
      </c>
      <c r="T3107" s="8">
        <f t="shared" si="195"/>
        <v>41931</v>
      </c>
    </row>
    <row r="3108" spans="1:20" ht="49"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s="3" t="s">
        <v>8303</v>
      </c>
      <c r="O3108">
        <f t="shared" si="192"/>
        <v>4</v>
      </c>
      <c r="P3108" s="3">
        <f t="shared" si="193"/>
        <v>10.25</v>
      </c>
      <c r="Q3108" t="s">
        <v>8317</v>
      </c>
      <c r="R3108" t="s">
        <v>8357</v>
      </c>
      <c r="S3108" s="8">
        <f t="shared" si="194"/>
        <v>42241.22078703704</v>
      </c>
      <c r="T3108" s="8">
        <f t="shared" si="195"/>
        <v>42263.708333333336</v>
      </c>
    </row>
    <row r="3109" spans="1:20" ht="49"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s="3" t="s">
        <v>8303</v>
      </c>
      <c r="O3109">
        <f t="shared" si="192"/>
        <v>20</v>
      </c>
      <c r="P3109" s="3">
        <f t="shared" si="193"/>
        <v>272.58999999999997</v>
      </c>
      <c r="Q3109" t="s">
        <v>8317</v>
      </c>
      <c r="R3109" t="s">
        <v>8357</v>
      </c>
      <c r="S3109" s="8">
        <f t="shared" si="194"/>
        <v>42128.605914351843</v>
      </c>
      <c r="T3109" s="8">
        <f t="shared" si="195"/>
        <v>42135.605914351851</v>
      </c>
    </row>
    <row r="3110" spans="1:20" ht="18"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s="3" t="s">
        <v>8303</v>
      </c>
      <c r="O3110">
        <f t="shared" si="192"/>
        <v>0</v>
      </c>
      <c r="P3110" s="3">
        <f t="shared" si="193"/>
        <v>13</v>
      </c>
      <c r="Q3110" t="s">
        <v>8317</v>
      </c>
      <c r="R3110" t="s">
        <v>8357</v>
      </c>
      <c r="S3110" s="8">
        <f t="shared" si="194"/>
        <v>42062.47215277778</v>
      </c>
      <c r="T3110" s="8">
        <f t="shared" si="195"/>
        <v>42122.430486111109</v>
      </c>
    </row>
    <row r="3111" spans="1:20" ht="49"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s="3" t="s">
        <v>8303</v>
      </c>
      <c r="O3111">
        <f t="shared" si="192"/>
        <v>25</v>
      </c>
      <c r="P3111" s="3">
        <f t="shared" si="193"/>
        <v>58.18</v>
      </c>
      <c r="Q3111" t="s">
        <v>8317</v>
      </c>
      <c r="R3111" t="s">
        <v>8357</v>
      </c>
      <c r="S3111" s="8">
        <f t="shared" si="194"/>
        <v>41843.916782407403</v>
      </c>
      <c r="T3111" s="8">
        <f t="shared" si="195"/>
        <v>41878.916782407403</v>
      </c>
    </row>
    <row r="3112" spans="1:20" ht="49"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s="3" t="s">
        <v>8303</v>
      </c>
      <c r="O3112">
        <f t="shared" si="192"/>
        <v>0</v>
      </c>
      <c r="P3112" s="3">
        <f t="shared" si="193"/>
        <v>10</v>
      </c>
      <c r="Q3112" t="s">
        <v>8317</v>
      </c>
      <c r="R3112" t="s">
        <v>8357</v>
      </c>
      <c r="S3112" s="8">
        <f t="shared" si="194"/>
        <v>42744.823136574072</v>
      </c>
      <c r="T3112" s="8">
        <f t="shared" si="195"/>
        <v>42784.823136574072</v>
      </c>
    </row>
    <row r="3113" spans="1:20" ht="33"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s="3" t="s">
        <v>8303</v>
      </c>
      <c r="O3113">
        <f t="shared" si="192"/>
        <v>27</v>
      </c>
      <c r="P3113" s="3">
        <f t="shared" si="193"/>
        <v>70.11</v>
      </c>
      <c r="Q3113" t="s">
        <v>8317</v>
      </c>
      <c r="R3113" t="s">
        <v>8357</v>
      </c>
      <c r="S3113" s="8">
        <f t="shared" si="194"/>
        <v>41885.38680555555</v>
      </c>
      <c r="T3113" s="8">
        <f t="shared" si="195"/>
        <v>41916.386805555558</v>
      </c>
    </row>
    <row r="3114" spans="1:20" ht="49"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s="3" t="s">
        <v>8303</v>
      </c>
      <c r="O3114">
        <f t="shared" si="192"/>
        <v>5</v>
      </c>
      <c r="P3114" s="3">
        <f t="shared" si="193"/>
        <v>57.89</v>
      </c>
      <c r="Q3114" t="s">
        <v>8317</v>
      </c>
      <c r="R3114" t="s">
        <v>8357</v>
      </c>
      <c r="S3114" s="8">
        <f t="shared" si="194"/>
        <v>42614.913587962961</v>
      </c>
      <c r="T3114" s="8">
        <f t="shared" si="195"/>
        <v>42674.913587962961</v>
      </c>
    </row>
    <row r="3115" spans="1:20" ht="49"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s="3" t="s">
        <v>8303</v>
      </c>
      <c r="O3115">
        <f t="shared" si="192"/>
        <v>4</v>
      </c>
      <c r="P3115" s="3">
        <f t="shared" si="193"/>
        <v>125.27</v>
      </c>
      <c r="Q3115" t="s">
        <v>8317</v>
      </c>
      <c r="R3115" t="s">
        <v>8357</v>
      </c>
      <c r="S3115" s="8">
        <f t="shared" si="194"/>
        <v>42081.522939814815</v>
      </c>
      <c r="T3115" s="8">
        <f t="shared" si="195"/>
        <v>42111.522939814815</v>
      </c>
    </row>
    <row r="3116" spans="1:20" ht="49"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s="3" t="s">
        <v>8303</v>
      </c>
      <c r="O3116">
        <f t="shared" si="192"/>
        <v>0</v>
      </c>
      <c r="P3116" s="3">
        <f t="shared" si="193"/>
        <v>0</v>
      </c>
      <c r="Q3116" t="s">
        <v>8317</v>
      </c>
      <c r="R3116" t="s">
        <v>8357</v>
      </c>
      <c r="S3116" s="8">
        <f t="shared" si="194"/>
        <v>41843.42418981481</v>
      </c>
      <c r="T3116" s="8">
        <f t="shared" si="195"/>
        <v>41903.42418981481</v>
      </c>
    </row>
    <row r="3117" spans="1:20" ht="49"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s="3" t="s">
        <v>8303</v>
      </c>
      <c r="O3117">
        <f t="shared" si="192"/>
        <v>3</v>
      </c>
      <c r="P3117" s="3">
        <f t="shared" si="193"/>
        <v>300</v>
      </c>
      <c r="Q3117" t="s">
        <v>8317</v>
      </c>
      <c r="R3117" t="s">
        <v>8357</v>
      </c>
      <c r="S3117" s="8">
        <f t="shared" si="194"/>
        <v>42496.238738425927</v>
      </c>
      <c r="T3117" s="8">
        <f t="shared" si="195"/>
        <v>42526.238738425927</v>
      </c>
    </row>
    <row r="3118" spans="1:20" ht="49"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s="3" t="s">
        <v>8303</v>
      </c>
      <c r="O3118">
        <f t="shared" si="192"/>
        <v>57</v>
      </c>
      <c r="P3118" s="3">
        <f t="shared" si="193"/>
        <v>43</v>
      </c>
      <c r="Q3118" t="s">
        <v>8317</v>
      </c>
      <c r="R3118" t="s">
        <v>8357</v>
      </c>
      <c r="S3118" s="8">
        <f t="shared" si="194"/>
        <v>42081.30700231481</v>
      </c>
      <c r="T3118" s="8">
        <f t="shared" si="195"/>
        <v>42095.30700231481</v>
      </c>
    </row>
    <row r="3119" spans="1:20" ht="49"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s="3" t="s">
        <v>8303</v>
      </c>
      <c r="O3119">
        <f t="shared" si="192"/>
        <v>0</v>
      </c>
      <c r="P3119" s="3">
        <f t="shared" si="193"/>
        <v>1</v>
      </c>
      <c r="Q3119" t="s">
        <v>8317</v>
      </c>
      <c r="R3119" t="s">
        <v>8357</v>
      </c>
      <c r="S3119" s="8">
        <f t="shared" si="194"/>
        <v>42509.166203703695</v>
      </c>
      <c r="T3119" s="8">
        <f t="shared" si="195"/>
        <v>42517.341666666667</v>
      </c>
    </row>
    <row r="3120" spans="1:20" ht="33"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s="3" t="s">
        <v>8303</v>
      </c>
      <c r="O3120">
        <f t="shared" si="192"/>
        <v>0</v>
      </c>
      <c r="P3120" s="3">
        <f t="shared" si="193"/>
        <v>775</v>
      </c>
      <c r="Q3120" t="s">
        <v>8317</v>
      </c>
      <c r="R3120" t="s">
        <v>8357</v>
      </c>
      <c r="S3120" s="8">
        <f t="shared" si="194"/>
        <v>42534.441238425927</v>
      </c>
      <c r="T3120" s="8">
        <f t="shared" si="195"/>
        <v>42553.441238425927</v>
      </c>
    </row>
    <row r="3121" spans="1:20" ht="49"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s="3" t="s">
        <v>8303</v>
      </c>
      <c r="O3121">
        <f t="shared" si="192"/>
        <v>0</v>
      </c>
      <c r="P3121" s="3">
        <f t="shared" si="193"/>
        <v>5</v>
      </c>
      <c r="Q3121" t="s">
        <v>8317</v>
      </c>
      <c r="R3121" t="s">
        <v>8357</v>
      </c>
      <c r="S3121" s="8">
        <f t="shared" si="194"/>
        <v>42059.837175925924</v>
      </c>
      <c r="T3121" s="8">
        <f t="shared" si="195"/>
        <v>42089.795509259253</v>
      </c>
    </row>
    <row r="3122" spans="1:20" ht="49"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s="3" t="s">
        <v>8303</v>
      </c>
      <c r="O3122">
        <f t="shared" si="192"/>
        <v>0</v>
      </c>
      <c r="P3122" s="3">
        <f t="shared" si="193"/>
        <v>12.8</v>
      </c>
      <c r="Q3122" t="s">
        <v>8317</v>
      </c>
      <c r="R3122" t="s">
        <v>8357</v>
      </c>
      <c r="S3122" s="8">
        <f t="shared" si="194"/>
        <v>42435.733749999999</v>
      </c>
      <c r="T3122" s="8">
        <f t="shared" si="195"/>
        <v>42495.692083333335</v>
      </c>
    </row>
    <row r="3123" spans="1:20" ht="33"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s="3" t="s">
        <v>8303</v>
      </c>
      <c r="O3123">
        <f t="shared" si="192"/>
        <v>1</v>
      </c>
      <c r="P3123" s="3">
        <f t="shared" si="193"/>
        <v>10</v>
      </c>
      <c r="Q3123" t="s">
        <v>8317</v>
      </c>
      <c r="R3123" t="s">
        <v>8357</v>
      </c>
      <c r="S3123" s="8">
        <f t="shared" si="194"/>
        <v>41848.471469907403</v>
      </c>
      <c r="T3123" s="8">
        <f t="shared" si="195"/>
        <v>41908.471469907403</v>
      </c>
    </row>
    <row r="3124" spans="1:20" ht="18"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s="3" t="s">
        <v>8303</v>
      </c>
      <c r="O3124">
        <f t="shared" si="192"/>
        <v>58</v>
      </c>
      <c r="P3124" s="3">
        <f t="shared" si="193"/>
        <v>58</v>
      </c>
      <c r="Q3124" t="s">
        <v>8317</v>
      </c>
      <c r="R3124" t="s">
        <v>8357</v>
      </c>
      <c r="S3124" s="8">
        <f t="shared" si="194"/>
        <v>42678.723749999997</v>
      </c>
      <c r="T3124" s="8">
        <f t="shared" si="195"/>
        <v>42683.765416666669</v>
      </c>
    </row>
    <row r="3125" spans="1:20" ht="49"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s="3" t="s">
        <v>8303</v>
      </c>
      <c r="O3125">
        <f t="shared" si="192"/>
        <v>68</v>
      </c>
      <c r="P3125" s="3">
        <f t="shared" si="193"/>
        <v>244.8</v>
      </c>
      <c r="Q3125" t="s">
        <v>8317</v>
      </c>
      <c r="R3125" t="s">
        <v>8357</v>
      </c>
      <c r="S3125" s="8">
        <f t="shared" si="194"/>
        <v>42530.784699074073</v>
      </c>
      <c r="T3125" s="8">
        <f t="shared" si="195"/>
        <v>42560.784699074073</v>
      </c>
    </row>
    <row r="3126" spans="1:20" ht="33"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s="3" t="s">
        <v>8303</v>
      </c>
      <c r="O3126">
        <f t="shared" si="192"/>
        <v>0</v>
      </c>
      <c r="P3126" s="3">
        <f t="shared" si="193"/>
        <v>6.5</v>
      </c>
      <c r="Q3126" t="s">
        <v>8317</v>
      </c>
      <c r="R3126" t="s">
        <v>8357</v>
      </c>
      <c r="S3126" s="8">
        <f t="shared" si="194"/>
        <v>41977.571770833332</v>
      </c>
      <c r="T3126" s="8">
        <f t="shared" si="195"/>
        <v>42037.571770833332</v>
      </c>
    </row>
    <row r="3127" spans="1:20" ht="18"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s="3" t="s">
        <v>8303</v>
      </c>
      <c r="O3127">
        <f t="shared" si="192"/>
        <v>0</v>
      </c>
      <c r="P3127" s="3">
        <f t="shared" si="193"/>
        <v>0</v>
      </c>
      <c r="Q3127" t="s">
        <v>8317</v>
      </c>
      <c r="R3127" t="s">
        <v>8357</v>
      </c>
      <c r="S3127" s="8">
        <f t="shared" si="194"/>
        <v>42345.998518518514</v>
      </c>
      <c r="T3127" s="8">
        <f t="shared" si="195"/>
        <v>42375.998518518514</v>
      </c>
    </row>
    <row r="3128" spans="1:20" ht="81"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s="3" t="s">
        <v>8303</v>
      </c>
      <c r="O3128">
        <f t="shared" si="192"/>
        <v>4</v>
      </c>
      <c r="P3128" s="3">
        <f t="shared" si="193"/>
        <v>61.18</v>
      </c>
      <c r="Q3128" t="s">
        <v>8317</v>
      </c>
      <c r="R3128" t="s">
        <v>8357</v>
      </c>
      <c r="S3128" s="8">
        <f t="shared" si="194"/>
        <v>42426.809745370374</v>
      </c>
      <c r="T3128" s="8">
        <f t="shared" si="195"/>
        <v>42456.768078703702</v>
      </c>
    </row>
    <row r="3129" spans="1:20" ht="49"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s="3" t="s">
        <v>8303</v>
      </c>
      <c r="O3129">
        <f t="shared" si="192"/>
        <v>0</v>
      </c>
      <c r="P3129" s="3">
        <f t="shared" si="193"/>
        <v>0</v>
      </c>
      <c r="Q3129" t="s">
        <v>8317</v>
      </c>
      <c r="R3129" t="s">
        <v>8357</v>
      </c>
      <c r="S3129" s="8">
        <f t="shared" si="194"/>
        <v>42034.648483796293</v>
      </c>
      <c r="T3129" s="8">
        <f t="shared" si="195"/>
        <v>42064.648483796293</v>
      </c>
    </row>
    <row r="3130" spans="1:20" ht="49"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s="3" t="s">
        <v>8271</v>
      </c>
      <c r="O3130">
        <f t="shared" si="192"/>
        <v>109</v>
      </c>
      <c r="P3130" s="3">
        <f t="shared" si="193"/>
        <v>139.24</v>
      </c>
      <c r="Q3130" t="s">
        <v>8317</v>
      </c>
      <c r="R3130" t="s">
        <v>8318</v>
      </c>
      <c r="S3130" s="8">
        <f t="shared" si="194"/>
        <v>42780.617372685178</v>
      </c>
      <c r="T3130" s="8">
        <f t="shared" si="195"/>
        <v>42810.575706018521</v>
      </c>
    </row>
    <row r="3131" spans="1:20" ht="49"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s="3" t="s">
        <v>8271</v>
      </c>
      <c r="O3131">
        <f t="shared" si="192"/>
        <v>1</v>
      </c>
      <c r="P3131" s="3">
        <f t="shared" si="193"/>
        <v>10</v>
      </c>
      <c r="Q3131" t="s">
        <v>8317</v>
      </c>
      <c r="R3131" t="s">
        <v>8318</v>
      </c>
      <c r="S3131" s="8">
        <f t="shared" si="194"/>
        <v>42803.634479166663</v>
      </c>
      <c r="T3131" s="8">
        <f t="shared" si="195"/>
        <v>42843.592812499999</v>
      </c>
    </row>
    <row r="3132" spans="1:20" ht="33"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s="3" t="s">
        <v>8271</v>
      </c>
      <c r="O3132">
        <f t="shared" si="192"/>
        <v>4</v>
      </c>
      <c r="P3132" s="3">
        <f t="shared" si="193"/>
        <v>93.75</v>
      </c>
      <c r="Q3132" t="s">
        <v>8317</v>
      </c>
      <c r="R3132" t="s">
        <v>8318</v>
      </c>
      <c r="S3132" s="8">
        <f t="shared" si="194"/>
        <v>42808.431898148141</v>
      </c>
      <c r="T3132" s="8">
        <f t="shared" si="195"/>
        <v>42838.999305555553</v>
      </c>
    </row>
    <row r="3133" spans="1:20" ht="33"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s="3" t="s">
        <v>8271</v>
      </c>
      <c r="O3133">
        <f t="shared" si="192"/>
        <v>16</v>
      </c>
      <c r="P3133" s="3">
        <f t="shared" si="193"/>
        <v>53.75</v>
      </c>
      <c r="Q3133" t="s">
        <v>8317</v>
      </c>
      <c r="R3133" t="s">
        <v>8318</v>
      </c>
      <c r="S3133" s="8">
        <f t="shared" si="194"/>
        <v>42803.370891203704</v>
      </c>
      <c r="T3133" s="8">
        <f t="shared" si="195"/>
        <v>42833.329224537032</v>
      </c>
    </row>
    <row r="3134" spans="1:20" ht="33"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s="3" t="s">
        <v>8271</v>
      </c>
      <c r="O3134">
        <f t="shared" si="192"/>
        <v>0</v>
      </c>
      <c r="P3134" s="3">
        <f t="shared" si="193"/>
        <v>10</v>
      </c>
      <c r="Q3134" t="s">
        <v>8317</v>
      </c>
      <c r="R3134" t="s">
        <v>8318</v>
      </c>
      <c r="S3134" s="8">
        <f t="shared" si="194"/>
        <v>42786.141898148147</v>
      </c>
      <c r="T3134" s="8">
        <f t="shared" si="195"/>
        <v>42846.100231481476</v>
      </c>
    </row>
    <row r="3135" spans="1:20" ht="49"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s="3" t="s">
        <v>8271</v>
      </c>
      <c r="O3135">
        <f t="shared" si="192"/>
        <v>108</v>
      </c>
      <c r="P3135" s="3">
        <f t="shared" si="193"/>
        <v>33.75</v>
      </c>
      <c r="Q3135" t="s">
        <v>8317</v>
      </c>
      <c r="R3135" t="s">
        <v>8318</v>
      </c>
      <c r="S3135" s="8">
        <f t="shared" si="194"/>
        <v>42788.356874999998</v>
      </c>
      <c r="T3135" s="8">
        <f t="shared" si="195"/>
        <v>42818.315208333333</v>
      </c>
    </row>
    <row r="3136" spans="1:20" ht="49"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s="3" t="s">
        <v>8271</v>
      </c>
      <c r="O3136">
        <f t="shared" si="192"/>
        <v>23</v>
      </c>
      <c r="P3136" s="3">
        <f t="shared" si="193"/>
        <v>18.75</v>
      </c>
      <c r="Q3136" t="s">
        <v>8317</v>
      </c>
      <c r="R3136" t="s">
        <v>8318</v>
      </c>
      <c r="S3136" s="8">
        <f t="shared" si="194"/>
        <v>42800.511793981481</v>
      </c>
      <c r="T3136" s="8">
        <f t="shared" si="195"/>
        <v>42821.470127314817</v>
      </c>
    </row>
    <row r="3137" spans="1:20" ht="49"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s="3" t="s">
        <v>8271</v>
      </c>
      <c r="O3137">
        <f t="shared" si="192"/>
        <v>21</v>
      </c>
      <c r="P3137" s="3">
        <f t="shared" si="193"/>
        <v>23.14</v>
      </c>
      <c r="Q3137" t="s">
        <v>8317</v>
      </c>
      <c r="R3137" t="s">
        <v>8318</v>
      </c>
      <c r="S3137" s="8">
        <f t="shared" si="194"/>
        <v>42806.943530092591</v>
      </c>
      <c r="T3137" s="8">
        <f t="shared" si="195"/>
        <v>42828.943530092591</v>
      </c>
    </row>
    <row r="3138" spans="1:20" ht="49"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s="3" t="s">
        <v>8271</v>
      </c>
      <c r="O3138">
        <f t="shared" ref="O3138:O3201" si="196">ROUND(E3138/D3138*100,0)</f>
        <v>128</v>
      </c>
      <c r="P3138" s="3">
        <f t="shared" ref="P3138:P3201" si="197">IF(E3138=0,0,ROUND(E3138/L3138,2))</f>
        <v>29.05</v>
      </c>
      <c r="Q3138" t="s">
        <v>8317</v>
      </c>
      <c r="R3138" t="s">
        <v>8318</v>
      </c>
      <c r="S3138" s="8">
        <f t="shared" ref="S3138:S3201" si="198">(((J3138/60)/60)/24)+DATE(1970,1,1)+(-5/24)</f>
        <v>42789.25409722222</v>
      </c>
      <c r="T3138" s="8">
        <f t="shared" ref="T3138:T3201" si="199">(I3138/86400)+25569+(-5/24)</f>
        <v>42825.749305555553</v>
      </c>
    </row>
    <row r="3139" spans="1:20" ht="33"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s="3" t="s">
        <v>8271</v>
      </c>
      <c r="O3139">
        <f t="shared" si="196"/>
        <v>3</v>
      </c>
      <c r="P3139" s="3">
        <f t="shared" si="197"/>
        <v>50</v>
      </c>
      <c r="Q3139" t="s">
        <v>8317</v>
      </c>
      <c r="R3139" t="s">
        <v>8318</v>
      </c>
      <c r="S3139" s="8">
        <f t="shared" si="198"/>
        <v>42807.676724537036</v>
      </c>
      <c r="T3139" s="8">
        <f t="shared" si="199"/>
        <v>42858.591666666667</v>
      </c>
    </row>
    <row r="3140" spans="1:20" ht="65"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s="3" t="s">
        <v>8271</v>
      </c>
      <c r="O3140">
        <f t="shared" si="196"/>
        <v>0</v>
      </c>
      <c r="P3140" s="3">
        <f t="shared" si="197"/>
        <v>0</v>
      </c>
      <c r="Q3140" t="s">
        <v>8317</v>
      </c>
      <c r="R3140" t="s">
        <v>8318</v>
      </c>
      <c r="S3140" s="8">
        <f t="shared" si="198"/>
        <v>42809.437581018516</v>
      </c>
      <c r="T3140" s="8">
        <f t="shared" si="199"/>
        <v>42828.437581018516</v>
      </c>
    </row>
    <row r="3141" spans="1:20" ht="49"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s="3" t="s">
        <v>8271</v>
      </c>
      <c r="O3141">
        <f t="shared" si="196"/>
        <v>5</v>
      </c>
      <c r="P3141" s="3">
        <f t="shared" si="197"/>
        <v>450</v>
      </c>
      <c r="Q3141" t="s">
        <v>8317</v>
      </c>
      <c r="R3141" t="s">
        <v>8318</v>
      </c>
      <c r="S3141" s="8">
        <f t="shared" si="198"/>
        <v>42785.062037037038</v>
      </c>
      <c r="T3141" s="8">
        <f t="shared" si="199"/>
        <v>42818.981249999997</v>
      </c>
    </row>
    <row r="3142" spans="1:20" ht="49"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s="3" t="s">
        <v>8271</v>
      </c>
      <c r="O3142">
        <f t="shared" si="196"/>
        <v>1</v>
      </c>
      <c r="P3142" s="3">
        <f t="shared" si="197"/>
        <v>24</v>
      </c>
      <c r="Q3142" t="s">
        <v>8317</v>
      </c>
      <c r="R3142" t="s">
        <v>8318</v>
      </c>
      <c r="S3142" s="8">
        <f t="shared" si="198"/>
        <v>42802.510451388887</v>
      </c>
      <c r="T3142" s="8">
        <f t="shared" si="199"/>
        <v>42832.468784722216</v>
      </c>
    </row>
    <row r="3143" spans="1:20" ht="65"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s="3" t="s">
        <v>8271</v>
      </c>
      <c r="O3143">
        <f t="shared" si="196"/>
        <v>52</v>
      </c>
      <c r="P3143" s="3">
        <f t="shared" si="197"/>
        <v>32.25</v>
      </c>
      <c r="Q3143" t="s">
        <v>8317</v>
      </c>
      <c r="R3143" t="s">
        <v>8318</v>
      </c>
      <c r="S3143" s="8">
        <f t="shared" si="198"/>
        <v>42800.544999999998</v>
      </c>
      <c r="T3143" s="8">
        <f t="shared" si="199"/>
        <v>42841.624999999993</v>
      </c>
    </row>
    <row r="3144" spans="1:20" ht="49"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s="3" t="s">
        <v>8271</v>
      </c>
      <c r="O3144">
        <f t="shared" si="196"/>
        <v>2</v>
      </c>
      <c r="P3144" s="3">
        <f t="shared" si="197"/>
        <v>15</v>
      </c>
      <c r="Q3144" t="s">
        <v>8317</v>
      </c>
      <c r="R3144" t="s">
        <v>8318</v>
      </c>
      <c r="S3144" s="8">
        <f t="shared" si="198"/>
        <v>42783.304849537039</v>
      </c>
      <c r="T3144" s="8">
        <f t="shared" si="199"/>
        <v>42813.263182870367</v>
      </c>
    </row>
    <row r="3145" spans="1:20" ht="65"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s="3" t="s">
        <v>8271</v>
      </c>
      <c r="O3145">
        <f t="shared" si="196"/>
        <v>0</v>
      </c>
      <c r="P3145" s="3">
        <f t="shared" si="197"/>
        <v>0</v>
      </c>
      <c r="Q3145" t="s">
        <v>8317</v>
      </c>
      <c r="R3145" t="s">
        <v>8318</v>
      </c>
      <c r="S3145" s="8">
        <f t="shared" si="198"/>
        <v>42808.149953703702</v>
      </c>
      <c r="T3145" s="8">
        <f t="shared" si="199"/>
        <v>42834.149953703702</v>
      </c>
    </row>
    <row r="3146" spans="1:20" ht="65"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s="3" t="s">
        <v>8271</v>
      </c>
      <c r="O3146">
        <f t="shared" si="196"/>
        <v>75</v>
      </c>
      <c r="P3146" s="3">
        <f t="shared" si="197"/>
        <v>251.33</v>
      </c>
      <c r="Q3146" t="s">
        <v>8317</v>
      </c>
      <c r="R3146" t="s">
        <v>8318</v>
      </c>
      <c r="S3146" s="8">
        <f t="shared" si="198"/>
        <v>42796.329942129632</v>
      </c>
      <c r="T3146" s="8">
        <f t="shared" si="199"/>
        <v>42813.041666666664</v>
      </c>
    </row>
    <row r="3147" spans="1:20" ht="33"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s="3" t="s">
        <v>8271</v>
      </c>
      <c r="O3147">
        <f t="shared" si="196"/>
        <v>0</v>
      </c>
      <c r="P3147" s="3">
        <f t="shared" si="197"/>
        <v>0</v>
      </c>
      <c r="Q3147" t="s">
        <v>8317</v>
      </c>
      <c r="R3147" t="s">
        <v>8318</v>
      </c>
      <c r="S3147" s="8">
        <f t="shared" si="198"/>
        <v>42761.832569444443</v>
      </c>
      <c r="T3147" s="8">
        <f t="shared" si="199"/>
        <v>42821.790902777771</v>
      </c>
    </row>
    <row r="3148" spans="1:20" ht="33"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s="3" t="s">
        <v>8271</v>
      </c>
      <c r="O3148">
        <f t="shared" si="196"/>
        <v>11</v>
      </c>
      <c r="P3148" s="3">
        <f t="shared" si="197"/>
        <v>437.5</v>
      </c>
      <c r="Q3148" t="s">
        <v>8317</v>
      </c>
      <c r="R3148" t="s">
        <v>8318</v>
      </c>
      <c r="S3148" s="8">
        <f t="shared" si="198"/>
        <v>42796.474143518521</v>
      </c>
      <c r="T3148" s="8">
        <f t="shared" si="199"/>
        <v>42841.432476851849</v>
      </c>
    </row>
    <row r="3149" spans="1:20" ht="49"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s="3" t="s">
        <v>8271</v>
      </c>
      <c r="O3149">
        <f t="shared" si="196"/>
        <v>118</v>
      </c>
      <c r="P3149" s="3">
        <f t="shared" si="197"/>
        <v>110.35</v>
      </c>
      <c r="Q3149" t="s">
        <v>8317</v>
      </c>
      <c r="R3149" t="s">
        <v>8318</v>
      </c>
      <c r="S3149" s="8">
        <f t="shared" si="198"/>
        <v>41909.761053240742</v>
      </c>
      <c r="T3149" s="8">
        <f t="shared" si="199"/>
        <v>41949.802719907406</v>
      </c>
    </row>
    <row r="3150" spans="1:20" ht="33"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s="3" t="s">
        <v>8271</v>
      </c>
      <c r="O3150">
        <f t="shared" si="196"/>
        <v>131</v>
      </c>
      <c r="P3150" s="3">
        <f t="shared" si="197"/>
        <v>41.42</v>
      </c>
      <c r="Q3150" t="s">
        <v>8317</v>
      </c>
      <c r="R3150" t="s">
        <v>8318</v>
      </c>
      <c r="S3150" s="8">
        <f t="shared" si="198"/>
        <v>41891.456990740735</v>
      </c>
      <c r="T3150" s="8">
        <f t="shared" si="199"/>
        <v>41912.958333333328</v>
      </c>
    </row>
    <row r="3151" spans="1:20" ht="49"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s="3" t="s">
        <v>8271</v>
      </c>
      <c r="O3151">
        <f t="shared" si="196"/>
        <v>104</v>
      </c>
      <c r="P3151" s="3">
        <f t="shared" si="197"/>
        <v>52</v>
      </c>
      <c r="Q3151" t="s">
        <v>8317</v>
      </c>
      <c r="R3151" t="s">
        <v>8318</v>
      </c>
      <c r="S3151" s="8">
        <f t="shared" si="198"/>
        <v>41225.809027777774</v>
      </c>
      <c r="T3151" s="8">
        <f t="shared" si="199"/>
        <v>41249.875</v>
      </c>
    </row>
    <row r="3152" spans="1:20" ht="65"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s="3" t="s">
        <v>8271</v>
      </c>
      <c r="O3152">
        <f t="shared" si="196"/>
        <v>101</v>
      </c>
      <c r="P3152" s="3">
        <f t="shared" si="197"/>
        <v>33.99</v>
      </c>
      <c r="Q3152" t="s">
        <v>8317</v>
      </c>
      <c r="R3152" t="s">
        <v>8318</v>
      </c>
      <c r="S3152" s="8">
        <f t="shared" si="198"/>
        <v>40478.055590277778</v>
      </c>
      <c r="T3152" s="8">
        <f t="shared" si="199"/>
        <v>40567.958333333328</v>
      </c>
    </row>
    <row r="3153" spans="1:20" ht="33"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s="3" t="s">
        <v>8271</v>
      </c>
      <c r="O3153">
        <f t="shared" si="196"/>
        <v>100</v>
      </c>
      <c r="P3153" s="3">
        <f t="shared" si="197"/>
        <v>103.35</v>
      </c>
      <c r="Q3153" t="s">
        <v>8317</v>
      </c>
      <c r="R3153" t="s">
        <v>8318</v>
      </c>
      <c r="S3153" s="8">
        <f t="shared" si="198"/>
        <v>41862.631643518514</v>
      </c>
      <c r="T3153" s="8">
        <f t="shared" si="199"/>
        <v>41892.631643518514</v>
      </c>
    </row>
    <row r="3154" spans="1:20" ht="49"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s="3" t="s">
        <v>8271</v>
      </c>
      <c r="O3154">
        <f t="shared" si="196"/>
        <v>106</v>
      </c>
      <c r="P3154" s="3">
        <f t="shared" si="197"/>
        <v>34.79</v>
      </c>
      <c r="Q3154" t="s">
        <v>8317</v>
      </c>
      <c r="R3154" t="s">
        <v>8318</v>
      </c>
      <c r="S3154" s="8">
        <f t="shared" si="198"/>
        <v>41550.659340277773</v>
      </c>
      <c r="T3154" s="8">
        <f t="shared" si="199"/>
        <v>41580.659340277773</v>
      </c>
    </row>
    <row r="3155" spans="1:20" ht="49"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s="3" t="s">
        <v>8271</v>
      </c>
      <c r="O3155">
        <f t="shared" si="196"/>
        <v>336</v>
      </c>
      <c r="P3155" s="3">
        <f t="shared" si="197"/>
        <v>41.77</v>
      </c>
      <c r="Q3155" t="s">
        <v>8317</v>
      </c>
      <c r="R3155" t="s">
        <v>8318</v>
      </c>
      <c r="S3155" s="8">
        <f t="shared" si="198"/>
        <v>40632.946030092593</v>
      </c>
      <c r="T3155" s="8">
        <f t="shared" si="199"/>
        <v>40663.999305555553</v>
      </c>
    </row>
    <row r="3156" spans="1:20" ht="49"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s="3" t="s">
        <v>8271</v>
      </c>
      <c r="O3156">
        <f t="shared" si="196"/>
        <v>113</v>
      </c>
      <c r="P3156" s="3">
        <f t="shared" si="197"/>
        <v>64.27</v>
      </c>
      <c r="Q3156" t="s">
        <v>8317</v>
      </c>
      <c r="R3156" t="s">
        <v>8318</v>
      </c>
      <c r="S3156" s="8">
        <f t="shared" si="198"/>
        <v>40970.667337962957</v>
      </c>
      <c r="T3156" s="8">
        <f t="shared" si="199"/>
        <v>41000.625671296293</v>
      </c>
    </row>
    <row r="3157" spans="1:20" ht="49"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s="3" t="s">
        <v>8271</v>
      </c>
      <c r="O3157">
        <f t="shared" si="196"/>
        <v>189</v>
      </c>
      <c r="P3157" s="3">
        <f t="shared" si="197"/>
        <v>31.21</v>
      </c>
      <c r="Q3157" t="s">
        <v>8317</v>
      </c>
      <c r="R3157" t="s">
        <v>8318</v>
      </c>
      <c r="S3157" s="8">
        <f t="shared" si="198"/>
        <v>41233.290798611109</v>
      </c>
      <c r="T3157" s="8">
        <f t="shared" si="199"/>
        <v>41263.290798611109</v>
      </c>
    </row>
    <row r="3158" spans="1:20" ht="49"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s="3" t="s">
        <v>8271</v>
      </c>
      <c r="O3158">
        <f t="shared" si="196"/>
        <v>102</v>
      </c>
      <c r="P3158" s="3">
        <f t="shared" si="197"/>
        <v>62.92</v>
      </c>
      <c r="Q3158" t="s">
        <v>8317</v>
      </c>
      <c r="R3158" t="s">
        <v>8318</v>
      </c>
      <c r="S3158" s="8">
        <f t="shared" si="198"/>
        <v>41026.744722222218</v>
      </c>
      <c r="T3158" s="8">
        <f t="shared" si="199"/>
        <v>41061.744722222218</v>
      </c>
    </row>
    <row r="3159" spans="1:20" ht="33"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s="3" t="s">
        <v>8271</v>
      </c>
      <c r="O3159">
        <f t="shared" si="196"/>
        <v>101</v>
      </c>
      <c r="P3159" s="3">
        <f t="shared" si="197"/>
        <v>98.54</v>
      </c>
      <c r="Q3159" t="s">
        <v>8317</v>
      </c>
      <c r="R3159" t="s">
        <v>8318</v>
      </c>
      <c r="S3159" s="8">
        <f t="shared" si="198"/>
        <v>41829.579918981479</v>
      </c>
      <c r="T3159" s="8">
        <f t="shared" si="199"/>
        <v>41839</v>
      </c>
    </row>
    <row r="3160" spans="1:20" ht="33"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s="3" t="s">
        <v>8271</v>
      </c>
      <c r="O3160">
        <f t="shared" si="196"/>
        <v>114</v>
      </c>
      <c r="P3160" s="3">
        <f t="shared" si="197"/>
        <v>82.61</v>
      </c>
      <c r="Q3160" t="s">
        <v>8317</v>
      </c>
      <c r="R3160" t="s">
        <v>8318</v>
      </c>
      <c r="S3160" s="8">
        <f t="shared" si="198"/>
        <v>41447.631388888884</v>
      </c>
      <c r="T3160" s="8">
        <f t="shared" si="199"/>
        <v>41477.631388888891</v>
      </c>
    </row>
    <row r="3161" spans="1:20" ht="33"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s="3" t="s">
        <v>8271</v>
      </c>
      <c r="O3161">
        <f t="shared" si="196"/>
        <v>133</v>
      </c>
      <c r="P3161" s="3">
        <f t="shared" si="197"/>
        <v>38.5</v>
      </c>
      <c r="Q3161" t="s">
        <v>8317</v>
      </c>
      <c r="R3161" t="s">
        <v>8318</v>
      </c>
      <c r="S3161" s="8">
        <f t="shared" si="198"/>
        <v>40883.858344907407</v>
      </c>
      <c r="T3161" s="8">
        <f t="shared" si="199"/>
        <v>40926.75</v>
      </c>
    </row>
    <row r="3162" spans="1:20" ht="49"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s="3" t="s">
        <v>8271</v>
      </c>
      <c r="O3162">
        <f t="shared" si="196"/>
        <v>102</v>
      </c>
      <c r="P3162" s="3">
        <f t="shared" si="197"/>
        <v>80.16</v>
      </c>
      <c r="Q3162" t="s">
        <v>8317</v>
      </c>
      <c r="R3162" t="s">
        <v>8318</v>
      </c>
      <c r="S3162" s="8">
        <f t="shared" si="198"/>
        <v>41841.056562499994</v>
      </c>
      <c r="T3162" s="8">
        <f t="shared" si="199"/>
        <v>41863.999305555553</v>
      </c>
    </row>
    <row r="3163" spans="1:20" ht="49"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s="3" t="s">
        <v>8271</v>
      </c>
      <c r="O3163">
        <f t="shared" si="196"/>
        <v>105</v>
      </c>
      <c r="P3163" s="3">
        <f t="shared" si="197"/>
        <v>28.41</v>
      </c>
      <c r="Q3163" t="s">
        <v>8317</v>
      </c>
      <c r="R3163" t="s">
        <v>8318</v>
      </c>
      <c r="S3163" s="8">
        <f t="shared" si="198"/>
        <v>41897.327800925923</v>
      </c>
      <c r="T3163" s="8">
        <f t="shared" si="199"/>
        <v>41927.327800925923</v>
      </c>
    </row>
    <row r="3164" spans="1:20" ht="49"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s="3" t="s">
        <v>8271</v>
      </c>
      <c r="O3164">
        <f t="shared" si="196"/>
        <v>127</v>
      </c>
      <c r="P3164" s="3">
        <f t="shared" si="197"/>
        <v>80.73</v>
      </c>
      <c r="Q3164" t="s">
        <v>8317</v>
      </c>
      <c r="R3164" t="s">
        <v>8318</v>
      </c>
      <c r="S3164" s="8">
        <f t="shared" si="198"/>
        <v>41799.47756944444</v>
      </c>
      <c r="T3164" s="8">
        <f t="shared" si="199"/>
        <v>41826.875</v>
      </c>
    </row>
    <row r="3165" spans="1:20" ht="49"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s="3" t="s">
        <v>8271</v>
      </c>
      <c r="O3165">
        <f t="shared" si="196"/>
        <v>111</v>
      </c>
      <c r="P3165" s="3">
        <f t="shared" si="197"/>
        <v>200.69</v>
      </c>
      <c r="Q3165" t="s">
        <v>8317</v>
      </c>
      <c r="R3165" t="s">
        <v>8318</v>
      </c>
      <c r="S3165" s="8">
        <f t="shared" si="198"/>
        <v>41775.545428240737</v>
      </c>
      <c r="T3165" s="8">
        <f t="shared" si="199"/>
        <v>41805.545428240737</v>
      </c>
    </row>
    <row r="3166" spans="1:20" ht="49"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s="3" t="s">
        <v>8271</v>
      </c>
      <c r="O3166">
        <f t="shared" si="196"/>
        <v>107</v>
      </c>
      <c r="P3166" s="3">
        <f t="shared" si="197"/>
        <v>37.590000000000003</v>
      </c>
      <c r="Q3166" t="s">
        <v>8317</v>
      </c>
      <c r="R3166" t="s">
        <v>8318</v>
      </c>
      <c r="S3166" s="8">
        <f t="shared" si="198"/>
        <v>41766.597395833334</v>
      </c>
      <c r="T3166" s="8">
        <f t="shared" si="199"/>
        <v>41799.597395833327</v>
      </c>
    </row>
    <row r="3167" spans="1:20" ht="49"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s="3" t="s">
        <v>8271</v>
      </c>
      <c r="O3167">
        <f t="shared" si="196"/>
        <v>163</v>
      </c>
      <c r="P3167" s="3">
        <f t="shared" si="197"/>
        <v>58.1</v>
      </c>
      <c r="Q3167" t="s">
        <v>8317</v>
      </c>
      <c r="R3167" t="s">
        <v>8318</v>
      </c>
      <c r="S3167" s="8">
        <f t="shared" si="198"/>
        <v>40643.950925925921</v>
      </c>
      <c r="T3167" s="8">
        <f t="shared" si="199"/>
        <v>40665.957638888889</v>
      </c>
    </row>
    <row r="3168" spans="1:20" ht="49"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s="3" t="s">
        <v>8271</v>
      </c>
      <c r="O3168">
        <f t="shared" si="196"/>
        <v>160</v>
      </c>
      <c r="P3168" s="3">
        <f t="shared" si="197"/>
        <v>60.3</v>
      </c>
      <c r="Q3168" t="s">
        <v>8317</v>
      </c>
      <c r="R3168" t="s">
        <v>8318</v>
      </c>
      <c r="S3168" s="8">
        <f t="shared" si="198"/>
        <v>41940.483252314814</v>
      </c>
      <c r="T3168" s="8">
        <f t="shared" si="199"/>
        <v>41969.124305555553</v>
      </c>
    </row>
    <row r="3169" spans="1:20" ht="33"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s="3" t="s">
        <v>8271</v>
      </c>
      <c r="O3169">
        <f t="shared" si="196"/>
        <v>116</v>
      </c>
      <c r="P3169" s="3">
        <f t="shared" si="197"/>
        <v>63.36</v>
      </c>
      <c r="Q3169" t="s">
        <v>8317</v>
      </c>
      <c r="R3169" t="s">
        <v>8318</v>
      </c>
      <c r="S3169" s="8">
        <f t="shared" si="198"/>
        <v>41838.967372685183</v>
      </c>
      <c r="T3169" s="8">
        <f t="shared" si="199"/>
        <v>41852.967372685183</v>
      </c>
    </row>
    <row r="3170" spans="1:20" ht="49"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s="3" t="s">
        <v>8271</v>
      </c>
      <c r="O3170">
        <f t="shared" si="196"/>
        <v>124</v>
      </c>
      <c r="P3170" s="3">
        <f t="shared" si="197"/>
        <v>50.9</v>
      </c>
      <c r="Q3170" t="s">
        <v>8317</v>
      </c>
      <c r="R3170" t="s">
        <v>8318</v>
      </c>
      <c r="S3170" s="8">
        <f t="shared" si="198"/>
        <v>41771.897604166668</v>
      </c>
      <c r="T3170" s="8">
        <f t="shared" si="199"/>
        <v>41803.708333333328</v>
      </c>
    </row>
    <row r="3171" spans="1:20" ht="33"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s="3" t="s">
        <v>8271</v>
      </c>
      <c r="O3171">
        <f t="shared" si="196"/>
        <v>103</v>
      </c>
      <c r="P3171" s="3">
        <f t="shared" si="197"/>
        <v>100.5</v>
      </c>
      <c r="Q3171" t="s">
        <v>8317</v>
      </c>
      <c r="R3171" t="s">
        <v>8318</v>
      </c>
      <c r="S3171" s="8">
        <f t="shared" si="198"/>
        <v>41591.529641203699</v>
      </c>
      <c r="T3171" s="8">
        <f t="shared" si="199"/>
        <v>41620.999305555553</v>
      </c>
    </row>
    <row r="3172" spans="1:20" ht="33"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s="3" t="s">
        <v>8271</v>
      </c>
      <c r="O3172">
        <f t="shared" si="196"/>
        <v>112</v>
      </c>
      <c r="P3172" s="3">
        <f t="shared" si="197"/>
        <v>31.62</v>
      </c>
      <c r="Q3172" t="s">
        <v>8317</v>
      </c>
      <c r="R3172" t="s">
        <v>8318</v>
      </c>
      <c r="S3172" s="8">
        <f t="shared" si="198"/>
        <v>41788.872037037036</v>
      </c>
      <c r="T3172" s="8">
        <f t="shared" si="199"/>
        <v>41821.958333333328</v>
      </c>
    </row>
    <row r="3173" spans="1:20" ht="49"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s="3" t="s">
        <v>8271</v>
      </c>
      <c r="O3173">
        <f t="shared" si="196"/>
        <v>109</v>
      </c>
      <c r="P3173" s="3">
        <f t="shared" si="197"/>
        <v>65.099999999999994</v>
      </c>
      <c r="Q3173" t="s">
        <v>8317</v>
      </c>
      <c r="R3173" t="s">
        <v>8318</v>
      </c>
      <c r="S3173" s="8">
        <f t="shared" si="198"/>
        <v>42466.399976851848</v>
      </c>
      <c r="T3173" s="8">
        <f t="shared" si="199"/>
        <v>42496.399976851848</v>
      </c>
    </row>
    <row r="3174" spans="1:20" ht="49"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s="3" t="s">
        <v>8271</v>
      </c>
      <c r="O3174">
        <f t="shared" si="196"/>
        <v>115</v>
      </c>
      <c r="P3174" s="3">
        <f t="shared" si="197"/>
        <v>79.31</v>
      </c>
      <c r="Q3174" t="s">
        <v>8317</v>
      </c>
      <c r="R3174" t="s">
        <v>8318</v>
      </c>
      <c r="S3174" s="8">
        <f t="shared" si="198"/>
        <v>40923.521620370368</v>
      </c>
      <c r="T3174" s="8">
        <f t="shared" si="199"/>
        <v>40953.521620370368</v>
      </c>
    </row>
    <row r="3175" spans="1:20" ht="49"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s="3" t="s">
        <v>8271</v>
      </c>
      <c r="O3175">
        <f t="shared" si="196"/>
        <v>103</v>
      </c>
      <c r="P3175" s="3">
        <f t="shared" si="197"/>
        <v>139.19</v>
      </c>
      <c r="Q3175" t="s">
        <v>8317</v>
      </c>
      <c r="R3175" t="s">
        <v>8318</v>
      </c>
      <c r="S3175" s="8">
        <f t="shared" si="198"/>
        <v>41878.670046296291</v>
      </c>
      <c r="T3175" s="8">
        <f t="shared" si="199"/>
        <v>41908.670046296298</v>
      </c>
    </row>
    <row r="3176" spans="1:20" ht="49"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s="3" t="s">
        <v>8271</v>
      </c>
      <c r="O3176">
        <f t="shared" si="196"/>
        <v>101</v>
      </c>
      <c r="P3176" s="3">
        <f t="shared" si="197"/>
        <v>131.91</v>
      </c>
      <c r="Q3176" t="s">
        <v>8317</v>
      </c>
      <c r="R3176" t="s">
        <v>8318</v>
      </c>
      <c r="S3176" s="8">
        <f t="shared" si="198"/>
        <v>41862.656342592592</v>
      </c>
      <c r="T3176" s="8">
        <f t="shared" si="199"/>
        <v>41876.656342592592</v>
      </c>
    </row>
    <row r="3177" spans="1:20" ht="49"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s="3" t="s">
        <v>8271</v>
      </c>
      <c r="O3177">
        <f t="shared" si="196"/>
        <v>110</v>
      </c>
      <c r="P3177" s="3">
        <f t="shared" si="197"/>
        <v>91.3</v>
      </c>
      <c r="Q3177" t="s">
        <v>8317</v>
      </c>
      <c r="R3177" t="s">
        <v>8318</v>
      </c>
      <c r="S3177" s="8">
        <f t="shared" si="198"/>
        <v>40531.678553240738</v>
      </c>
      <c r="T3177" s="8">
        <f t="shared" si="199"/>
        <v>40591.678553240738</v>
      </c>
    </row>
    <row r="3178" spans="1:20" ht="49"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s="3" t="s">
        <v>8271</v>
      </c>
      <c r="O3178">
        <f t="shared" si="196"/>
        <v>115</v>
      </c>
      <c r="P3178" s="3">
        <f t="shared" si="197"/>
        <v>39.67</v>
      </c>
      <c r="Q3178" t="s">
        <v>8317</v>
      </c>
      <c r="R3178" t="s">
        <v>8318</v>
      </c>
      <c r="S3178" s="8">
        <f t="shared" si="198"/>
        <v>41477.722581018512</v>
      </c>
      <c r="T3178" s="8">
        <f t="shared" si="199"/>
        <v>41504.416666666664</v>
      </c>
    </row>
    <row r="3179" spans="1:20" ht="49"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s="3" t="s">
        <v>8271</v>
      </c>
      <c r="O3179">
        <f t="shared" si="196"/>
        <v>117</v>
      </c>
      <c r="P3179" s="3">
        <f t="shared" si="197"/>
        <v>57.55</v>
      </c>
      <c r="Q3179" t="s">
        <v>8317</v>
      </c>
      <c r="R3179" t="s">
        <v>8318</v>
      </c>
      <c r="S3179" s="8">
        <f t="shared" si="198"/>
        <v>41781.458437499998</v>
      </c>
      <c r="T3179" s="8">
        <f t="shared" si="199"/>
        <v>41811.458437499998</v>
      </c>
    </row>
    <row r="3180" spans="1:20" ht="49"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s="3" t="s">
        <v>8271</v>
      </c>
      <c r="O3180">
        <f t="shared" si="196"/>
        <v>172</v>
      </c>
      <c r="P3180" s="3">
        <f t="shared" si="197"/>
        <v>33.03</v>
      </c>
      <c r="Q3180" t="s">
        <v>8317</v>
      </c>
      <c r="R3180" t="s">
        <v>8318</v>
      </c>
      <c r="S3180" s="8">
        <f t="shared" si="198"/>
        <v>41806.396701388883</v>
      </c>
      <c r="T3180" s="8">
        <f t="shared" si="199"/>
        <v>41836.396701388883</v>
      </c>
    </row>
    <row r="3181" spans="1:20" ht="33"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s="3" t="s">
        <v>8271</v>
      </c>
      <c r="O3181">
        <f t="shared" si="196"/>
        <v>114</v>
      </c>
      <c r="P3181" s="3">
        <f t="shared" si="197"/>
        <v>77.34</v>
      </c>
      <c r="Q3181" t="s">
        <v>8317</v>
      </c>
      <c r="R3181" t="s">
        <v>8318</v>
      </c>
      <c r="S3181" s="8">
        <f t="shared" si="198"/>
        <v>41375.49387731481</v>
      </c>
      <c r="T3181" s="8">
        <f t="shared" si="199"/>
        <v>41400.49387731481</v>
      </c>
    </row>
    <row r="3182" spans="1:20" ht="49"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s="3" t="s">
        <v>8271</v>
      </c>
      <c r="O3182">
        <f t="shared" si="196"/>
        <v>120</v>
      </c>
      <c r="P3182" s="3">
        <f t="shared" si="197"/>
        <v>31.93</v>
      </c>
      <c r="Q3182" t="s">
        <v>8317</v>
      </c>
      <c r="R3182" t="s">
        <v>8318</v>
      </c>
      <c r="S3182" s="8">
        <f t="shared" si="198"/>
        <v>41780.204270833332</v>
      </c>
      <c r="T3182" s="8">
        <f t="shared" si="199"/>
        <v>41810.204270833332</v>
      </c>
    </row>
    <row r="3183" spans="1:20" ht="49"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s="3" t="s">
        <v>8271</v>
      </c>
      <c r="O3183">
        <f t="shared" si="196"/>
        <v>109</v>
      </c>
      <c r="P3183" s="3">
        <f t="shared" si="197"/>
        <v>36.33</v>
      </c>
      <c r="Q3183" t="s">
        <v>8317</v>
      </c>
      <c r="R3183" t="s">
        <v>8318</v>
      </c>
      <c r="S3183" s="8">
        <f t="shared" si="198"/>
        <v>41779.101701388885</v>
      </c>
      <c r="T3183" s="8">
        <f t="shared" si="199"/>
        <v>41805.458333333328</v>
      </c>
    </row>
    <row r="3184" spans="1:20" ht="65"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s="3" t="s">
        <v>8271</v>
      </c>
      <c r="O3184">
        <f t="shared" si="196"/>
        <v>101</v>
      </c>
      <c r="P3184" s="3">
        <f t="shared" si="197"/>
        <v>46.77</v>
      </c>
      <c r="Q3184" t="s">
        <v>8317</v>
      </c>
      <c r="R3184" t="s">
        <v>8318</v>
      </c>
      <c r="S3184" s="8">
        <f t="shared" si="198"/>
        <v>40883.740983796291</v>
      </c>
      <c r="T3184" s="8">
        <f t="shared" si="199"/>
        <v>40939.5</v>
      </c>
    </row>
    <row r="3185" spans="1:20" ht="49"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s="3" t="s">
        <v>8271</v>
      </c>
      <c r="O3185">
        <f t="shared" si="196"/>
        <v>109</v>
      </c>
      <c r="P3185" s="3">
        <f t="shared" si="197"/>
        <v>40.07</v>
      </c>
      <c r="Q3185" t="s">
        <v>8317</v>
      </c>
      <c r="R3185" t="s">
        <v>8318</v>
      </c>
      <c r="S3185" s="8">
        <f t="shared" si="198"/>
        <v>41491.586446759255</v>
      </c>
      <c r="T3185" s="8">
        <f t="shared" si="199"/>
        <v>41509.586446759255</v>
      </c>
    </row>
    <row r="3186" spans="1:20" ht="49"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s="3" t="s">
        <v>8271</v>
      </c>
      <c r="O3186">
        <f t="shared" si="196"/>
        <v>107</v>
      </c>
      <c r="P3186" s="3">
        <f t="shared" si="197"/>
        <v>100.22</v>
      </c>
      <c r="Q3186" t="s">
        <v>8317</v>
      </c>
      <c r="R3186" t="s">
        <v>8318</v>
      </c>
      <c r="S3186" s="8">
        <f t="shared" si="198"/>
        <v>41791.785081018512</v>
      </c>
      <c r="T3186" s="8">
        <f t="shared" si="199"/>
        <v>41821.785081018512</v>
      </c>
    </row>
    <row r="3187" spans="1:20" ht="49"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s="3" t="s">
        <v>8271</v>
      </c>
      <c r="O3187">
        <f t="shared" si="196"/>
        <v>100</v>
      </c>
      <c r="P3187" s="3">
        <f t="shared" si="197"/>
        <v>41.67</v>
      </c>
      <c r="Q3187" t="s">
        <v>8317</v>
      </c>
      <c r="R3187" t="s">
        <v>8318</v>
      </c>
      <c r="S3187" s="8">
        <f t="shared" si="198"/>
        <v>41829.768993055557</v>
      </c>
      <c r="T3187" s="8">
        <f t="shared" si="199"/>
        <v>41836.768993055557</v>
      </c>
    </row>
    <row r="3188" spans="1:20" ht="49"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s="3" t="s">
        <v>8271</v>
      </c>
      <c r="O3188">
        <f t="shared" si="196"/>
        <v>102</v>
      </c>
      <c r="P3188" s="3">
        <f t="shared" si="197"/>
        <v>46.71</v>
      </c>
      <c r="Q3188" t="s">
        <v>8317</v>
      </c>
      <c r="R3188" t="s">
        <v>8318</v>
      </c>
      <c r="S3188" s="8">
        <f t="shared" si="198"/>
        <v>41868.715717592589</v>
      </c>
      <c r="T3188" s="8">
        <f t="shared" si="199"/>
        <v>41898.666666666664</v>
      </c>
    </row>
    <row r="3189" spans="1:20" ht="49"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s="3" t="s">
        <v>8271</v>
      </c>
      <c r="O3189">
        <f t="shared" si="196"/>
        <v>116</v>
      </c>
      <c r="P3189" s="3">
        <f t="shared" si="197"/>
        <v>71.489999999999995</v>
      </c>
      <c r="Q3189" t="s">
        <v>8317</v>
      </c>
      <c r="R3189" t="s">
        <v>8318</v>
      </c>
      <c r="S3189" s="8">
        <f t="shared" si="198"/>
        <v>41835.458020833328</v>
      </c>
      <c r="T3189" s="8">
        <f t="shared" si="199"/>
        <v>41855.458020833328</v>
      </c>
    </row>
    <row r="3190" spans="1:20" ht="49"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s="3" t="s">
        <v>8305</v>
      </c>
      <c r="O3190">
        <f t="shared" si="196"/>
        <v>65</v>
      </c>
      <c r="P3190" s="3">
        <f t="shared" si="197"/>
        <v>14.44</v>
      </c>
      <c r="Q3190" t="s">
        <v>8317</v>
      </c>
      <c r="R3190" t="s">
        <v>8359</v>
      </c>
      <c r="S3190" s="8">
        <f t="shared" si="198"/>
        <v>42144.207199074073</v>
      </c>
      <c r="T3190" s="8">
        <f t="shared" si="199"/>
        <v>42165.207199074073</v>
      </c>
    </row>
    <row r="3191" spans="1:20" ht="49"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s="3" t="s">
        <v>8305</v>
      </c>
      <c r="O3191">
        <f t="shared" si="196"/>
        <v>12</v>
      </c>
      <c r="P3191" s="3">
        <f t="shared" si="197"/>
        <v>356.84</v>
      </c>
      <c r="Q3191" t="s">
        <v>8317</v>
      </c>
      <c r="R3191" t="s">
        <v>8359</v>
      </c>
      <c r="S3191" s="8">
        <f t="shared" si="198"/>
        <v>42118.138101851851</v>
      </c>
      <c r="T3191" s="8">
        <f t="shared" si="199"/>
        <v>42148.138101851851</v>
      </c>
    </row>
    <row r="3192" spans="1:20" ht="49"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s="3" t="s">
        <v>8305</v>
      </c>
      <c r="O3192">
        <f t="shared" si="196"/>
        <v>0</v>
      </c>
      <c r="P3192" s="3">
        <f t="shared" si="197"/>
        <v>0</v>
      </c>
      <c r="Q3192" t="s">
        <v>8317</v>
      </c>
      <c r="R3192" t="s">
        <v>8359</v>
      </c>
      <c r="S3192" s="8">
        <f t="shared" si="198"/>
        <v>42682.942997685182</v>
      </c>
      <c r="T3192" s="8">
        <f t="shared" si="199"/>
        <v>42712.984664351847</v>
      </c>
    </row>
    <row r="3193" spans="1:20" ht="49"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s="3" t="s">
        <v>8305</v>
      </c>
      <c r="O3193">
        <f t="shared" si="196"/>
        <v>4</v>
      </c>
      <c r="P3193" s="3">
        <f t="shared" si="197"/>
        <v>37.75</v>
      </c>
      <c r="Q3193" t="s">
        <v>8317</v>
      </c>
      <c r="R3193" t="s">
        <v>8359</v>
      </c>
      <c r="S3193" s="8">
        <f t="shared" si="198"/>
        <v>42538.547094907401</v>
      </c>
      <c r="T3193" s="8">
        <f t="shared" si="199"/>
        <v>42598.547094907401</v>
      </c>
    </row>
    <row r="3194" spans="1:20" ht="49"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s="3" t="s">
        <v>8305</v>
      </c>
      <c r="O3194">
        <f t="shared" si="196"/>
        <v>1</v>
      </c>
      <c r="P3194" s="3">
        <f t="shared" si="197"/>
        <v>12.75</v>
      </c>
      <c r="Q3194" t="s">
        <v>8317</v>
      </c>
      <c r="R3194" t="s">
        <v>8359</v>
      </c>
      <c r="S3194" s="8">
        <f t="shared" si="198"/>
        <v>42018.732164351844</v>
      </c>
      <c r="T3194" s="8">
        <f t="shared" si="199"/>
        <v>42063.708333333336</v>
      </c>
    </row>
    <row r="3195" spans="1:20" ht="49"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s="3" t="s">
        <v>8305</v>
      </c>
      <c r="O3195">
        <f t="shared" si="196"/>
        <v>12</v>
      </c>
      <c r="P3195" s="3">
        <f t="shared" si="197"/>
        <v>24.46</v>
      </c>
      <c r="Q3195" t="s">
        <v>8317</v>
      </c>
      <c r="R3195" t="s">
        <v>8359</v>
      </c>
      <c r="S3195" s="8">
        <f t="shared" si="198"/>
        <v>42010.759907407402</v>
      </c>
      <c r="T3195" s="8">
        <f t="shared" si="199"/>
        <v>42055.759907407402</v>
      </c>
    </row>
    <row r="3196" spans="1:20" ht="49"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s="3" t="s">
        <v>8305</v>
      </c>
      <c r="O3196">
        <f t="shared" si="196"/>
        <v>0</v>
      </c>
      <c r="P3196" s="3">
        <f t="shared" si="197"/>
        <v>0</v>
      </c>
      <c r="Q3196" t="s">
        <v>8317</v>
      </c>
      <c r="R3196" t="s">
        <v>8359</v>
      </c>
      <c r="S3196" s="8">
        <f t="shared" si="198"/>
        <v>42181.854143518511</v>
      </c>
      <c r="T3196" s="8">
        <f t="shared" si="199"/>
        <v>42211.854143518511</v>
      </c>
    </row>
    <row r="3197" spans="1:20" ht="49"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s="3" t="s">
        <v>8305</v>
      </c>
      <c r="O3197">
        <f t="shared" si="196"/>
        <v>59</v>
      </c>
      <c r="P3197" s="3">
        <f t="shared" si="197"/>
        <v>53.08</v>
      </c>
      <c r="Q3197" t="s">
        <v>8317</v>
      </c>
      <c r="R3197" t="s">
        <v>8359</v>
      </c>
      <c r="S3197" s="8">
        <f t="shared" si="198"/>
        <v>42017.385902777773</v>
      </c>
      <c r="T3197" s="8">
        <f t="shared" si="199"/>
        <v>42047.385902777773</v>
      </c>
    </row>
    <row r="3198" spans="1:20" ht="49"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s="3" t="s">
        <v>8305</v>
      </c>
      <c r="O3198">
        <f t="shared" si="196"/>
        <v>0</v>
      </c>
      <c r="P3198" s="3">
        <f t="shared" si="197"/>
        <v>300</v>
      </c>
      <c r="Q3198" t="s">
        <v>8317</v>
      </c>
      <c r="R3198" t="s">
        <v>8359</v>
      </c>
      <c r="S3198" s="8">
        <f t="shared" si="198"/>
        <v>42157.389756944445</v>
      </c>
      <c r="T3198" s="8">
        <f t="shared" si="199"/>
        <v>42217.374999999993</v>
      </c>
    </row>
    <row r="3199" spans="1:20" ht="33"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s="3" t="s">
        <v>8305</v>
      </c>
      <c r="O3199">
        <f t="shared" si="196"/>
        <v>11</v>
      </c>
      <c r="P3199" s="3">
        <f t="shared" si="197"/>
        <v>286.25</v>
      </c>
      <c r="Q3199" t="s">
        <v>8317</v>
      </c>
      <c r="R3199" t="s">
        <v>8359</v>
      </c>
      <c r="S3199" s="8">
        <f t="shared" si="198"/>
        <v>42009.28493055555</v>
      </c>
      <c r="T3199" s="8">
        <f t="shared" si="199"/>
        <v>42039.28493055555</v>
      </c>
    </row>
    <row r="3200" spans="1:20" ht="49"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s="3" t="s">
        <v>8305</v>
      </c>
      <c r="O3200">
        <f t="shared" si="196"/>
        <v>0</v>
      </c>
      <c r="P3200" s="3">
        <f t="shared" si="197"/>
        <v>36.67</v>
      </c>
      <c r="Q3200" t="s">
        <v>8317</v>
      </c>
      <c r="R3200" t="s">
        <v>8359</v>
      </c>
      <c r="S3200" s="8">
        <f t="shared" si="198"/>
        <v>42013.216168981475</v>
      </c>
      <c r="T3200" s="8">
        <f t="shared" si="199"/>
        <v>42051.216168981475</v>
      </c>
    </row>
    <row r="3201" spans="1:20" ht="49"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s="3" t="s">
        <v>8305</v>
      </c>
      <c r="O3201">
        <f t="shared" si="196"/>
        <v>52</v>
      </c>
      <c r="P3201" s="3">
        <f t="shared" si="197"/>
        <v>49.21</v>
      </c>
      <c r="Q3201" t="s">
        <v>8317</v>
      </c>
      <c r="R3201" t="s">
        <v>8359</v>
      </c>
      <c r="S3201" s="8">
        <f t="shared" si="198"/>
        <v>41858.553449074068</v>
      </c>
      <c r="T3201" s="8">
        <f t="shared" si="199"/>
        <v>41888.666666666664</v>
      </c>
    </row>
    <row r="3202" spans="1:20" ht="49"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s="3" t="s">
        <v>8305</v>
      </c>
      <c r="O3202">
        <f t="shared" ref="O3202:O3265" si="200">ROUND(E3202/D3202*100,0)</f>
        <v>0</v>
      </c>
      <c r="P3202" s="3">
        <f t="shared" ref="P3202:P3265" si="201">IF(E3202=0,0,ROUND(E3202/L3202,2))</f>
        <v>1</v>
      </c>
      <c r="Q3202" t="s">
        <v>8317</v>
      </c>
      <c r="R3202" t="s">
        <v>8359</v>
      </c>
      <c r="S3202" s="8">
        <f t="shared" ref="S3202:S3265" si="202">(((J3202/60)/60)/24)+DATE(1970,1,1)+(-5/24)</f>
        <v>42460.112280092588</v>
      </c>
      <c r="T3202" s="8">
        <f t="shared" ref="T3202:T3265" si="203">(I3202/86400)+25569+(-5/24)</f>
        <v>42490.023611111108</v>
      </c>
    </row>
    <row r="3203" spans="1:20" ht="49"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s="3" t="s">
        <v>8305</v>
      </c>
      <c r="O3203">
        <f t="shared" si="200"/>
        <v>1</v>
      </c>
      <c r="P3203" s="3">
        <f t="shared" si="201"/>
        <v>12.5</v>
      </c>
      <c r="Q3203" t="s">
        <v>8317</v>
      </c>
      <c r="R3203" t="s">
        <v>8359</v>
      </c>
      <c r="S3203" s="8">
        <f t="shared" si="202"/>
        <v>41861.558761574073</v>
      </c>
      <c r="T3203" s="8">
        <f t="shared" si="203"/>
        <v>41882.558761574073</v>
      </c>
    </row>
    <row r="3204" spans="1:20" ht="49"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s="3" t="s">
        <v>8305</v>
      </c>
      <c r="O3204">
        <f t="shared" si="200"/>
        <v>55</v>
      </c>
      <c r="P3204" s="3">
        <f t="shared" si="201"/>
        <v>109.04</v>
      </c>
      <c r="Q3204" t="s">
        <v>8317</v>
      </c>
      <c r="R3204" t="s">
        <v>8359</v>
      </c>
      <c r="S3204" s="8">
        <f t="shared" si="202"/>
        <v>42293.645208333335</v>
      </c>
      <c r="T3204" s="8">
        <f t="shared" si="203"/>
        <v>42352.040972222218</v>
      </c>
    </row>
    <row r="3205" spans="1:20" ht="33"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s="3" t="s">
        <v>8305</v>
      </c>
      <c r="O3205">
        <f t="shared" si="200"/>
        <v>25</v>
      </c>
      <c r="P3205" s="3">
        <f t="shared" si="201"/>
        <v>41.67</v>
      </c>
      <c r="Q3205" t="s">
        <v>8317</v>
      </c>
      <c r="R3205" t="s">
        <v>8359</v>
      </c>
      <c r="S3205" s="8">
        <f t="shared" si="202"/>
        <v>42242.780347222222</v>
      </c>
      <c r="T3205" s="8">
        <f t="shared" si="203"/>
        <v>42272.780347222222</v>
      </c>
    </row>
    <row r="3206" spans="1:20" ht="49"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s="3" t="s">
        <v>8305</v>
      </c>
      <c r="O3206">
        <f t="shared" si="200"/>
        <v>0</v>
      </c>
      <c r="P3206" s="3">
        <f t="shared" si="201"/>
        <v>0</v>
      </c>
      <c r="Q3206" t="s">
        <v>8317</v>
      </c>
      <c r="R3206" t="s">
        <v>8359</v>
      </c>
      <c r="S3206" s="8">
        <f t="shared" si="202"/>
        <v>42172.477766203701</v>
      </c>
      <c r="T3206" s="8">
        <f t="shared" si="203"/>
        <v>42202.468055555553</v>
      </c>
    </row>
    <row r="3207" spans="1:20" ht="49"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s="3" t="s">
        <v>8305</v>
      </c>
      <c r="O3207">
        <f t="shared" si="200"/>
        <v>3</v>
      </c>
      <c r="P3207" s="3">
        <f t="shared" si="201"/>
        <v>22.75</v>
      </c>
      <c r="Q3207" t="s">
        <v>8317</v>
      </c>
      <c r="R3207" t="s">
        <v>8359</v>
      </c>
      <c r="S3207" s="8">
        <f t="shared" si="202"/>
        <v>42095.166342592587</v>
      </c>
      <c r="T3207" s="8">
        <f t="shared" si="203"/>
        <v>42125.166342592587</v>
      </c>
    </row>
    <row r="3208" spans="1:20" ht="49"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s="3" t="s">
        <v>8305</v>
      </c>
      <c r="O3208">
        <f t="shared" si="200"/>
        <v>0</v>
      </c>
      <c r="P3208" s="3">
        <f t="shared" si="201"/>
        <v>0</v>
      </c>
      <c r="Q3208" t="s">
        <v>8317</v>
      </c>
      <c r="R3208" t="s">
        <v>8359</v>
      </c>
      <c r="S3208" s="8">
        <f t="shared" si="202"/>
        <v>42236.067719907405</v>
      </c>
      <c r="T3208" s="8">
        <f t="shared" si="203"/>
        <v>42266.067719907405</v>
      </c>
    </row>
    <row r="3209" spans="1:20" ht="49"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s="3" t="s">
        <v>8305</v>
      </c>
      <c r="O3209">
        <f t="shared" si="200"/>
        <v>46</v>
      </c>
      <c r="P3209" s="3">
        <f t="shared" si="201"/>
        <v>70.83</v>
      </c>
      <c r="Q3209" t="s">
        <v>8317</v>
      </c>
      <c r="R3209" t="s">
        <v>8359</v>
      </c>
      <c r="S3209" s="8">
        <f t="shared" si="202"/>
        <v>42057.069525462961</v>
      </c>
      <c r="T3209" s="8">
        <f t="shared" si="203"/>
        <v>42117.027858796289</v>
      </c>
    </row>
    <row r="3210" spans="1:20" ht="49"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s="3" t="s">
        <v>8271</v>
      </c>
      <c r="O3210">
        <f t="shared" si="200"/>
        <v>104</v>
      </c>
      <c r="P3210" s="3">
        <f t="shared" si="201"/>
        <v>63.11</v>
      </c>
      <c r="Q3210" t="s">
        <v>8317</v>
      </c>
      <c r="R3210" t="s">
        <v>8318</v>
      </c>
      <c r="S3210" s="8">
        <f t="shared" si="202"/>
        <v>41827.396724537037</v>
      </c>
      <c r="T3210" s="8">
        <f t="shared" si="203"/>
        <v>41848.396724537037</v>
      </c>
    </row>
    <row r="3211" spans="1:20" ht="49"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s="3" t="s">
        <v>8271</v>
      </c>
      <c r="O3211">
        <f t="shared" si="200"/>
        <v>119</v>
      </c>
      <c r="P3211" s="3">
        <f t="shared" si="201"/>
        <v>50.16</v>
      </c>
      <c r="Q3211" t="s">
        <v>8317</v>
      </c>
      <c r="R3211" t="s">
        <v>8318</v>
      </c>
      <c r="S3211" s="8">
        <f t="shared" si="202"/>
        <v>41778.428912037038</v>
      </c>
      <c r="T3211" s="8">
        <f t="shared" si="203"/>
        <v>41810.75</v>
      </c>
    </row>
    <row r="3212" spans="1:20" ht="49"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s="3" t="s">
        <v>8271</v>
      </c>
      <c r="O3212">
        <f t="shared" si="200"/>
        <v>126</v>
      </c>
      <c r="P3212" s="3">
        <f t="shared" si="201"/>
        <v>62.88</v>
      </c>
      <c r="Q3212" t="s">
        <v>8317</v>
      </c>
      <c r="R3212" t="s">
        <v>8318</v>
      </c>
      <c r="S3212" s="8">
        <f t="shared" si="202"/>
        <v>41013.728229166663</v>
      </c>
      <c r="T3212" s="8">
        <f t="shared" si="203"/>
        <v>41060.957638888889</v>
      </c>
    </row>
    <row r="3213" spans="1:20" ht="49"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s="3" t="s">
        <v>8271</v>
      </c>
      <c r="O3213">
        <f t="shared" si="200"/>
        <v>120</v>
      </c>
      <c r="P3213" s="3">
        <f t="shared" si="201"/>
        <v>85.53</v>
      </c>
      <c r="Q3213" t="s">
        <v>8317</v>
      </c>
      <c r="R3213" t="s">
        <v>8318</v>
      </c>
      <c r="S3213" s="8">
        <f t="shared" si="202"/>
        <v>41834.378240740742</v>
      </c>
      <c r="T3213" s="8">
        <f t="shared" si="203"/>
        <v>41865.875</v>
      </c>
    </row>
    <row r="3214" spans="1:20" ht="33"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s="3" t="s">
        <v>8271</v>
      </c>
      <c r="O3214">
        <f t="shared" si="200"/>
        <v>126</v>
      </c>
      <c r="P3214" s="3">
        <f t="shared" si="201"/>
        <v>53.72</v>
      </c>
      <c r="Q3214" t="s">
        <v>8317</v>
      </c>
      <c r="R3214" t="s">
        <v>8318</v>
      </c>
      <c r="S3214" s="8">
        <f t="shared" si="202"/>
        <v>41829.587395833332</v>
      </c>
      <c r="T3214" s="8">
        <f t="shared" si="203"/>
        <v>41859.587395833332</v>
      </c>
    </row>
    <row r="3215" spans="1:20" ht="49"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s="3" t="s">
        <v>8271</v>
      </c>
      <c r="O3215">
        <f t="shared" si="200"/>
        <v>100</v>
      </c>
      <c r="P3215" s="3">
        <f t="shared" si="201"/>
        <v>127.81</v>
      </c>
      <c r="Q3215" t="s">
        <v>8317</v>
      </c>
      <c r="R3215" t="s">
        <v>8318</v>
      </c>
      <c r="S3215" s="8">
        <f t="shared" si="202"/>
        <v>42171.555081018516</v>
      </c>
      <c r="T3215" s="8">
        <f t="shared" si="203"/>
        <v>42211.555081018516</v>
      </c>
    </row>
    <row r="3216" spans="1:20" ht="49"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s="3" t="s">
        <v>8271</v>
      </c>
      <c r="O3216">
        <f t="shared" si="200"/>
        <v>102</v>
      </c>
      <c r="P3216" s="3">
        <f t="shared" si="201"/>
        <v>106.57</v>
      </c>
      <c r="Q3216" t="s">
        <v>8317</v>
      </c>
      <c r="R3216" t="s">
        <v>8318</v>
      </c>
      <c r="S3216" s="8">
        <f t="shared" si="202"/>
        <v>42337.584178240737</v>
      </c>
      <c r="T3216" s="8">
        <f t="shared" si="203"/>
        <v>42374.788194444445</v>
      </c>
    </row>
    <row r="3217" spans="1:20" ht="65"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s="3" t="s">
        <v>8271</v>
      </c>
      <c r="O3217">
        <f t="shared" si="200"/>
        <v>100</v>
      </c>
      <c r="P3217" s="3">
        <f t="shared" si="201"/>
        <v>262.11</v>
      </c>
      <c r="Q3217" t="s">
        <v>8317</v>
      </c>
      <c r="R3217" t="s">
        <v>8318</v>
      </c>
      <c r="S3217" s="8">
        <f t="shared" si="202"/>
        <v>42219.456840277773</v>
      </c>
      <c r="T3217" s="8">
        <f t="shared" si="203"/>
        <v>42256.957638888889</v>
      </c>
    </row>
    <row r="3218" spans="1:20" ht="49"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s="3" t="s">
        <v>8271</v>
      </c>
      <c r="O3218">
        <f t="shared" si="200"/>
        <v>100</v>
      </c>
      <c r="P3218" s="3">
        <f t="shared" si="201"/>
        <v>57.17</v>
      </c>
      <c r="Q3218" t="s">
        <v>8317</v>
      </c>
      <c r="R3218" t="s">
        <v>8318</v>
      </c>
      <c r="S3218" s="8">
        <f t="shared" si="202"/>
        <v>42165.254293981481</v>
      </c>
      <c r="T3218" s="8">
        <f t="shared" si="203"/>
        <v>42196.395833333336</v>
      </c>
    </row>
    <row r="3219" spans="1:20" ht="33"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s="3" t="s">
        <v>8271</v>
      </c>
      <c r="O3219">
        <f t="shared" si="200"/>
        <v>116</v>
      </c>
      <c r="P3219" s="3">
        <f t="shared" si="201"/>
        <v>50.2</v>
      </c>
      <c r="Q3219" t="s">
        <v>8317</v>
      </c>
      <c r="R3219" t="s">
        <v>8318</v>
      </c>
      <c r="S3219" s="8">
        <f t="shared" si="202"/>
        <v>42648.337777777771</v>
      </c>
      <c r="T3219" s="8">
        <f t="shared" si="203"/>
        <v>42678.337777777771</v>
      </c>
    </row>
    <row r="3220" spans="1:20" ht="49"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s="3" t="s">
        <v>8271</v>
      </c>
      <c r="O3220">
        <f t="shared" si="200"/>
        <v>102</v>
      </c>
      <c r="P3220" s="3">
        <f t="shared" si="201"/>
        <v>66.59</v>
      </c>
      <c r="Q3220" t="s">
        <v>8317</v>
      </c>
      <c r="R3220" t="s">
        <v>8318</v>
      </c>
      <c r="S3220" s="8">
        <f t="shared" si="202"/>
        <v>41970.793819444443</v>
      </c>
      <c r="T3220" s="8">
        <f t="shared" si="203"/>
        <v>42003.791666666664</v>
      </c>
    </row>
    <row r="3221" spans="1:20" ht="33"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s="3" t="s">
        <v>8271</v>
      </c>
      <c r="O3221">
        <f t="shared" si="200"/>
        <v>100</v>
      </c>
      <c r="P3221" s="3">
        <f t="shared" si="201"/>
        <v>168.25</v>
      </c>
      <c r="Q3221" t="s">
        <v>8317</v>
      </c>
      <c r="R3221" t="s">
        <v>8318</v>
      </c>
      <c r="S3221" s="8">
        <f t="shared" si="202"/>
        <v>42050.77484953704</v>
      </c>
      <c r="T3221" s="8">
        <f t="shared" si="203"/>
        <v>42085.733182870368</v>
      </c>
    </row>
    <row r="3222" spans="1:20" ht="33"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s="3" t="s">
        <v>8271</v>
      </c>
      <c r="O3222">
        <f t="shared" si="200"/>
        <v>101</v>
      </c>
      <c r="P3222" s="3">
        <f t="shared" si="201"/>
        <v>256.37</v>
      </c>
      <c r="Q3222" t="s">
        <v>8317</v>
      </c>
      <c r="R3222" t="s">
        <v>8318</v>
      </c>
      <c r="S3222" s="8">
        <f t="shared" si="202"/>
        <v>42772.625046296293</v>
      </c>
      <c r="T3222" s="8">
        <f t="shared" si="203"/>
        <v>42806.666666666664</v>
      </c>
    </row>
    <row r="3223" spans="1:20" ht="49"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s="3" t="s">
        <v>8271</v>
      </c>
      <c r="O3223">
        <f t="shared" si="200"/>
        <v>103</v>
      </c>
      <c r="P3223" s="3">
        <f t="shared" si="201"/>
        <v>36.61</v>
      </c>
      <c r="Q3223" t="s">
        <v>8317</v>
      </c>
      <c r="R3223" t="s">
        <v>8318</v>
      </c>
      <c r="S3223" s="8">
        <f t="shared" si="202"/>
        <v>42155.488460648143</v>
      </c>
      <c r="T3223" s="8">
        <f t="shared" si="203"/>
        <v>42190.488460648143</v>
      </c>
    </row>
    <row r="3224" spans="1:20" ht="33"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s="3" t="s">
        <v>8271</v>
      </c>
      <c r="O3224">
        <f t="shared" si="200"/>
        <v>125</v>
      </c>
      <c r="P3224" s="3">
        <f t="shared" si="201"/>
        <v>37.14</v>
      </c>
      <c r="Q3224" t="s">
        <v>8317</v>
      </c>
      <c r="R3224" t="s">
        <v>8318</v>
      </c>
      <c r="S3224" s="8">
        <f t="shared" si="202"/>
        <v>42270.373807870368</v>
      </c>
      <c r="T3224" s="8">
        <f t="shared" si="203"/>
        <v>42301.686805555553</v>
      </c>
    </row>
    <row r="3225" spans="1:20" ht="33"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s="3" t="s">
        <v>8271</v>
      </c>
      <c r="O3225">
        <f t="shared" si="200"/>
        <v>110</v>
      </c>
      <c r="P3225" s="3">
        <f t="shared" si="201"/>
        <v>45.88</v>
      </c>
      <c r="Q3225" t="s">
        <v>8317</v>
      </c>
      <c r="R3225" t="s">
        <v>8318</v>
      </c>
      <c r="S3225" s="8">
        <f t="shared" si="202"/>
        <v>42206.62703703704</v>
      </c>
      <c r="T3225" s="8">
        <f t="shared" si="203"/>
        <v>42236.627037037033</v>
      </c>
    </row>
    <row r="3226" spans="1:20" ht="49"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s="3" t="s">
        <v>8271</v>
      </c>
      <c r="O3226">
        <f t="shared" si="200"/>
        <v>102</v>
      </c>
      <c r="P3226" s="3">
        <f t="shared" si="201"/>
        <v>141.71</v>
      </c>
      <c r="Q3226" t="s">
        <v>8317</v>
      </c>
      <c r="R3226" t="s">
        <v>8318</v>
      </c>
      <c r="S3226" s="8">
        <f t="shared" si="202"/>
        <v>42697.642511574071</v>
      </c>
      <c r="T3226" s="8">
        <f t="shared" si="203"/>
        <v>42744.999999999993</v>
      </c>
    </row>
    <row r="3227" spans="1:20" ht="49"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s="3" t="s">
        <v>8271</v>
      </c>
      <c r="O3227">
        <f t="shared" si="200"/>
        <v>102</v>
      </c>
      <c r="P3227" s="3">
        <f t="shared" si="201"/>
        <v>52.49</v>
      </c>
      <c r="Q3227" t="s">
        <v>8317</v>
      </c>
      <c r="R3227" t="s">
        <v>8318</v>
      </c>
      <c r="S3227" s="8">
        <f t="shared" si="202"/>
        <v>42503.351134259261</v>
      </c>
      <c r="T3227" s="8">
        <f t="shared" si="203"/>
        <v>42524.666666666664</v>
      </c>
    </row>
    <row r="3228" spans="1:20" ht="49"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s="3" t="s">
        <v>8271</v>
      </c>
      <c r="O3228">
        <f t="shared" si="200"/>
        <v>104</v>
      </c>
      <c r="P3228" s="3">
        <f t="shared" si="201"/>
        <v>59.52</v>
      </c>
      <c r="Q3228" t="s">
        <v>8317</v>
      </c>
      <c r="R3228" t="s">
        <v>8318</v>
      </c>
      <c r="S3228" s="8">
        <f t="shared" si="202"/>
        <v>42277.375138888885</v>
      </c>
      <c r="T3228" s="8">
        <f t="shared" si="203"/>
        <v>42307.375138888885</v>
      </c>
    </row>
    <row r="3229" spans="1:20" ht="49"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s="3" t="s">
        <v>8271</v>
      </c>
      <c r="O3229">
        <f t="shared" si="200"/>
        <v>125</v>
      </c>
      <c r="P3229" s="3">
        <f t="shared" si="201"/>
        <v>50</v>
      </c>
      <c r="Q3229" t="s">
        <v>8317</v>
      </c>
      <c r="R3229" t="s">
        <v>8318</v>
      </c>
      <c r="S3229" s="8">
        <f t="shared" si="202"/>
        <v>42722.674027777779</v>
      </c>
      <c r="T3229" s="8">
        <f t="shared" si="203"/>
        <v>42752.674027777779</v>
      </c>
    </row>
    <row r="3230" spans="1:20" ht="18"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s="3" t="s">
        <v>8271</v>
      </c>
      <c r="O3230">
        <f t="shared" si="200"/>
        <v>102</v>
      </c>
      <c r="P3230" s="3">
        <f t="shared" si="201"/>
        <v>193.62</v>
      </c>
      <c r="Q3230" t="s">
        <v>8317</v>
      </c>
      <c r="R3230" t="s">
        <v>8318</v>
      </c>
      <c r="S3230" s="8">
        <f t="shared" si="202"/>
        <v>42323.500972222224</v>
      </c>
      <c r="T3230" s="8">
        <f t="shared" si="203"/>
        <v>42354.999305555553</v>
      </c>
    </row>
    <row r="3231" spans="1:20" ht="49"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s="3" t="s">
        <v>8271</v>
      </c>
      <c r="O3231">
        <f t="shared" si="200"/>
        <v>108</v>
      </c>
      <c r="P3231" s="3">
        <f t="shared" si="201"/>
        <v>106.8</v>
      </c>
      <c r="Q3231" t="s">
        <v>8317</v>
      </c>
      <c r="R3231" t="s">
        <v>8318</v>
      </c>
      <c r="S3231" s="8">
        <f t="shared" si="202"/>
        <v>41933.083310185182</v>
      </c>
      <c r="T3231" s="8">
        <f t="shared" si="203"/>
        <v>41963.124976851854</v>
      </c>
    </row>
    <row r="3232" spans="1:20" ht="49"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s="3" t="s">
        <v>8271</v>
      </c>
      <c r="O3232">
        <f t="shared" si="200"/>
        <v>110</v>
      </c>
      <c r="P3232" s="3">
        <f t="shared" si="201"/>
        <v>77.22</v>
      </c>
      <c r="Q3232" t="s">
        <v>8317</v>
      </c>
      <c r="R3232" t="s">
        <v>8318</v>
      </c>
      <c r="S3232" s="8">
        <f t="shared" si="202"/>
        <v>41897.959791666668</v>
      </c>
      <c r="T3232" s="8">
        <f t="shared" si="203"/>
        <v>41912.957638888889</v>
      </c>
    </row>
    <row r="3233" spans="1:20" ht="49"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s="3" t="s">
        <v>8271</v>
      </c>
      <c r="O3233">
        <f t="shared" si="200"/>
        <v>161</v>
      </c>
      <c r="P3233" s="3">
        <f t="shared" si="201"/>
        <v>57.5</v>
      </c>
      <c r="Q3233" t="s">
        <v>8317</v>
      </c>
      <c r="R3233" t="s">
        <v>8318</v>
      </c>
      <c r="S3233" s="8">
        <f t="shared" si="202"/>
        <v>42446.735497685186</v>
      </c>
      <c r="T3233" s="8">
        <f t="shared" si="203"/>
        <v>42476.735497685186</v>
      </c>
    </row>
    <row r="3234" spans="1:20" ht="49"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s="3" t="s">
        <v>8271</v>
      </c>
      <c r="O3234">
        <f t="shared" si="200"/>
        <v>131</v>
      </c>
      <c r="P3234" s="3">
        <f t="shared" si="201"/>
        <v>50.46</v>
      </c>
      <c r="Q3234" t="s">
        <v>8317</v>
      </c>
      <c r="R3234" t="s">
        <v>8318</v>
      </c>
      <c r="S3234" s="8">
        <f t="shared" si="202"/>
        <v>42463.605520833335</v>
      </c>
      <c r="T3234" s="8">
        <f t="shared" si="203"/>
        <v>42493.957638888889</v>
      </c>
    </row>
    <row r="3235" spans="1:20" ht="49"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s="3" t="s">
        <v>8271</v>
      </c>
      <c r="O3235">
        <f t="shared" si="200"/>
        <v>119</v>
      </c>
      <c r="P3235" s="3">
        <f t="shared" si="201"/>
        <v>97.38</v>
      </c>
      <c r="Q3235" t="s">
        <v>8317</v>
      </c>
      <c r="R3235" t="s">
        <v>8318</v>
      </c>
      <c r="S3235" s="8">
        <f t="shared" si="202"/>
        <v>42766.596701388888</v>
      </c>
      <c r="T3235" s="8">
        <f t="shared" si="203"/>
        <v>42796.596701388888</v>
      </c>
    </row>
    <row r="3236" spans="1:20" ht="49"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s="3" t="s">
        <v>8271</v>
      </c>
      <c r="O3236">
        <f t="shared" si="200"/>
        <v>100</v>
      </c>
      <c r="P3236" s="3">
        <f t="shared" si="201"/>
        <v>34.92</v>
      </c>
      <c r="Q3236" t="s">
        <v>8317</v>
      </c>
      <c r="R3236" t="s">
        <v>8318</v>
      </c>
      <c r="S3236" s="8">
        <f t="shared" si="202"/>
        <v>42734.581111111103</v>
      </c>
      <c r="T3236" s="8">
        <f t="shared" si="203"/>
        <v>42767.771527777775</v>
      </c>
    </row>
    <row r="3237" spans="1:20" ht="49"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s="3" t="s">
        <v>8271</v>
      </c>
      <c r="O3237">
        <f t="shared" si="200"/>
        <v>103</v>
      </c>
      <c r="P3237" s="3">
        <f t="shared" si="201"/>
        <v>85.53</v>
      </c>
      <c r="Q3237" t="s">
        <v>8317</v>
      </c>
      <c r="R3237" t="s">
        <v>8318</v>
      </c>
      <c r="S3237" s="8">
        <f t="shared" si="202"/>
        <v>42522.139479166661</v>
      </c>
      <c r="T3237" s="8">
        <f t="shared" si="203"/>
        <v>42552.139479166661</v>
      </c>
    </row>
    <row r="3238" spans="1:20" ht="49"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s="3" t="s">
        <v>8271</v>
      </c>
      <c r="O3238">
        <f t="shared" si="200"/>
        <v>101</v>
      </c>
      <c r="P3238" s="3">
        <f t="shared" si="201"/>
        <v>182.91</v>
      </c>
      <c r="Q3238" t="s">
        <v>8317</v>
      </c>
      <c r="R3238" t="s">
        <v>8318</v>
      </c>
      <c r="S3238" s="8">
        <f t="shared" si="202"/>
        <v>42702.708715277775</v>
      </c>
      <c r="T3238" s="8">
        <f t="shared" si="203"/>
        <v>42732.708715277775</v>
      </c>
    </row>
    <row r="3239" spans="1:20" ht="33"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s="3" t="s">
        <v>8271</v>
      </c>
      <c r="O3239">
        <f t="shared" si="200"/>
        <v>101</v>
      </c>
      <c r="P3239" s="3">
        <f t="shared" si="201"/>
        <v>131.13999999999999</v>
      </c>
      <c r="Q3239" t="s">
        <v>8317</v>
      </c>
      <c r="R3239" t="s">
        <v>8318</v>
      </c>
      <c r="S3239" s="8">
        <f t="shared" si="202"/>
        <v>42252.266018518516</v>
      </c>
      <c r="T3239" s="8">
        <f t="shared" si="203"/>
        <v>42275.957638888889</v>
      </c>
    </row>
    <row r="3240" spans="1:20" ht="49"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s="3" t="s">
        <v>8271</v>
      </c>
      <c r="O3240">
        <f t="shared" si="200"/>
        <v>112</v>
      </c>
      <c r="P3240" s="3">
        <f t="shared" si="201"/>
        <v>39.81</v>
      </c>
      <c r="Q3240" t="s">
        <v>8317</v>
      </c>
      <c r="R3240" t="s">
        <v>8318</v>
      </c>
      <c r="S3240" s="8">
        <f t="shared" si="202"/>
        <v>42156.302060185182</v>
      </c>
      <c r="T3240" s="8">
        <f t="shared" si="203"/>
        <v>42186.302060185182</v>
      </c>
    </row>
    <row r="3241" spans="1:20" ht="49"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s="3" t="s">
        <v>8271</v>
      </c>
      <c r="O3241">
        <f t="shared" si="200"/>
        <v>106</v>
      </c>
      <c r="P3241" s="3">
        <f t="shared" si="201"/>
        <v>59.7</v>
      </c>
      <c r="Q3241" t="s">
        <v>8317</v>
      </c>
      <c r="R3241" t="s">
        <v>8318</v>
      </c>
      <c r="S3241" s="8">
        <f t="shared" si="202"/>
        <v>42277.880706018514</v>
      </c>
      <c r="T3241" s="8">
        <f t="shared" si="203"/>
        <v>42302.790972222218</v>
      </c>
    </row>
    <row r="3242" spans="1:20" ht="49"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s="3" t="s">
        <v>8271</v>
      </c>
      <c r="O3242">
        <f t="shared" si="200"/>
        <v>101</v>
      </c>
      <c r="P3242" s="3">
        <f t="shared" si="201"/>
        <v>88.74</v>
      </c>
      <c r="Q3242" t="s">
        <v>8317</v>
      </c>
      <c r="R3242" t="s">
        <v>8318</v>
      </c>
      <c r="S3242" s="8">
        <f t="shared" si="202"/>
        <v>42754.485509259255</v>
      </c>
      <c r="T3242" s="8">
        <f t="shared" si="203"/>
        <v>42782.749999999993</v>
      </c>
    </row>
    <row r="3243" spans="1:20" ht="65"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s="3" t="s">
        <v>8271</v>
      </c>
      <c r="O3243">
        <f t="shared" si="200"/>
        <v>115</v>
      </c>
      <c r="P3243" s="3">
        <f t="shared" si="201"/>
        <v>58.69</v>
      </c>
      <c r="Q3243" t="s">
        <v>8317</v>
      </c>
      <c r="R3243" t="s">
        <v>8318</v>
      </c>
      <c r="S3243" s="8">
        <f t="shared" si="202"/>
        <v>41893.116550925923</v>
      </c>
      <c r="T3243" s="8">
        <f t="shared" si="203"/>
        <v>41926.082638888889</v>
      </c>
    </row>
    <row r="3244" spans="1:20" ht="33"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s="3" t="s">
        <v>8271</v>
      </c>
      <c r="O3244">
        <f t="shared" si="200"/>
        <v>127</v>
      </c>
      <c r="P3244" s="3">
        <f t="shared" si="201"/>
        <v>69.569999999999993</v>
      </c>
      <c r="Q3244" t="s">
        <v>8317</v>
      </c>
      <c r="R3244" t="s">
        <v>8318</v>
      </c>
      <c r="S3244" s="8">
        <f t="shared" si="202"/>
        <v>41871.547361111108</v>
      </c>
      <c r="T3244" s="8">
        <f t="shared" si="203"/>
        <v>41901.547361111108</v>
      </c>
    </row>
    <row r="3245" spans="1:20" ht="49"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s="3" t="s">
        <v>8271</v>
      </c>
      <c r="O3245">
        <f t="shared" si="200"/>
        <v>103</v>
      </c>
      <c r="P3245" s="3">
        <f t="shared" si="201"/>
        <v>115.87</v>
      </c>
      <c r="Q3245" t="s">
        <v>8317</v>
      </c>
      <c r="R3245" t="s">
        <v>8318</v>
      </c>
      <c r="S3245" s="8">
        <f t="shared" si="202"/>
        <v>42261.888449074067</v>
      </c>
      <c r="T3245" s="8">
        <f t="shared" si="203"/>
        <v>42285.791666666664</v>
      </c>
    </row>
    <row r="3246" spans="1:20" ht="49"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s="3" t="s">
        <v>8271</v>
      </c>
      <c r="O3246">
        <f t="shared" si="200"/>
        <v>103</v>
      </c>
      <c r="P3246" s="3">
        <f t="shared" si="201"/>
        <v>23.87</v>
      </c>
      <c r="Q3246" t="s">
        <v>8317</v>
      </c>
      <c r="R3246" t="s">
        <v>8318</v>
      </c>
      <c r="S3246" s="8">
        <f t="shared" si="202"/>
        <v>42675.485902777778</v>
      </c>
      <c r="T3246" s="8">
        <f t="shared" si="203"/>
        <v>42705.527569444443</v>
      </c>
    </row>
    <row r="3247" spans="1:20" ht="49"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s="3" t="s">
        <v>8271</v>
      </c>
      <c r="O3247">
        <f t="shared" si="200"/>
        <v>104</v>
      </c>
      <c r="P3247" s="3">
        <f t="shared" si="201"/>
        <v>81.13</v>
      </c>
      <c r="Q3247" t="s">
        <v>8317</v>
      </c>
      <c r="R3247" t="s">
        <v>8318</v>
      </c>
      <c r="S3247" s="8">
        <f t="shared" si="202"/>
        <v>42135.391874999994</v>
      </c>
      <c r="T3247" s="8">
        <f t="shared" si="203"/>
        <v>42166.874999999993</v>
      </c>
    </row>
    <row r="3248" spans="1:20" ht="49"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s="3" t="s">
        <v>8271</v>
      </c>
      <c r="O3248">
        <f t="shared" si="200"/>
        <v>111</v>
      </c>
      <c r="P3248" s="3">
        <f t="shared" si="201"/>
        <v>57.63</v>
      </c>
      <c r="Q3248" t="s">
        <v>8317</v>
      </c>
      <c r="R3248" t="s">
        <v>8318</v>
      </c>
      <c r="S3248" s="8">
        <f t="shared" si="202"/>
        <v>42230.263888888883</v>
      </c>
      <c r="T3248" s="8">
        <f t="shared" si="203"/>
        <v>42258.957638888889</v>
      </c>
    </row>
    <row r="3249" spans="1:20" ht="49"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s="3" t="s">
        <v>8271</v>
      </c>
      <c r="O3249">
        <f t="shared" si="200"/>
        <v>106</v>
      </c>
      <c r="P3249" s="3">
        <f t="shared" si="201"/>
        <v>46.43</v>
      </c>
      <c r="Q3249" t="s">
        <v>8317</v>
      </c>
      <c r="R3249" t="s">
        <v>8318</v>
      </c>
      <c r="S3249" s="8">
        <f t="shared" si="202"/>
        <v>42167.22583333333</v>
      </c>
      <c r="T3249" s="8">
        <f t="shared" si="203"/>
        <v>42197.22583333333</v>
      </c>
    </row>
    <row r="3250" spans="1:20" ht="33"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s="3" t="s">
        <v>8271</v>
      </c>
      <c r="O3250">
        <f t="shared" si="200"/>
        <v>101</v>
      </c>
      <c r="P3250" s="3">
        <f t="shared" si="201"/>
        <v>60.48</v>
      </c>
      <c r="Q3250" t="s">
        <v>8317</v>
      </c>
      <c r="R3250" t="s">
        <v>8318</v>
      </c>
      <c r="S3250" s="8">
        <f t="shared" si="202"/>
        <v>42068.68005787037</v>
      </c>
      <c r="T3250" s="8">
        <f t="shared" si="203"/>
        <v>42098.638391203705</v>
      </c>
    </row>
    <row r="3251" spans="1:20" ht="49"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s="3" t="s">
        <v>8271</v>
      </c>
      <c r="O3251">
        <f t="shared" si="200"/>
        <v>105</v>
      </c>
      <c r="P3251" s="3">
        <f t="shared" si="201"/>
        <v>65.58</v>
      </c>
      <c r="Q3251" t="s">
        <v>8317</v>
      </c>
      <c r="R3251" t="s">
        <v>8318</v>
      </c>
      <c r="S3251" s="8">
        <f t="shared" si="202"/>
        <v>42145.538356481477</v>
      </c>
      <c r="T3251" s="8">
        <f t="shared" si="203"/>
        <v>42175.538356481477</v>
      </c>
    </row>
    <row r="3252" spans="1:20" ht="49"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s="3" t="s">
        <v>8271</v>
      </c>
      <c r="O3252">
        <f t="shared" si="200"/>
        <v>102</v>
      </c>
      <c r="P3252" s="3">
        <f t="shared" si="201"/>
        <v>119.19</v>
      </c>
      <c r="Q3252" t="s">
        <v>8317</v>
      </c>
      <c r="R3252" t="s">
        <v>8318</v>
      </c>
      <c r="S3252" s="8">
        <f t="shared" si="202"/>
        <v>41918.533842592587</v>
      </c>
      <c r="T3252" s="8">
        <f t="shared" si="203"/>
        <v>41948.575509259259</v>
      </c>
    </row>
    <row r="3253" spans="1:20" ht="49"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s="3" t="s">
        <v>8271</v>
      </c>
      <c r="O3253">
        <f t="shared" si="200"/>
        <v>111</v>
      </c>
      <c r="P3253" s="3">
        <f t="shared" si="201"/>
        <v>83.05</v>
      </c>
      <c r="Q3253" t="s">
        <v>8317</v>
      </c>
      <c r="R3253" t="s">
        <v>8318</v>
      </c>
      <c r="S3253" s="8">
        <f t="shared" si="202"/>
        <v>42146.52275462963</v>
      </c>
      <c r="T3253" s="8">
        <f t="shared" si="203"/>
        <v>42176.52275462963</v>
      </c>
    </row>
    <row r="3254" spans="1:20" ht="33"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s="3" t="s">
        <v>8271</v>
      </c>
      <c r="O3254">
        <f t="shared" si="200"/>
        <v>128</v>
      </c>
      <c r="P3254" s="3">
        <f t="shared" si="201"/>
        <v>57.52</v>
      </c>
      <c r="Q3254" t="s">
        <v>8317</v>
      </c>
      <c r="R3254" t="s">
        <v>8318</v>
      </c>
      <c r="S3254" s="8">
        <f t="shared" si="202"/>
        <v>42590.264351851853</v>
      </c>
      <c r="T3254" s="8">
        <f t="shared" si="203"/>
        <v>42620.264351851853</v>
      </c>
    </row>
    <row r="3255" spans="1:20" ht="49"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s="3" t="s">
        <v>8271</v>
      </c>
      <c r="O3255">
        <f t="shared" si="200"/>
        <v>102</v>
      </c>
      <c r="P3255" s="3">
        <f t="shared" si="201"/>
        <v>177.09</v>
      </c>
      <c r="Q3255" t="s">
        <v>8317</v>
      </c>
      <c r="R3255" t="s">
        <v>8318</v>
      </c>
      <c r="S3255" s="8">
        <f t="shared" si="202"/>
        <v>42602.368379629632</v>
      </c>
      <c r="T3255" s="8">
        <f t="shared" si="203"/>
        <v>42620.947916666664</v>
      </c>
    </row>
    <row r="3256" spans="1:20" ht="49"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s="3" t="s">
        <v>8271</v>
      </c>
      <c r="O3256">
        <f t="shared" si="200"/>
        <v>101</v>
      </c>
      <c r="P3256" s="3">
        <f t="shared" si="201"/>
        <v>70.77</v>
      </c>
      <c r="Q3256" t="s">
        <v>8317</v>
      </c>
      <c r="R3256" t="s">
        <v>8318</v>
      </c>
      <c r="S3256" s="8">
        <f t="shared" si="202"/>
        <v>42058.877418981479</v>
      </c>
      <c r="T3256" s="8">
        <f t="shared" si="203"/>
        <v>42088.835752314808</v>
      </c>
    </row>
    <row r="3257" spans="1:20" ht="49"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s="3" t="s">
        <v>8271</v>
      </c>
      <c r="O3257">
        <f t="shared" si="200"/>
        <v>175</v>
      </c>
      <c r="P3257" s="3">
        <f t="shared" si="201"/>
        <v>29.17</v>
      </c>
      <c r="Q3257" t="s">
        <v>8317</v>
      </c>
      <c r="R3257" t="s">
        <v>8318</v>
      </c>
      <c r="S3257" s="8">
        <f t="shared" si="202"/>
        <v>41889.559895833328</v>
      </c>
      <c r="T3257" s="8">
        <f t="shared" si="203"/>
        <v>41919.559895833328</v>
      </c>
    </row>
    <row r="3258" spans="1:20" ht="49"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s="3" t="s">
        <v>8271</v>
      </c>
      <c r="O3258">
        <f t="shared" si="200"/>
        <v>128</v>
      </c>
      <c r="P3258" s="3">
        <f t="shared" si="201"/>
        <v>72.760000000000005</v>
      </c>
      <c r="Q3258" t="s">
        <v>8317</v>
      </c>
      <c r="R3258" t="s">
        <v>8318</v>
      </c>
      <c r="S3258" s="8">
        <f t="shared" si="202"/>
        <v>42144.365474537037</v>
      </c>
      <c r="T3258" s="8">
        <f t="shared" si="203"/>
        <v>42165.957638888889</v>
      </c>
    </row>
    <row r="3259" spans="1:20" ht="49"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s="3" t="s">
        <v>8271</v>
      </c>
      <c r="O3259">
        <f t="shared" si="200"/>
        <v>106</v>
      </c>
      <c r="P3259" s="3">
        <f t="shared" si="201"/>
        <v>51.85</v>
      </c>
      <c r="Q3259" t="s">
        <v>8317</v>
      </c>
      <c r="R3259" t="s">
        <v>8318</v>
      </c>
      <c r="S3259" s="8">
        <f t="shared" si="202"/>
        <v>42758.351296296292</v>
      </c>
      <c r="T3259" s="8">
        <f t="shared" si="203"/>
        <v>42788.351296296292</v>
      </c>
    </row>
    <row r="3260" spans="1:20" ht="33"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s="3" t="s">
        <v>8271</v>
      </c>
      <c r="O3260">
        <f t="shared" si="200"/>
        <v>105</v>
      </c>
      <c r="P3260" s="3">
        <f t="shared" si="201"/>
        <v>98.2</v>
      </c>
      <c r="Q3260" t="s">
        <v>8317</v>
      </c>
      <c r="R3260" t="s">
        <v>8318</v>
      </c>
      <c r="S3260" s="8">
        <f t="shared" si="202"/>
        <v>41982.678946759253</v>
      </c>
      <c r="T3260" s="8">
        <f t="shared" si="203"/>
        <v>42012.678946759253</v>
      </c>
    </row>
    <row r="3261" spans="1:20" ht="49"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s="3" t="s">
        <v>8271</v>
      </c>
      <c r="O3261">
        <f t="shared" si="200"/>
        <v>106</v>
      </c>
      <c r="P3261" s="3">
        <f t="shared" si="201"/>
        <v>251.74</v>
      </c>
      <c r="Q3261" t="s">
        <v>8317</v>
      </c>
      <c r="R3261" t="s">
        <v>8318</v>
      </c>
      <c r="S3261" s="8">
        <f t="shared" si="202"/>
        <v>42614.552604166667</v>
      </c>
      <c r="T3261" s="8">
        <f t="shared" si="203"/>
        <v>42643.957638888889</v>
      </c>
    </row>
    <row r="3262" spans="1:20" ht="49"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s="3" t="s">
        <v>8271</v>
      </c>
      <c r="O3262">
        <f t="shared" si="200"/>
        <v>109</v>
      </c>
      <c r="P3262" s="3">
        <f t="shared" si="201"/>
        <v>74.819999999999993</v>
      </c>
      <c r="Q3262" t="s">
        <v>8317</v>
      </c>
      <c r="R3262" t="s">
        <v>8318</v>
      </c>
      <c r="S3262" s="8">
        <f t="shared" si="202"/>
        <v>42303.464328703696</v>
      </c>
      <c r="T3262" s="8">
        <f t="shared" si="203"/>
        <v>42338.505995370368</v>
      </c>
    </row>
    <row r="3263" spans="1:20" ht="49"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s="3" t="s">
        <v>8271</v>
      </c>
      <c r="O3263">
        <f t="shared" si="200"/>
        <v>100</v>
      </c>
      <c r="P3263" s="3">
        <f t="shared" si="201"/>
        <v>67.650000000000006</v>
      </c>
      <c r="Q3263" t="s">
        <v>8317</v>
      </c>
      <c r="R3263" t="s">
        <v>8318</v>
      </c>
      <c r="S3263" s="8">
        <f t="shared" si="202"/>
        <v>42171.517083333332</v>
      </c>
      <c r="T3263" s="8">
        <f t="shared" si="203"/>
        <v>42201.517083333332</v>
      </c>
    </row>
    <row r="3264" spans="1:20" ht="33"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s="3" t="s">
        <v>8271</v>
      </c>
      <c r="O3264">
        <f t="shared" si="200"/>
        <v>103</v>
      </c>
      <c r="P3264" s="3">
        <f t="shared" si="201"/>
        <v>93.81</v>
      </c>
      <c r="Q3264" t="s">
        <v>8317</v>
      </c>
      <c r="R3264" t="s">
        <v>8318</v>
      </c>
      <c r="S3264" s="8">
        <f t="shared" si="202"/>
        <v>41964.107199074067</v>
      </c>
      <c r="T3264" s="8">
        <f t="shared" si="203"/>
        <v>41994.958333333336</v>
      </c>
    </row>
    <row r="3265" spans="1:20" ht="33"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s="3" t="s">
        <v>8271</v>
      </c>
      <c r="O3265">
        <f t="shared" si="200"/>
        <v>112</v>
      </c>
      <c r="P3265" s="3">
        <f t="shared" si="201"/>
        <v>41.24</v>
      </c>
      <c r="Q3265" t="s">
        <v>8317</v>
      </c>
      <c r="R3265" t="s">
        <v>8318</v>
      </c>
      <c r="S3265" s="8">
        <f t="shared" si="202"/>
        <v>42284.30773148148</v>
      </c>
      <c r="T3265" s="8">
        <f t="shared" si="203"/>
        <v>42307.666666666664</v>
      </c>
    </row>
    <row r="3266" spans="1:20" ht="33"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s="3" t="s">
        <v>8271</v>
      </c>
      <c r="O3266">
        <f t="shared" ref="O3266:O3329" si="204">ROUND(E3266/D3266*100,0)</f>
        <v>103</v>
      </c>
      <c r="P3266" s="3">
        <f t="shared" ref="P3266:P3329" si="205">IF(E3266=0,0,ROUND(E3266/L3266,2))</f>
        <v>52.55</v>
      </c>
      <c r="Q3266" t="s">
        <v>8317</v>
      </c>
      <c r="R3266" t="s">
        <v>8318</v>
      </c>
      <c r="S3266" s="8">
        <f t="shared" ref="S3266:S3329" si="206">(((J3266/60)/60)/24)+DATE(1970,1,1)+(-5/24)</f>
        <v>42016.591874999998</v>
      </c>
      <c r="T3266" s="8">
        <f t="shared" ref="T3266:T3329" si="207">(I3266/86400)+25569+(-5/24)</f>
        <v>42032.708333333336</v>
      </c>
    </row>
    <row r="3267" spans="1:20" ht="49"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s="3" t="s">
        <v>8271</v>
      </c>
      <c r="O3267">
        <f t="shared" si="204"/>
        <v>164</v>
      </c>
      <c r="P3267" s="3">
        <f t="shared" si="205"/>
        <v>70.290000000000006</v>
      </c>
      <c r="Q3267" t="s">
        <v>8317</v>
      </c>
      <c r="R3267" t="s">
        <v>8318</v>
      </c>
      <c r="S3267" s="8">
        <f t="shared" si="206"/>
        <v>42311.503645833327</v>
      </c>
      <c r="T3267" s="8">
        <f t="shared" si="207"/>
        <v>42341.499999999993</v>
      </c>
    </row>
    <row r="3268" spans="1:20" ht="49"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s="3" t="s">
        <v>8271</v>
      </c>
      <c r="O3268">
        <f t="shared" si="204"/>
        <v>131</v>
      </c>
      <c r="P3268" s="3">
        <f t="shared" si="205"/>
        <v>48.33</v>
      </c>
      <c r="Q3268" t="s">
        <v>8317</v>
      </c>
      <c r="R3268" t="s">
        <v>8318</v>
      </c>
      <c r="S3268" s="8">
        <f t="shared" si="206"/>
        <v>42136.32780092593</v>
      </c>
      <c r="T3268" s="8">
        <f t="shared" si="207"/>
        <v>42167.666666666664</v>
      </c>
    </row>
    <row r="3269" spans="1:20" ht="49"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s="3" t="s">
        <v>8271</v>
      </c>
      <c r="O3269">
        <f t="shared" si="204"/>
        <v>102</v>
      </c>
      <c r="P3269" s="3">
        <f t="shared" si="205"/>
        <v>53.18</v>
      </c>
      <c r="Q3269" t="s">
        <v>8317</v>
      </c>
      <c r="R3269" t="s">
        <v>8318</v>
      </c>
      <c r="S3269" s="8">
        <f t="shared" si="206"/>
        <v>42172.549305555549</v>
      </c>
      <c r="T3269" s="8">
        <f t="shared" si="207"/>
        <v>42202.549305555549</v>
      </c>
    </row>
    <row r="3270" spans="1:20" ht="49"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s="3" t="s">
        <v>8271</v>
      </c>
      <c r="O3270">
        <f t="shared" si="204"/>
        <v>128</v>
      </c>
      <c r="P3270" s="3">
        <f t="shared" si="205"/>
        <v>60.95</v>
      </c>
      <c r="Q3270" t="s">
        <v>8317</v>
      </c>
      <c r="R3270" t="s">
        <v>8318</v>
      </c>
      <c r="S3270" s="8">
        <f t="shared" si="206"/>
        <v>42590.695925925924</v>
      </c>
      <c r="T3270" s="8">
        <f t="shared" si="207"/>
        <v>42606.695925925924</v>
      </c>
    </row>
    <row r="3271" spans="1:20" ht="49"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s="3" t="s">
        <v>8271</v>
      </c>
      <c r="O3271">
        <f t="shared" si="204"/>
        <v>102</v>
      </c>
      <c r="P3271" s="3">
        <f t="shared" si="205"/>
        <v>116</v>
      </c>
      <c r="Q3271" t="s">
        <v>8317</v>
      </c>
      <c r="R3271" t="s">
        <v>8318</v>
      </c>
      <c r="S3271" s="8">
        <f t="shared" si="206"/>
        <v>42137.18746527777</v>
      </c>
      <c r="T3271" s="8">
        <f t="shared" si="207"/>
        <v>42171.249999999993</v>
      </c>
    </row>
    <row r="3272" spans="1:20" ht="49"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s="3" t="s">
        <v>8271</v>
      </c>
      <c r="O3272">
        <f t="shared" si="204"/>
        <v>102</v>
      </c>
      <c r="P3272" s="3">
        <f t="shared" si="205"/>
        <v>61</v>
      </c>
      <c r="Q3272" t="s">
        <v>8317</v>
      </c>
      <c r="R3272" t="s">
        <v>8318</v>
      </c>
      <c r="S3272" s="8">
        <f t="shared" si="206"/>
        <v>42167.324826388889</v>
      </c>
      <c r="T3272" s="8">
        <f t="shared" si="207"/>
        <v>42197.324826388889</v>
      </c>
    </row>
    <row r="3273" spans="1:20" ht="18"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s="3" t="s">
        <v>8271</v>
      </c>
      <c r="O3273">
        <f t="shared" si="204"/>
        <v>130</v>
      </c>
      <c r="P3273" s="3">
        <f t="shared" si="205"/>
        <v>38.24</v>
      </c>
      <c r="Q3273" t="s">
        <v>8317</v>
      </c>
      <c r="R3273" t="s">
        <v>8318</v>
      </c>
      <c r="S3273" s="8">
        <f t="shared" si="206"/>
        <v>41915.22887731481</v>
      </c>
      <c r="T3273" s="8">
        <f t="shared" si="207"/>
        <v>41945.270543981482</v>
      </c>
    </row>
    <row r="3274" spans="1:20" ht="49"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s="3" t="s">
        <v>8271</v>
      </c>
      <c r="O3274">
        <f t="shared" si="204"/>
        <v>154</v>
      </c>
      <c r="P3274" s="3">
        <f t="shared" si="205"/>
        <v>106.5</v>
      </c>
      <c r="Q3274" t="s">
        <v>8317</v>
      </c>
      <c r="R3274" t="s">
        <v>8318</v>
      </c>
      <c r="S3274" s="8">
        <f t="shared" si="206"/>
        <v>42284.291770833333</v>
      </c>
      <c r="T3274" s="8">
        <f t="shared" si="207"/>
        <v>42314.333437499998</v>
      </c>
    </row>
    <row r="3275" spans="1:20" ht="49"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s="3" t="s">
        <v>8271</v>
      </c>
      <c r="O3275">
        <f t="shared" si="204"/>
        <v>107</v>
      </c>
      <c r="P3275" s="3">
        <f t="shared" si="205"/>
        <v>204.57</v>
      </c>
      <c r="Q3275" t="s">
        <v>8317</v>
      </c>
      <c r="R3275" t="s">
        <v>8318</v>
      </c>
      <c r="S3275" s="8">
        <f t="shared" si="206"/>
        <v>42611.5930787037</v>
      </c>
      <c r="T3275" s="8">
        <f t="shared" si="207"/>
        <v>42627.583333333336</v>
      </c>
    </row>
    <row r="3276" spans="1:20" ht="49"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s="3" t="s">
        <v>8271</v>
      </c>
      <c r="O3276">
        <f t="shared" si="204"/>
        <v>101</v>
      </c>
      <c r="P3276" s="3">
        <f t="shared" si="205"/>
        <v>54.91</v>
      </c>
      <c r="Q3276" t="s">
        <v>8317</v>
      </c>
      <c r="R3276" t="s">
        <v>8318</v>
      </c>
      <c r="S3276" s="8">
        <f t="shared" si="206"/>
        <v>42400.496203703697</v>
      </c>
      <c r="T3276" s="8">
        <f t="shared" si="207"/>
        <v>42444.666666666664</v>
      </c>
    </row>
    <row r="3277" spans="1:20" ht="49"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s="3" t="s">
        <v>8271</v>
      </c>
      <c r="O3277">
        <f t="shared" si="204"/>
        <v>100</v>
      </c>
      <c r="P3277" s="3">
        <f t="shared" si="205"/>
        <v>150.41999999999999</v>
      </c>
      <c r="Q3277" t="s">
        <v>8317</v>
      </c>
      <c r="R3277" t="s">
        <v>8318</v>
      </c>
      <c r="S3277" s="8">
        <f t="shared" si="206"/>
        <v>42017.672118055554</v>
      </c>
      <c r="T3277" s="8">
        <f t="shared" si="207"/>
        <v>42043.979166666664</v>
      </c>
    </row>
    <row r="3278" spans="1:20" ht="49"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s="3" t="s">
        <v>8271</v>
      </c>
      <c r="O3278">
        <f t="shared" si="204"/>
        <v>117</v>
      </c>
      <c r="P3278" s="3">
        <f t="shared" si="205"/>
        <v>52.58</v>
      </c>
      <c r="Q3278" t="s">
        <v>8317</v>
      </c>
      <c r="R3278" t="s">
        <v>8318</v>
      </c>
      <c r="S3278" s="8">
        <f t="shared" si="206"/>
        <v>42426.741655092592</v>
      </c>
      <c r="T3278" s="8">
        <f t="shared" si="207"/>
        <v>42460.957638888889</v>
      </c>
    </row>
    <row r="3279" spans="1:20" ht="49"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s="3" t="s">
        <v>8271</v>
      </c>
      <c r="O3279">
        <f t="shared" si="204"/>
        <v>109</v>
      </c>
      <c r="P3279" s="3">
        <f t="shared" si="205"/>
        <v>54.3</v>
      </c>
      <c r="Q3279" t="s">
        <v>8317</v>
      </c>
      <c r="R3279" t="s">
        <v>8318</v>
      </c>
      <c r="S3279" s="8">
        <f t="shared" si="206"/>
        <v>41931.474606481483</v>
      </c>
      <c r="T3279" s="8">
        <f t="shared" si="207"/>
        <v>41961.516273148147</v>
      </c>
    </row>
    <row r="3280" spans="1:20" ht="49"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s="3" t="s">
        <v>8271</v>
      </c>
      <c r="O3280">
        <f t="shared" si="204"/>
        <v>103</v>
      </c>
      <c r="P3280" s="3">
        <f t="shared" si="205"/>
        <v>76.03</v>
      </c>
      <c r="Q3280" t="s">
        <v>8317</v>
      </c>
      <c r="R3280" t="s">
        <v>8318</v>
      </c>
      <c r="S3280" s="8">
        <f t="shared" si="206"/>
        <v>42124.640081018515</v>
      </c>
      <c r="T3280" s="8">
        <f t="shared" si="207"/>
        <v>42154.640081018515</v>
      </c>
    </row>
    <row r="3281" spans="1:20" ht="49"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s="3" t="s">
        <v>8271</v>
      </c>
      <c r="O3281">
        <f t="shared" si="204"/>
        <v>114</v>
      </c>
      <c r="P3281" s="3">
        <f t="shared" si="205"/>
        <v>105.21</v>
      </c>
      <c r="Q3281" t="s">
        <v>8317</v>
      </c>
      <c r="R3281" t="s">
        <v>8318</v>
      </c>
      <c r="S3281" s="8">
        <f t="shared" si="206"/>
        <v>42430.894201388881</v>
      </c>
      <c r="T3281" s="8">
        <f t="shared" si="207"/>
        <v>42460.852534722224</v>
      </c>
    </row>
    <row r="3282" spans="1:20" ht="49"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s="3" t="s">
        <v>8271</v>
      </c>
      <c r="O3282">
        <f t="shared" si="204"/>
        <v>103</v>
      </c>
      <c r="P3282" s="3">
        <f t="shared" si="205"/>
        <v>68.67</v>
      </c>
      <c r="Q3282" t="s">
        <v>8317</v>
      </c>
      <c r="R3282" t="s">
        <v>8318</v>
      </c>
      <c r="S3282" s="8">
        <f t="shared" si="206"/>
        <v>42121.548587962963</v>
      </c>
      <c r="T3282" s="8">
        <f t="shared" si="207"/>
        <v>42155.999999999993</v>
      </c>
    </row>
    <row r="3283" spans="1:20" ht="33"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s="3" t="s">
        <v>8271</v>
      </c>
      <c r="O3283">
        <f t="shared" si="204"/>
        <v>122</v>
      </c>
      <c r="P3283" s="3">
        <f t="shared" si="205"/>
        <v>129.36000000000001</v>
      </c>
      <c r="Q3283" t="s">
        <v>8317</v>
      </c>
      <c r="R3283" t="s">
        <v>8318</v>
      </c>
      <c r="S3283" s="8">
        <f t="shared" si="206"/>
        <v>42218.811400462961</v>
      </c>
      <c r="T3283" s="8">
        <f t="shared" si="207"/>
        <v>42248.811400462961</v>
      </c>
    </row>
    <row r="3284" spans="1:20" ht="49"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s="3" t="s">
        <v>8271</v>
      </c>
      <c r="O3284">
        <f t="shared" si="204"/>
        <v>103</v>
      </c>
      <c r="P3284" s="3">
        <f t="shared" si="205"/>
        <v>134.26</v>
      </c>
      <c r="Q3284" t="s">
        <v>8317</v>
      </c>
      <c r="R3284" t="s">
        <v>8318</v>
      </c>
      <c r="S3284" s="8">
        <f t="shared" si="206"/>
        <v>42444.985972222225</v>
      </c>
      <c r="T3284" s="8">
        <f t="shared" si="207"/>
        <v>42488.985972222225</v>
      </c>
    </row>
    <row r="3285" spans="1:20" ht="49"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s="3" t="s">
        <v>8271</v>
      </c>
      <c r="O3285">
        <f t="shared" si="204"/>
        <v>105</v>
      </c>
      <c r="P3285" s="3">
        <f t="shared" si="205"/>
        <v>17.829999999999998</v>
      </c>
      <c r="Q3285" t="s">
        <v>8317</v>
      </c>
      <c r="R3285" t="s">
        <v>8318</v>
      </c>
      <c r="S3285" s="8">
        <f t="shared" si="206"/>
        <v>42379.535856481474</v>
      </c>
      <c r="T3285" s="8">
        <f t="shared" si="207"/>
        <v>42410.666666666664</v>
      </c>
    </row>
    <row r="3286" spans="1:20" ht="49"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s="3" t="s">
        <v>8271</v>
      </c>
      <c r="O3286">
        <f t="shared" si="204"/>
        <v>102</v>
      </c>
      <c r="P3286" s="3">
        <f t="shared" si="205"/>
        <v>203.2</v>
      </c>
      <c r="Q3286" t="s">
        <v>8317</v>
      </c>
      <c r="R3286" t="s">
        <v>8318</v>
      </c>
      <c r="S3286" s="8">
        <f t="shared" si="206"/>
        <v>42380.676539351851</v>
      </c>
      <c r="T3286" s="8">
        <f t="shared" si="207"/>
        <v>42398.040972222218</v>
      </c>
    </row>
    <row r="3287" spans="1:20" ht="18"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s="3" t="s">
        <v>8271</v>
      </c>
      <c r="O3287">
        <f t="shared" si="204"/>
        <v>112</v>
      </c>
      <c r="P3287" s="3">
        <f t="shared" si="205"/>
        <v>69.19</v>
      </c>
      <c r="Q3287" t="s">
        <v>8317</v>
      </c>
      <c r="R3287" t="s">
        <v>8318</v>
      </c>
      <c r="S3287" s="8">
        <f t="shared" si="206"/>
        <v>42762.734097222223</v>
      </c>
      <c r="T3287" s="8">
        <f t="shared" si="207"/>
        <v>42793.999999999993</v>
      </c>
    </row>
    <row r="3288" spans="1:20" ht="49"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s="3" t="s">
        <v>8271</v>
      </c>
      <c r="O3288">
        <f t="shared" si="204"/>
        <v>102</v>
      </c>
      <c r="P3288" s="3">
        <f t="shared" si="205"/>
        <v>125.12</v>
      </c>
      <c r="Q3288" t="s">
        <v>8317</v>
      </c>
      <c r="R3288" t="s">
        <v>8318</v>
      </c>
      <c r="S3288" s="8">
        <f t="shared" si="206"/>
        <v>42567.631736111107</v>
      </c>
      <c r="T3288" s="8">
        <f t="shared" si="207"/>
        <v>42597.631736111107</v>
      </c>
    </row>
    <row r="3289" spans="1:20" ht="33"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s="3" t="s">
        <v>8271</v>
      </c>
      <c r="O3289">
        <f t="shared" si="204"/>
        <v>100</v>
      </c>
      <c r="P3289" s="3">
        <f t="shared" si="205"/>
        <v>73.53</v>
      </c>
      <c r="Q3289" t="s">
        <v>8317</v>
      </c>
      <c r="R3289" t="s">
        <v>8318</v>
      </c>
      <c r="S3289" s="8">
        <f t="shared" si="206"/>
        <v>42311.541990740741</v>
      </c>
      <c r="T3289" s="8">
        <f t="shared" si="207"/>
        <v>42336.541990740741</v>
      </c>
    </row>
    <row r="3290" spans="1:20" ht="49"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s="3" t="s">
        <v>8271</v>
      </c>
      <c r="O3290">
        <f t="shared" si="204"/>
        <v>100</v>
      </c>
      <c r="P3290" s="3">
        <f t="shared" si="205"/>
        <v>48.44</v>
      </c>
      <c r="Q3290" t="s">
        <v>8317</v>
      </c>
      <c r="R3290" t="s">
        <v>8318</v>
      </c>
      <c r="S3290" s="8">
        <f t="shared" si="206"/>
        <v>42505.566145833327</v>
      </c>
      <c r="T3290" s="8">
        <f t="shared" si="207"/>
        <v>42541.749999999993</v>
      </c>
    </row>
    <row r="3291" spans="1:20" ht="49"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s="3" t="s">
        <v>8271</v>
      </c>
      <c r="O3291">
        <f t="shared" si="204"/>
        <v>133</v>
      </c>
      <c r="P3291" s="3">
        <f t="shared" si="205"/>
        <v>26.61</v>
      </c>
      <c r="Q3291" t="s">
        <v>8317</v>
      </c>
      <c r="R3291" t="s">
        <v>8318</v>
      </c>
      <c r="S3291" s="8">
        <f t="shared" si="206"/>
        <v>42758.159745370365</v>
      </c>
      <c r="T3291" s="8">
        <f t="shared" si="207"/>
        <v>42786.159745370365</v>
      </c>
    </row>
    <row r="3292" spans="1:20" ht="81"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s="3" t="s">
        <v>8271</v>
      </c>
      <c r="O3292">
        <f t="shared" si="204"/>
        <v>121</v>
      </c>
      <c r="P3292" s="3">
        <f t="shared" si="205"/>
        <v>33.67</v>
      </c>
      <c r="Q3292" t="s">
        <v>8317</v>
      </c>
      <c r="R3292" t="s">
        <v>8318</v>
      </c>
      <c r="S3292" s="8">
        <f t="shared" si="206"/>
        <v>42775.306608796294</v>
      </c>
      <c r="T3292" s="8">
        <f t="shared" si="207"/>
        <v>42805.306608796294</v>
      </c>
    </row>
    <row r="3293" spans="1:20" ht="49"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s="3" t="s">
        <v>8271</v>
      </c>
      <c r="O3293">
        <f t="shared" si="204"/>
        <v>114</v>
      </c>
      <c r="P3293" s="3">
        <f t="shared" si="205"/>
        <v>40.71</v>
      </c>
      <c r="Q3293" t="s">
        <v>8317</v>
      </c>
      <c r="R3293" t="s">
        <v>8318</v>
      </c>
      <c r="S3293" s="8">
        <f t="shared" si="206"/>
        <v>42232.494212962956</v>
      </c>
      <c r="T3293" s="8">
        <f t="shared" si="207"/>
        <v>42263.957638888889</v>
      </c>
    </row>
    <row r="3294" spans="1:20" ht="49"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s="3" t="s">
        <v>8271</v>
      </c>
      <c r="O3294">
        <f t="shared" si="204"/>
        <v>286</v>
      </c>
      <c r="P3294" s="3">
        <f t="shared" si="205"/>
        <v>19.27</v>
      </c>
      <c r="Q3294" t="s">
        <v>8317</v>
      </c>
      <c r="R3294" t="s">
        <v>8318</v>
      </c>
      <c r="S3294" s="8">
        <f t="shared" si="206"/>
        <v>42282.561898148146</v>
      </c>
      <c r="T3294" s="8">
        <f t="shared" si="207"/>
        <v>42342.603564814817</v>
      </c>
    </row>
    <row r="3295" spans="1:20" ht="49"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s="3" t="s">
        <v>8271</v>
      </c>
      <c r="O3295">
        <f t="shared" si="204"/>
        <v>170</v>
      </c>
      <c r="P3295" s="3">
        <f t="shared" si="205"/>
        <v>84.29</v>
      </c>
      <c r="Q3295" t="s">
        <v>8317</v>
      </c>
      <c r="R3295" t="s">
        <v>8318</v>
      </c>
      <c r="S3295" s="8">
        <f t="shared" si="206"/>
        <v>42768.217037037037</v>
      </c>
      <c r="T3295" s="8">
        <f t="shared" si="207"/>
        <v>42798.217037037037</v>
      </c>
    </row>
    <row r="3296" spans="1:20" ht="49"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s="3" t="s">
        <v>8271</v>
      </c>
      <c r="O3296">
        <f t="shared" si="204"/>
        <v>118</v>
      </c>
      <c r="P3296" s="3">
        <f t="shared" si="205"/>
        <v>29.58</v>
      </c>
      <c r="Q3296" t="s">
        <v>8317</v>
      </c>
      <c r="R3296" t="s">
        <v>8318</v>
      </c>
      <c r="S3296" s="8">
        <f t="shared" si="206"/>
        <v>42141.33280092592</v>
      </c>
      <c r="T3296" s="8">
        <f t="shared" si="207"/>
        <v>42171.33280092592</v>
      </c>
    </row>
    <row r="3297" spans="1:20" ht="49"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s="3" t="s">
        <v>8271</v>
      </c>
      <c r="O3297">
        <f t="shared" si="204"/>
        <v>103</v>
      </c>
      <c r="P3297" s="3">
        <f t="shared" si="205"/>
        <v>26.67</v>
      </c>
      <c r="Q3297" t="s">
        <v>8317</v>
      </c>
      <c r="R3297" t="s">
        <v>8318</v>
      </c>
      <c r="S3297" s="8">
        <f t="shared" si="206"/>
        <v>42609.234131944446</v>
      </c>
      <c r="T3297" s="8">
        <f t="shared" si="207"/>
        <v>42639.234131944446</v>
      </c>
    </row>
    <row r="3298" spans="1:20" ht="49"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s="3" t="s">
        <v>8271</v>
      </c>
      <c r="O3298">
        <f t="shared" si="204"/>
        <v>144</v>
      </c>
      <c r="P3298" s="3">
        <f t="shared" si="205"/>
        <v>45.98</v>
      </c>
      <c r="Q3298" t="s">
        <v>8317</v>
      </c>
      <c r="R3298" t="s">
        <v>8318</v>
      </c>
      <c r="S3298" s="8">
        <f t="shared" si="206"/>
        <v>42309.54828703704</v>
      </c>
      <c r="T3298" s="8">
        <f t="shared" si="207"/>
        <v>42330.708333333336</v>
      </c>
    </row>
    <row r="3299" spans="1:20" ht="49"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s="3" t="s">
        <v>8271</v>
      </c>
      <c r="O3299">
        <f t="shared" si="204"/>
        <v>100</v>
      </c>
      <c r="P3299" s="3">
        <f t="shared" si="205"/>
        <v>125.09</v>
      </c>
      <c r="Q3299" t="s">
        <v>8317</v>
      </c>
      <c r="R3299" t="s">
        <v>8318</v>
      </c>
      <c r="S3299" s="8">
        <f t="shared" si="206"/>
        <v>42193.563148148147</v>
      </c>
      <c r="T3299" s="8">
        <f t="shared" si="207"/>
        <v>42212.749305555553</v>
      </c>
    </row>
    <row r="3300" spans="1:20" ht="49"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s="3" t="s">
        <v>8271</v>
      </c>
      <c r="O3300">
        <f t="shared" si="204"/>
        <v>102</v>
      </c>
      <c r="P3300" s="3">
        <f t="shared" si="205"/>
        <v>141.29</v>
      </c>
      <c r="Q3300" t="s">
        <v>8317</v>
      </c>
      <c r="R3300" t="s">
        <v>8318</v>
      </c>
      <c r="S3300" s="8">
        <f t="shared" si="206"/>
        <v>42239.749629629623</v>
      </c>
      <c r="T3300" s="8">
        <f t="shared" si="207"/>
        <v>42259.791666666664</v>
      </c>
    </row>
    <row r="3301" spans="1:20" ht="49"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s="3" t="s">
        <v>8271</v>
      </c>
      <c r="O3301">
        <f t="shared" si="204"/>
        <v>116</v>
      </c>
      <c r="P3301" s="3">
        <f t="shared" si="205"/>
        <v>55.33</v>
      </c>
      <c r="Q3301" t="s">
        <v>8317</v>
      </c>
      <c r="R3301" t="s">
        <v>8318</v>
      </c>
      <c r="S3301" s="8">
        <f t="shared" si="206"/>
        <v>42261.709062499998</v>
      </c>
      <c r="T3301" s="8">
        <f t="shared" si="207"/>
        <v>42291.709062499998</v>
      </c>
    </row>
    <row r="3302" spans="1:20" ht="49"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s="3" t="s">
        <v>8271</v>
      </c>
      <c r="O3302">
        <f t="shared" si="204"/>
        <v>136</v>
      </c>
      <c r="P3302" s="3">
        <f t="shared" si="205"/>
        <v>46.42</v>
      </c>
      <c r="Q3302" t="s">
        <v>8317</v>
      </c>
      <c r="R3302" t="s">
        <v>8318</v>
      </c>
      <c r="S3302" s="8">
        <f t="shared" si="206"/>
        <v>42102.535439814812</v>
      </c>
      <c r="T3302" s="8">
        <f t="shared" si="207"/>
        <v>42123.535439814812</v>
      </c>
    </row>
    <row r="3303" spans="1:20" ht="49"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s="3" t="s">
        <v>8271</v>
      </c>
      <c r="O3303">
        <f t="shared" si="204"/>
        <v>133</v>
      </c>
      <c r="P3303" s="3">
        <f t="shared" si="205"/>
        <v>57.2</v>
      </c>
      <c r="Q3303" t="s">
        <v>8317</v>
      </c>
      <c r="R3303" t="s">
        <v>8318</v>
      </c>
      <c r="S3303" s="8">
        <f t="shared" si="206"/>
        <v>42538.527500000004</v>
      </c>
      <c r="T3303" s="8">
        <f t="shared" si="207"/>
        <v>42583.082638888889</v>
      </c>
    </row>
    <row r="3304" spans="1:20" ht="18"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s="3" t="s">
        <v>8271</v>
      </c>
      <c r="O3304">
        <f t="shared" si="204"/>
        <v>103</v>
      </c>
      <c r="P3304" s="3">
        <f t="shared" si="205"/>
        <v>173.7</v>
      </c>
      <c r="Q3304" t="s">
        <v>8317</v>
      </c>
      <c r="R3304" t="s">
        <v>8318</v>
      </c>
      <c r="S3304" s="8">
        <f t="shared" si="206"/>
        <v>42681.143240740734</v>
      </c>
      <c r="T3304" s="8">
        <f t="shared" si="207"/>
        <v>42711.143240740734</v>
      </c>
    </row>
    <row r="3305" spans="1:20" ht="49"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s="3" t="s">
        <v>8271</v>
      </c>
      <c r="O3305">
        <f t="shared" si="204"/>
        <v>116</v>
      </c>
      <c r="P3305" s="3">
        <f t="shared" si="205"/>
        <v>59.6</v>
      </c>
      <c r="Q3305" t="s">
        <v>8317</v>
      </c>
      <c r="R3305" t="s">
        <v>8318</v>
      </c>
      <c r="S3305" s="8">
        <f t="shared" si="206"/>
        <v>42056.443101851844</v>
      </c>
      <c r="T3305" s="8">
        <f t="shared" si="207"/>
        <v>42091.401435185187</v>
      </c>
    </row>
    <row r="3306" spans="1:20" ht="49"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s="3" t="s">
        <v>8271</v>
      </c>
      <c r="O3306">
        <f t="shared" si="204"/>
        <v>105</v>
      </c>
      <c r="P3306" s="3">
        <f t="shared" si="205"/>
        <v>89.59</v>
      </c>
      <c r="Q3306" t="s">
        <v>8317</v>
      </c>
      <c r="R3306" t="s">
        <v>8318</v>
      </c>
      <c r="S3306" s="8">
        <f t="shared" si="206"/>
        <v>42696.41611111111</v>
      </c>
      <c r="T3306" s="8">
        <f t="shared" si="207"/>
        <v>42726.41611111111</v>
      </c>
    </row>
    <row r="3307" spans="1:20" ht="49"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s="3" t="s">
        <v>8271</v>
      </c>
      <c r="O3307">
        <f t="shared" si="204"/>
        <v>102</v>
      </c>
      <c r="P3307" s="3">
        <f t="shared" si="205"/>
        <v>204.05</v>
      </c>
      <c r="Q3307" t="s">
        <v>8317</v>
      </c>
      <c r="R3307" t="s">
        <v>8318</v>
      </c>
      <c r="S3307" s="8">
        <f t="shared" si="206"/>
        <v>42186.647546296292</v>
      </c>
      <c r="T3307" s="8">
        <f t="shared" si="207"/>
        <v>42216.647546296292</v>
      </c>
    </row>
    <row r="3308" spans="1:20" ht="49"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s="3" t="s">
        <v>8271</v>
      </c>
      <c r="O3308">
        <f t="shared" si="204"/>
        <v>175</v>
      </c>
      <c r="P3308" s="3">
        <f t="shared" si="205"/>
        <v>48.7</v>
      </c>
      <c r="Q3308" t="s">
        <v>8317</v>
      </c>
      <c r="R3308" t="s">
        <v>8318</v>
      </c>
      <c r="S3308" s="8">
        <f t="shared" si="206"/>
        <v>42493.010902777773</v>
      </c>
      <c r="T3308" s="8">
        <f t="shared" si="207"/>
        <v>42530.916666666664</v>
      </c>
    </row>
    <row r="3309" spans="1:20" ht="49"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s="3" t="s">
        <v>8271</v>
      </c>
      <c r="O3309">
        <f t="shared" si="204"/>
        <v>107</v>
      </c>
      <c r="P3309" s="3">
        <f t="shared" si="205"/>
        <v>53.34</v>
      </c>
      <c r="Q3309" t="s">
        <v>8317</v>
      </c>
      <c r="R3309" t="s">
        <v>8318</v>
      </c>
      <c r="S3309" s="8">
        <f t="shared" si="206"/>
        <v>42474.848831018513</v>
      </c>
      <c r="T3309" s="8">
        <f t="shared" si="207"/>
        <v>42504.848831018513</v>
      </c>
    </row>
    <row r="3310" spans="1:20" ht="49"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s="3" t="s">
        <v>8271</v>
      </c>
      <c r="O3310">
        <f t="shared" si="204"/>
        <v>122</v>
      </c>
      <c r="P3310" s="3">
        <f t="shared" si="205"/>
        <v>75.09</v>
      </c>
      <c r="Q3310" t="s">
        <v>8317</v>
      </c>
      <c r="R3310" t="s">
        <v>8318</v>
      </c>
      <c r="S3310" s="8">
        <f t="shared" si="206"/>
        <v>42452.668576388889</v>
      </c>
      <c r="T3310" s="8">
        <f t="shared" si="207"/>
        <v>42473.668576388889</v>
      </c>
    </row>
    <row r="3311" spans="1:20" ht="33"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s="3" t="s">
        <v>8271</v>
      </c>
      <c r="O3311">
        <f t="shared" si="204"/>
        <v>159</v>
      </c>
      <c r="P3311" s="3">
        <f t="shared" si="205"/>
        <v>18</v>
      </c>
      <c r="Q3311" t="s">
        <v>8317</v>
      </c>
      <c r="R3311" t="s">
        <v>8318</v>
      </c>
      <c r="S3311" s="8">
        <f t="shared" si="206"/>
        <v>42628.441874999997</v>
      </c>
      <c r="T3311" s="8">
        <f t="shared" si="207"/>
        <v>42659.441874999997</v>
      </c>
    </row>
    <row r="3312" spans="1:20" ht="33"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s="3" t="s">
        <v>8271</v>
      </c>
      <c r="O3312">
        <f t="shared" si="204"/>
        <v>100</v>
      </c>
      <c r="P3312" s="3">
        <f t="shared" si="205"/>
        <v>209.84</v>
      </c>
      <c r="Q3312" t="s">
        <v>8317</v>
      </c>
      <c r="R3312" t="s">
        <v>8318</v>
      </c>
      <c r="S3312" s="8">
        <f t="shared" si="206"/>
        <v>42253.720196759255</v>
      </c>
      <c r="T3312" s="8">
        <f t="shared" si="207"/>
        <v>42283.720196759255</v>
      </c>
    </row>
    <row r="3313" spans="1:20" ht="49"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s="3" t="s">
        <v>8271</v>
      </c>
      <c r="O3313">
        <f t="shared" si="204"/>
        <v>110</v>
      </c>
      <c r="P3313" s="3">
        <f t="shared" si="205"/>
        <v>61.02</v>
      </c>
      <c r="Q3313" t="s">
        <v>8317</v>
      </c>
      <c r="R3313" t="s">
        <v>8318</v>
      </c>
      <c r="S3313" s="8">
        <f t="shared" si="206"/>
        <v>42264.083449074074</v>
      </c>
      <c r="T3313" s="8">
        <f t="shared" si="207"/>
        <v>42294.083449074074</v>
      </c>
    </row>
    <row r="3314" spans="1:20" ht="49"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s="3" t="s">
        <v>8271</v>
      </c>
      <c r="O3314">
        <f t="shared" si="204"/>
        <v>100</v>
      </c>
      <c r="P3314" s="3">
        <f t="shared" si="205"/>
        <v>61</v>
      </c>
      <c r="Q3314" t="s">
        <v>8317</v>
      </c>
      <c r="R3314" t="s">
        <v>8318</v>
      </c>
      <c r="S3314" s="8">
        <f t="shared" si="206"/>
        <v>42664.601226851846</v>
      </c>
      <c r="T3314" s="8">
        <f t="shared" si="207"/>
        <v>42685.708333333336</v>
      </c>
    </row>
    <row r="3315" spans="1:20" ht="49"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s="3" t="s">
        <v>8271</v>
      </c>
      <c r="O3315">
        <f t="shared" si="204"/>
        <v>116</v>
      </c>
      <c r="P3315" s="3">
        <f t="shared" si="205"/>
        <v>80.03</v>
      </c>
      <c r="Q3315" t="s">
        <v>8317</v>
      </c>
      <c r="R3315" t="s">
        <v>8318</v>
      </c>
      <c r="S3315" s="8">
        <f t="shared" si="206"/>
        <v>42382.036076388882</v>
      </c>
      <c r="T3315" s="8">
        <f t="shared" si="207"/>
        <v>42395.833333333336</v>
      </c>
    </row>
    <row r="3316" spans="1:20" ht="49"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s="3" t="s">
        <v>8271</v>
      </c>
      <c r="O3316">
        <f t="shared" si="204"/>
        <v>211</v>
      </c>
      <c r="P3316" s="3">
        <f t="shared" si="205"/>
        <v>29.07</v>
      </c>
      <c r="Q3316" t="s">
        <v>8317</v>
      </c>
      <c r="R3316" t="s">
        <v>8318</v>
      </c>
      <c r="S3316" s="8">
        <f t="shared" si="206"/>
        <v>42105.059155092589</v>
      </c>
      <c r="T3316" s="8">
        <f t="shared" si="207"/>
        <v>42132.628472222219</v>
      </c>
    </row>
    <row r="3317" spans="1:20" ht="49"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s="3" t="s">
        <v>8271</v>
      </c>
      <c r="O3317">
        <f t="shared" si="204"/>
        <v>110</v>
      </c>
      <c r="P3317" s="3">
        <f t="shared" si="205"/>
        <v>49.44</v>
      </c>
      <c r="Q3317" t="s">
        <v>8317</v>
      </c>
      <c r="R3317" t="s">
        <v>8318</v>
      </c>
      <c r="S3317" s="8">
        <f t="shared" si="206"/>
        <v>42466.095381944448</v>
      </c>
      <c r="T3317" s="8">
        <f t="shared" si="207"/>
        <v>42496.09538194444</v>
      </c>
    </row>
    <row r="3318" spans="1:20" ht="81"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s="3" t="s">
        <v>8271</v>
      </c>
      <c r="O3318">
        <f t="shared" si="204"/>
        <v>100</v>
      </c>
      <c r="P3318" s="3">
        <f t="shared" si="205"/>
        <v>93.98</v>
      </c>
      <c r="Q3318" t="s">
        <v>8317</v>
      </c>
      <c r="R3318" t="s">
        <v>8318</v>
      </c>
      <c r="S3318" s="8">
        <f t="shared" si="206"/>
        <v>41826.662905092591</v>
      </c>
      <c r="T3318" s="8">
        <f t="shared" si="207"/>
        <v>41859.370833333327</v>
      </c>
    </row>
    <row r="3319" spans="1:20" ht="49"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s="3" t="s">
        <v>8271</v>
      </c>
      <c r="O3319">
        <f t="shared" si="204"/>
        <v>106</v>
      </c>
      <c r="P3319" s="3">
        <f t="shared" si="205"/>
        <v>61.94</v>
      </c>
      <c r="Q3319" t="s">
        <v>8317</v>
      </c>
      <c r="R3319" t="s">
        <v>8318</v>
      </c>
      <c r="S3319" s="8">
        <f t="shared" si="206"/>
        <v>42498.831296296288</v>
      </c>
      <c r="T3319" s="8">
        <f t="shared" si="207"/>
        <v>42528.831296296295</v>
      </c>
    </row>
    <row r="3320" spans="1:20" ht="33"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s="3" t="s">
        <v>8271</v>
      </c>
      <c r="O3320">
        <f t="shared" si="204"/>
        <v>126</v>
      </c>
      <c r="P3320" s="3">
        <f t="shared" si="205"/>
        <v>78.5</v>
      </c>
      <c r="Q3320" t="s">
        <v>8317</v>
      </c>
      <c r="R3320" t="s">
        <v>8318</v>
      </c>
      <c r="S3320" s="8">
        <f t="shared" si="206"/>
        <v>42431.093668981477</v>
      </c>
      <c r="T3320" s="8">
        <f t="shared" si="207"/>
        <v>42470.895833333336</v>
      </c>
    </row>
    <row r="3321" spans="1:20" ht="49"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s="3" t="s">
        <v>8271</v>
      </c>
      <c r="O3321">
        <f t="shared" si="204"/>
        <v>108</v>
      </c>
      <c r="P3321" s="3">
        <f t="shared" si="205"/>
        <v>33.75</v>
      </c>
      <c r="Q3321" t="s">
        <v>8317</v>
      </c>
      <c r="R3321" t="s">
        <v>8318</v>
      </c>
      <c r="S3321" s="8">
        <f t="shared" si="206"/>
        <v>41990.377152777779</v>
      </c>
      <c r="T3321" s="8">
        <f t="shared" si="207"/>
        <v>42035.377152777779</v>
      </c>
    </row>
    <row r="3322" spans="1:20" ht="49"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s="3" t="s">
        <v>8271</v>
      </c>
      <c r="O3322">
        <f t="shared" si="204"/>
        <v>101</v>
      </c>
      <c r="P3322" s="3">
        <f t="shared" si="205"/>
        <v>66.45</v>
      </c>
      <c r="Q3322" t="s">
        <v>8317</v>
      </c>
      <c r="R3322" t="s">
        <v>8318</v>
      </c>
      <c r="S3322" s="8">
        <f t="shared" si="206"/>
        <v>42512.837465277778</v>
      </c>
      <c r="T3322" s="8">
        <f t="shared" si="207"/>
        <v>42542.837465277778</v>
      </c>
    </row>
    <row r="3323" spans="1:20" ht="49"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s="3" t="s">
        <v>8271</v>
      </c>
      <c r="O3323">
        <f t="shared" si="204"/>
        <v>107</v>
      </c>
      <c r="P3323" s="3">
        <f t="shared" si="205"/>
        <v>35.799999999999997</v>
      </c>
      <c r="Q3323" t="s">
        <v>8317</v>
      </c>
      <c r="R3323" t="s">
        <v>8318</v>
      </c>
      <c r="S3323" s="8">
        <f t="shared" si="206"/>
        <v>41913.891956018517</v>
      </c>
      <c r="T3323" s="8">
        <f t="shared" si="207"/>
        <v>41927.957638888889</v>
      </c>
    </row>
    <row r="3324" spans="1:20" ht="49"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s="3" t="s">
        <v>8271</v>
      </c>
      <c r="O3324">
        <f t="shared" si="204"/>
        <v>102</v>
      </c>
      <c r="P3324" s="3">
        <f t="shared" si="205"/>
        <v>145.65</v>
      </c>
      <c r="Q3324" t="s">
        <v>8317</v>
      </c>
      <c r="R3324" t="s">
        <v>8318</v>
      </c>
      <c r="S3324" s="8">
        <f t="shared" si="206"/>
        <v>42520.802037037036</v>
      </c>
      <c r="T3324" s="8">
        <f t="shared" si="207"/>
        <v>42542.954861111109</v>
      </c>
    </row>
    <row r="3325" spans="1:20" ht="49"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s="3" t="s">
        <v>8271</v>
      </c>
      <c r="O3325">
        <f t="shared" si="204"/>
        <v>126</v>
      </c>
      <c r="P3325" s="3">
        <f t="shared" si="205"/>
        <v>25.69</v>
      </c>
      <c r="Q3325" t="s">
        <v>8317</v>
      </c>
      <c r="R3325" t="s">
        <v>8318</v>
      </c>
      <c r="S3325" s="8">
        <f t="shared" si="206"/>
        <v>42608.157499999994</v>
      </c>
      <c r="T3325" s="8">
        <f t="shared" si="207"/>
        <v>42638.157499999994</v>
      </c>
    </row>
    <row r="3326" spans="1:20" ht="33"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s="3" t="s">
        <v>8271</v>
      </c>
      <c r="O3326">
        <f t="shared" si="204"/>
        <v>102</v>
      </c>
      <c r="P3326" s="3">
        <f t="shared" si="205"/>
        <v>152.5</v>
      </c>
      <c r="Q3326" t="s">
        <v>8317</v>
      </c>
      <c r="R3326" t="s">
        <v>8318</v>
      </c>
      <c r="S3326" s="8">
        <f t="shared" si="206"/>
        <v>42512.374884259254</v>
      </c>
      <c r="T3326" s="8">
        <f t="shared" si="207"/>
        <v>42526.374884259254</v>
      </c>
    </row>
    <row r="3327" spans="1:20" ht="49"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s="3" t="s">
        <v>8271</v>
      </c>
      <c r="O3327">
        <f t="shared" si="204"/>
        <v>113</v>
      </c>
      <c r="P3327" s="3">
        <f t="shared" si="205"/>
        <v>30</v>
      </c>
      <c r="Q3327" t="s">
        <v>8317</v>
      </c>
      <c r="R3327" t="s">
        <v>8318</v>
      </c>
      <c r="S3327" s="8">
        <f t="shared" si="206"/>
        <v>42064.577280092592</v>
      </c>
      <c r="T3327" s="8">
        <f t="shared" si="207"/>
        <v>42099.535613425927</v>
      </c>
    </row>
    <row r="3328" spans="1:20" ht="49"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s="3" t="s">
        <v>8271</v>
      </c>
      <c r="O3328">
        <f t="shared" si="204"/>
        <v>101</v>
      </c>
      <c r="P3328" s="3">
        <f t="shared" si="205"/>
        <v>142.28</v>
      </c>
      <c r="Q3328" t="s">
        <v>8317</v>
      </c>
      <c r="R3328" t="s">
        <v>8318</v>
      </c>
      <c r="S3328" s="8">
        <f t="shared" si="206"/>
        <v>42041.505844907406</v>
      </c>
      <c r="T3328" s="8">
        <f t="shared" si="207"/>
        <v>42071.464178240734</v>
      </c>
    </row>
    <row r="3329" spans="1:20" ht="49"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s="3" t="s">
        <v>8271</v>
      </c>
      <c r="O3329">
        <f t="shared" si="204"/>
        <v>101</v>
      </c>
      <c r="P3329" s="3">
        <f t="shared" si="205"/>
        <v>24.55</v>
      </c>
      <c r="Q3329" t="s">
        <v>8317</v>
      </c>
      <c r="R3329" t="s">
        <v>8318</v>
      </c>
      <c r="S3329" s="8">
        <f t="shared" si="206"/>
        <v>42468.166273148141</v>
      </c>
      <c r="T3329" s="8">
        <f t="shared" si="207"/>
        <v>42498.166273148141</v>
      </c>
    </row>
    <row r="3330" spans="1:20" ht="49"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s="3" t="s">
        <v>8271</v>
      </c>
      <c r="O3330">
        <f t="shared" ref="O3330:O3393" si="208">ROUND(E3330/D3330*100,0)</f>
        <v>146</v>
      </c>
      <c r="P3330" s="3">
        <f t="shared" ref="P3330:P3393" si="209">IF(E3330=0,0,ROUND(E3330/L3330,2))</f>
        <v>292.77999999999997</v>
      </c>
      <c r="Q3330" t="s">
        <v>8317</v>
      </c>
      <c r="R3330" t="s">
        <v>8318</v>
      </c>
      <c r="S3330" s="8">
        <f t="shared" ref="S3330:S3393" si="210">(((J3330/60)/60)/24)+DATE(1970,1,1)+(-5/24)</f>
        <v>41822.366701388884</v>
      </c>
      <c r="T3330" s="8">
        <f t="shared" ref="T3330:T3393" si="211">(I3330/86400)+25569+(-5/24)</f>
        <v>41824.833333333328</v>
      </c>
    </row>
    <row r="3331" spans="1:20" ht="49"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s="3" t="s">
        <v>8271</v>
      </c>
      <c r="O3331">
        <f t="shared" si="208"/>
        <v>117</v>
      </c>
      <c r="P3331" s="3">
        <f t="shared" si="209"/>
        <v>44.92</v>
      </c>
      <c r="Q3331" t="s">
        <v>8317</v>
      </c>
      <c r="R3331" t="s">
        <v>8318</v>
      </c>
      <c r="S3331" s="8">
        <f t="shared" si="210"/>
        <v>41837.114675925921</v>
      </c>
      <c r="T3331" s="8">
        <f t="shared" si="211"/>
        <v>41847.75</v>
      </c>
    </row>
    <row r="3332" spans="1:20" ht="49"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s="3" t="s">
        <v>8271</v>
      </c>
      <c r="O3332">
        <f t="shared" si="208"/>
        <v>106</v>
      </c>
      <c r="P3332" s="3">
        <f t="shared" si="209"/>
        <v>23.1</v>
      </c>
      <c r="Q3332" t="s">
        <v>8317</v>
      </c>
      <c r="R3332" t="s">
        <v>8318</v>
      </c>
      <c r="S3332" s="8">
        <f t="shared" si="210"/>
        <v>42065.679027777776</v>
      </c>
      <c r="T3332" s="8">
        <f t="shared" si="211"/>
        <v>42095.637361111112</v>
      </c>
    </row>
    <row r="3333" spans="1:20" ht="49"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s="3" t="s">
        <v>8271</v>
      </c>
      <c r="O3333">
        <f t="shared" si="208"/>
        <v>105</v>
      </c>
      <c r="P3333" s="3">
        <f t="shared" si="209"/>
        <v>80.400000000000006</v>
      </c>
      <c r="Q3333" t="s">
        <v>8317</v>
      </c>
      <c r="R3333" t="s">
        <v>8318</v>
      </c>
      <c r="S3333" s="8">
        <f t="shared" si="210"/>
        <v>42248.48942129629</v>
      </c>
      <c r="T3333" s="8">
        <f t="shared" si="211"/>
        <v>42283.48942129629</v>
      </c>
    </row>
    <row r="3334" spans="1:20" ht="49"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s="3" t="s">
        <v>8271</v>
      </c>
      <c r="O3334">
        <f t="shared" si="208"/>
        <v>100</v>
      </c>
      <c r="P3334" s="3">
        <f t="shared" si="209"/>
        <v>72.290000000000006</v>
      </c>
      <c r="Q3334" t="s">
        <v>8317</v>
      </c>
      <c r="R3334" t="s">
        <v>8318</v>
      </c>
      <c r="S3334" s="8">
        <f t="shared" si="210"/>
        <v>41809.651967592588</v>
      </c>
      <c r="T3334" s="8">
        <f t="shared" si="211"/>
        <v>41839.651967592588</v>
      </c>
    </row>
    <row r="3335" spans="1:20" ht="49"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s="3" t="s">
        <v>8271</v>
      </c>
      <c r="O3335">
        <f t="shared" si="208"/>
        <v>105</v>
      </c>
      <c r="P3335" s="3">
        <f t="shared" si="209"/>
        <v>32.97</v>
      </c>
      <c r="Q3335" t="s">
        <v>8317</v>
      </c>
      <c r="R3335" t="s">
        <v>8318</v>
      </c>
      <c r="S3335" s="8">
        <f t="shared" si="210"/>
        <v>42148.468518518515</v>
      </c>
      <c r="T3335" s="8">
        <f t="shared" si="211"/>
        <v>42170.468518518515</v>
      </c>
    </row>
    <row r="3336" spans="1:20" ht="33"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s="3" t="s">
        <v>8271</v>
      </c>
      <c r="O3336">
        <f t="shared" si="208"/>
        <v>139</v>
      </c>
      <c r="P3336" s="3">
        <f t="shared" si="209"/>
        <v>116.65</v>
      </c>
      <c r="Q3336" t="s">
        <v>8317</v>
      </c>
      <c r="R3336" t="s">
        <v>8318</v>
      </c>
      <c r="S3336" s="8">
        <f t="shared" si="210"/>
        <v>42185.312754629624</v>
      </c>
      <c r="T3336" s="8">
        <f t="shared" si="211"/>
        <v>42215.312754629624</v>
      </c>
    </row>
    <row r="3337" spans="1:20" ht="49"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s="3" t="s">
        <v>8271</v>
      </c>
      <c r="O3337">
        <f t="shared" si="208"/>
        <v>100</v>
      </c>
      <c r="P3337" s="3">
        <f t="shared" si="209"/>
        <v>79.62</v>
      </c>
      <c r="Q3337" t="s">
        <v>8317</v>
      </c>
      <c r="R3337" t="s">
        <v>8318</v>
      </c>
      <c r="S3337" s="8">
        <f t="shared" si="210"/>
        <v>41827.465810185182</v>
      </c>
      <c r="T3337" s="8">
        <f t="shared" si="211"/>
        <v>41854.75</v>
      </c>
    </row>
    <row r="3338" spans="1:20" ht="49"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s="3" t="s">
        <v>8271</v>
      </c>
      <c r="O3338">
        <f t="shared" si="208"/>
        <v>100</v>
      </c>
      <c r="P3338" s="3">
        <f t="shared" si="209"/>
        <v>27.78</v>
      </c>
      <c r="Q3338" t="s">
        <v>8317</v>
      </c>
      <c r="R3338" t="s">
        <v>8318</v>
      </c>
      <c r="S3338" s="8">
        <f t="shared" si="210"/>
        <v>42437.190347222226</v>
      </c>
      <c r="T3338" s="8">
        <f t="shared" si="211"/>
        <v>42465.148680555554</v>
      </c>
    </row>
    <row r="3339" spans="1:20" ht="49"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s="3" t="s">
        <v>8271</v>
      </c>
      <c r="O3339">
        <f t="shared" si="208"/>
        <v>110</v>
      </c>
      <c r="P3339" s="3">
        <f t="shared" si="209"/>
        <v>81.03</v>
      </c>
      <c r="Q3339" t="s">
        <v>8317</v>
      </c>
      <c r="R3339" t="s">
        <v>8318</v>
      </c>
      <c r="S3339" s="8">
        <f t="shared" si="210"/>
        <v>41901.073692129627</v>
      </c>
      <c r="T3339" s="8">
        <f t="shared" si="211"/>
        <v>41922.666666666664</v>
      </c>
    </row>
    <row r="3340" spans="1:20" ht="33"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s="3" t="s">
        <v>8271</v>
      </c>
      <c r="O3340">
        <f t="shared" si="208"/>
        <v>102</v>
      </c>
      <c r="P3340" s="3">
        <f t="shared" si="209"/>
        <v>136.85</v>
      </c>
      <c r="Q3340" t="s">
        <v>8317</v>
      </c>
      <c r="R3340" t="s">
        <v>8318</v>
      </c>
      <c r="S3340" s="8">
        <f t="shared" si="210"/>
        <v>42769.366666666661</v>
      </c>
      <c r="T3340" s="8">
        <f t="shared" si="211"/>
        <v>42790.366666666661</v>
      </c>
    </row>
    <row r="3341" spans="1:20" ht="33"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s="3" t="s">
        <v>8271</v>
      </c>
      <c r="O3341">
        <f t="shared" si="208"/>
        <v>104</v>
      </c>
      <c r="P3341" s="3">
        <f t="shared" si="209"/>
        <v>177.62</v>
      </c>
      <c r="Q3341" t="s">
        <v>8317</v>
      </c>
      <c r="R3341" t="s">
        <v>8318</v>
      </c>
      <c r="S3341" s="8">
        <f t="shared" si="210"/>
        <v>42549.457384259258</v>
      </c>
      <c r="T3341" s="8">
        <f t="shared" si="211"/>
        <v>42579.457384259258</v>
      </c>
    </row>
    <row r="3342" spans="1:20" ht="49"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s="3" t="s">
        <v>8271</v>
      </c>
      <c r="O3342">
        <f t="shared" si="208"/>
        <v>138</v>
      </c>
      <c r="P3342" s="3">
        <f t="shared" si="209"/>
        <v>109.08</v>
      </c>
      <c r="Q3342" t="s">
        <v>8317</v>
      </c>
      <c r="R3342" t="s">
        <v>8318</v>
      </c>
      <c r="S3342" s="8">
        <f t="shared" si="210"/>
        <v>42685.765671296293</v>
      </c>
      <c r="T3342" s="8">
        <f t="shared" si="211"/>
        <v>42710.765671296293</v>
      </c>
    </row>
    <row r="3343" spans="1:20" ht="49"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s="3" t="s">
        <v>8271</v>
      </c>
      <c r="O3343">
        <f t="shared" si="208"/>
        <v>100</v>
      </c>
      <c r="P3343" s="3">
        <f t="shared" si="209"/>
        <v>119.64</v>
      </c>
      <c r="Q3343" t="s">
        <v>8317</v>
      </c>
      <c r="R3343" t="s">
        <v>8318</v>
      </c>
      <c r="S3343" s="8">
        <f t="shared" si="210"/>
        <v>42510.590520833335</v>
      </c>
      <c r="T3343" s="8">
        <f t="shared" si="211"/>
        <v>42533.499999999993</v>
      </c>
    </row>
    <row r="3344" spans="1:20" ht="33"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s="3" t="s">
        <v>8271</v>
      </c>
      <c r="O3344">
        <f t="shared" si="208"/>
        <v>102</v>
      </c>
      <c r="P3344" s="3">
        <f t="shared" si="209"/>
        <v>78.209999999999994</v>
      </c>
      <c r="Q3344" t="s">
        <v>8317</v>
      </c>
      <c r="R3344" t="s">
        <v>8318</v>
      </c>
      <c r="S3344" s="8">
        <f t="shared" si="210"/>
        <v>42062.088078703695</v>
      </c>
      <c r="T3344" s="8">
        <f t="shared" si="211"/>
        <v>42094.999305555553</v>
      </c>
    </row>
    <row r="3345" spans="1:20" ht="49"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s="3" t="s">
        <v>8271</v>
      </c>
      <c r="O3345">
        <f t="shared" si="208"/>
        <v>171</v>
      </c>
      <c r="P3345" s="3">
        <f t="shared" si="209"/>
        <v>52.17</v>
      </c>
      <c r="Q3345" t="s">
        <v>8317</v>
      </c>
      <c r="R3345" t="s">
        <v>8318</v>
      </c>
      <c r="S3345" s="8">
        <f t="shared" si="210"/>
        <v>42452.708148148151</v>
      </c>
      <c r="T3345" s="8">
        <f t="shared" si="211"/>
        <v>42473.345833333333</v>
      </c>
    </row>
    <row r="3346" spans="1:20" ht="49"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s="3" t="s">
        <v>8271</v>
      </c>
      <c r="O3346">
        <f t="shared" si="208"/>
        <v>101</v>
      </c>
      <c r="P3346" s="3">
        <f t="shared" si="209"/>
        <v>114.13</v>
      </c>
      <c r="Q3346" t="s">
        <v>8317</v>
      </c>
      <c r="R3346" t="s">
        <v>8318</v>
      </c>
      <c r="S3346" s="8">
        <f t="shared" si="210"/>
        <v>41850.991817129623</v>
      </c>
      <c r="T3346" s="8">
        <f t="shared" si="211"/>
        <v>41880.991817129623</v>
      </c>
    </row>
    <row r="3347" spans="1:20" ht="49"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s="3" t="s">
        <v>8271</v>
      </c>
      <c r="O3347">
        <f t="shared" si="208"/>
        <v>130</v>
      </c>
      <c r="P3347" s="3">
        <f t="shared" si="209"/>
        <v>50</v>
      </c>
      <c r="Q3347" t="s">
        <v>8317</v>
      </c>
      <c r="R3347" t="s">
        <v>8318</v>
      </c>
      <c r="S3347" s="8">
        <f t="shared" si="210"/>
        <v>42052.897777777776</v>
      </c>
      <c r="T3347" s="8">
        <f t="shared" si="211"/>
        <v>42111.817361111105</v>
      </c>
    </row>
    <row r="3348" spans="1:20" ht="49"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s="3" t="s">
        <v>8271</v>
      </c>
      <c r="O3348">
        <f t="shared" si="208"/>
        <v>110</v>
      </c>
      <c r="P3348" s="3">
        <f t="shared" si="209"/>
        <v>91.67</v>
      </c>
      <c r="Q3348" t="s">
        <v>8317</v>
      </c>
      <c r="R3348" t="s">
        <v>8318</v>
      </c>
      <c r="S3348" s="8">
        <f t="shared" si="210"/>
        <v>42053.816087962965</v>
      </c>
      <c r="T3348" s="8">
        <f t="shared" si="211"/>
        <v>42060.816087962965</v>
      </c>
    </row>
    <row r="3349" spans="1:20" ht="49"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s="3" t="s">
        <v>8271</v>
      </c>
      <c r="O3349">
        <f t="shared" si="208"/>
        <v>119</v>
      </c>
      <c r="P3349" s="3">
        <f t="shared" si="209"/>
        <v>108.59</v>
      </c>
      <c r="Q3349" t="s">
        <v>8317</v>
      </c>
      <c r="R3349" t="s">
        <v>8318</v>
      </c>
      <c r="S3349" s="8">
        <f t="shared" si="210"/>
        <v>42484.343217592592</v>
      </c>
      <c r="T3349" s="8">
        <f t="shared" si="211"/>
        <v>42498.666666666664</v>
      </c>
    </row>
    <row r="3350" spans="1:20" ht="49"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s="3" t="s">
        <v>8271</v>
      </c>
      <c r="O3350">
        <f t="shared" si="208"/>
        <v>100</v>
      </c>
      <c r="P3350" s="3">
        <f t="shared" si="209"/>
        <v>69.819999999999993</v>
      </c>
      <c r="Q3350" t="s">
        <v>8317</v>
      </c>
      <c r="R3350" t="s">
        <v>8318</v>
      </c>
      <c r="S3350" s="8">
        <f t="shared" si="210"/>
        <v>42466.350462962961</v>
      </c>
      <c r="T3350" s="8">
        <f t="shared" si="211"/>
        <v>42489.957638888889</v>
      </c>
    </row>
    <row r="3351" spans="1:20" ht="49"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s="3" t="s">
        <v>8271</v>
      </c>
      <c r="O3351">
        <f t="shared" si="208"/>
        <v>153</v>
      </c>
      <c r="P3351" s="3">
        <f t="shared" si="209"/>
        <v>109.57</v>
      </c>
      <c r="Q3351" t="s">
        <v>8317</v>
      </c>
      <c r="R3351" t="s">
        <v>8318</v>
      </c>
      <c r="S3351" s="8">
        <f t="shared" si="210"/>
        <v>42512.902453703697</v>
      </c>
      <c r="T3351" s="8">
        <f t="shared" si="211"/>
        <v>42534.499999999993</v>
      </c>
    </row>
    <row r="3352" spans="1:20" ht="49"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s="3" t="s">
        <v>8271</v>
      </c>
      <c r="O3352">
        <f t="shared" si="208"/>
        <v>104</v>
      </c>
      <c r="P3352" s="3">
        <f t="shared" si="209"/>
        <v>71.67</v>
      </c>
      <c r="Q3352" t="s">
        <v>8317</v>
      </c>
      <c r="R3352" t="s">
        <v>8318</v>
      </c>
      <c r="S3352" s="8">
        <f t="shared" si="210"/>
        <v>42302.493182870363</v>
      </c>
      <c r="T3352" s="8">
        <f t="shared" si="211"/>
        <v>42337.749999999993</v>
      </c>
    </row>
    <row r="3353" spans="1:20" ht="49"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s="3" t="s">
        <v>8271</v>
      </c>
      <c r="O3353">
        <f t="shared" si="208"/>
        <v>101</v>
      </c>
      <c r="P3353" s="3">
        <f t="shared" si="209"/>
        <v>93.61</v>
      </c>
      <c r="Q3353" t="s">
        <v>8317</v>
      </c>
      <c r="R3353" t="s">
        <v>8318</v>
      </c>
      <c r="S3353" s="8">
        <f t="shared" si="210"/>
        <v>41806.187094907407</v>
      </c>
      <c r="T3353" s="8">
        <f t="shared" si="211"/>
        <v>41843.25</v>
      </c>
    </row>
    <row r="3354" spans="1:20" ht="49"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s="3" t="s">
        <v>8271</v>
      </c>
      <c r="O3354">
        <f t="shared" si="208"/>
        <v>108</v>
      </c>
      <c r="P3354" s="3">
        <f t="shared" si="209"/>
        <v>76.8</v>
      </c>
      <c r="Q3354" t="s">
        <v>8317</v>
      </c>
      <c r="R3354" t="s">
        <v>8318</v>
      </c>
      <c r="S3354" s="8">
        <f t="shared" si="210"/>
        <v>42495.784467592595</v>
      </c>
      <c r="T3354" s="8">
        <f t="shared" si="211"/>
        <v>42552.749999999993</v>
      </c>
    </row>
    <row r="3355" spans="1:20" ht="49"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s="3" t="s">
        <v>8271</v>
      </c>
      <c r="O3355">
        <f t="shared" si="208"/>
        <v>315</v>
      </c>
      <c r="P3355" s="3">
        <f t="shared" si="209"/>
        <v>35.799999999999997</v>
      </c>
      <c r="Q3355" t="s">
        <v>8317</v>
      </c>
      <c r="R3355" t="s">
        <v>8318</v>
      </c>
      <c r="S3355" s="8">
        <f t="shared" si="210"/>
        <v>42479.223958333336</v>
      </c>
      <c r="T3355" s="8">
        <f t="shared" si="211"/>
        <v>42492.749999999993</v>
      </c>
    </row>
    <row r="3356" spans="1:20" ht="33"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s="3" t="s">
        <v>8271</v>
      </c>
      <c r="O3356">
        <f t="shared" si="208"/>
        <v>102</v>
      </c>
      <c r="P3356" s="3">
        <f t="shared" si="209"/>
        <v>55.6</v>
      </c>
      <c r="Q3356" t="s">
        <v>8317</v>
      </c>
      <c r="R3356" t="s">
        <v>8318</v>
      </c>
      <c r="S3356" s="8">
        <f t="shared" si="210"/>
        <v>42270.518587962964</v>
      </c>
      <c r="T3356" s="8">
        <f t="shared" si="211"/>
        <v>42305.959027777775</v>
      </c>
    </row>
    <row r="3357" spans="1:20" ht="49"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s="3" t="s">
        <v>8271</v>
      </c>
      <c r="O3357">
        <f t="shared" si="208"/>
        <v>126</v>
      </c>
      <c r="P3357" s="3">
        <f t="shared" si="209"/>
        <v>147.33000000000001</v>
      </c>
      <c r="Q3357" t="s">
        <v>8317</v>
      </c>
      <c r="R3357" t="s">
        <v>8318</v>
      </c>
      <c r="S3357" s="8">
        <f t="shared" si="210"/>
        <v>42489.411192129628</v>
      </c>
      <c r="T3357" s="8">
        <f t="shared" si="211"/>
        <v>42500.261805555558</v>
      </c>
    </row>
    <row r="3358" spans="1:20" ht="49"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s="3" t="s">
        <v>8271</v>
      </c>
      <c r="O3358">
        <f t="shared" si="208"/>
        <v>101</v>
      </c>
      <c r="P3358" s="3">
        <f t="shared" si="209"/>
        <v>56.33</v>
      </c>
      <c r="Q3358" t="s">
        <v>8317</v>
      </c>
      <c r="R3358" t="s">
        <v>8318</v>
      </c>
      <c r="S3358" s="8">
        <f t="shared" si="210"/>
        <v>42536.607314814813</v>
      </c>
      <c r="T3358" s="8">
        <f t="shared" si="211"/>
        <v>42566.607314814813</v>
      </c>
    </row>
    <row r="3359" spans="1:20" ht="49"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s="3" t="s">
        <v>8271</v>
      </c>
      <c r="O3359">
        <f t="shared" si="208"/>
        <v>101</v>
      </c>
      <c r="P3359" s="3">
        <f t="shared" si="209"/>
        <v>96.19</v>
      </c>
      <c r="Q3359" t="s">
        <v>8317</v>
      </c>
      <c r="R3359" t="s">
        <v>8318</v>
      </c>
      <c r="S3359" s="8">
        <f t="shared" si="210"/>
        <v>41822.209606481476</v>
      </c>
      <c r="T3359" s="8">
        <f t="shared" si="211"/>
        <v>41852.209606481476</v>
      </c>
    </row>
    <row r="3360" spans="1:20" ht="49"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s="3" t="s">
        <v>8271</v>
      </c>
      <c r="O3360">
        <f t="shared" si="208"/>
        <v>103</v>
      </c>
      <c r="P3360" s="3">
        <f t="shared" si="209"/>
        <v>63.57</v>
      </c>
      <c r="Q3360" t="s">
        <v>8317</v>
      </c>
      <c r="R3360" t="s">
        <v>8318</v>
      </c>
      <c r="S3360" s="8">
        <f t="shared" si="210"/>
        <v>41932.102766203701</v>
      </c>
      <c r="T3360" s="8">
        <f t="shared" si="211"/>
        <v>41962.144432870373</v>
      </c>
    </row>
    <row r="3361" spans="1:20" ht="33"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s="3" t="s">
        <v>8271</v>
      </c>
      <c r="O3361">
        <f t="shared" si="208"/>
        <v>106</v>
      </c>
      <c r="P3361" s="3">
        <f t="shared" si="209"/>
        <v>184.78</v>
      </c>
      <c r="Q3361" t="s">
        <v>8317</v>
      </c>
      <c r="R3361" t="s">
        <v>8318</v>
      </c>
      <c r="S3361" s="8">
        <f t="shared" si="210"/>
        <v>42745.848773148151</v>
      </c>
      <c r="T3361" s="8">
        <f t="shared" si="211"/>
        <v>42790.848773148151</v>
      </c>
    </row>
    <row r="3362" spans="1:20" ht="33"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s="3" t="s">
        <v>8271</v>
      </c>
      <c r="O3362">
        <f t="shared" si="208"/>
        <v>101</v>
      </c>
      <c r="P3362" s="3">
        <f t="shared" si="209"/>
        <v>126.72</v>
      </c>
      <c r="Q3362" t="s">
        <v>8317</v>
      </c>
      <c r="R3362" t="s">
        <v>8318</v>
      </c>
      <c r="S3362" s="8">
        <f t="shared" si="210"/>
        <v>42696.874340277776</v>
      </c>
      <c r="T3362" s="8">
        <f t="shared" si="211"/>
        <v>42718.457638888889</v>
      </c>
    </row>
    <row r="3363" spans="1:20" ht="49"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s="3" t="s">
        <v>8271</v>
      </c>
      <c r="O3363">
        <f t="shared" si="208"/>
        <v>113</v>
      </c>
      <c r="P3363" s="3">
        <f t="shared" si="209"/>
        <v>83.43</v>
      </c>
      <c r="Q3363" t="s">
        <v>8317</v>
      </c>
      <c r="R3363" t="s">
        <v>8318</v>
      </c>
      <c r="S3363" s="8">
        <f t="shared" si="210"/>
        <v>41865.817013888889</v>
      </c>
      <c r="T3363" s="8">
        <f t="shared" si="211"/>
        <v>41883.457638888889</v>
      </c>
    </row>
    <row r="3364" spans="1:20" ht="49"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s="3" t="s">
        <v>8271</v>
      </c>
      <c r="O3364">
        <f t="shared" si="208"/>
        <v>218</v>
      </c>
      <c r="P3364" s="3">
        <f t="shared" si="209"/>
        <v>54.5</v>
      </c>
      <c r="Q3364" t="s">
        <v>8317</v>
      </c>
      <c r="R3364" t="s">
        <v>8318</v>
      </c>
      <c r="S3364" s="8">
        <f t="shared" si="210"/>
        <v>42055.883298611108</v>
      </c>
      <c r="T3364" s="8">
        <f t="shared" si="211"/>
        <v>42069.996527777774</v>
      </c>
    </row>
    <row r="3365" spans="1:20" ht="49"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s="3" t="s">
        <v>8271</v>
      </c>
      <c r="O3365">
        <f t="shared" si="208"/>
        <v>101</v>
      </c>
      <c r="P3365" s="3">
        <f t="shared" si="209"/>
        <v>302.31</v>
      </c>
      <c r="Q3365" t="s">
        <v>8317</v>
      </c>
      <c r="R3365" t="s">
        <v>8318</v>
      </c>
      <c r="S3365" s="8">
        <f t="shared" si="210"/>
        <v>41851.563020833331</v>
      </c>
      <c r="T3365" s="8">
        <f t="shared" si="211"/>
        <v>41870.458333333328</v>
      </c>
    </row>
    <row r="3366" spans="1:20" ht="49"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s="3" t="s">
        <v>8271</v>
      </c>
      <c r="O3366">
        <f t="shared" si="208"/>
        <v>106</v>
      </c>
      <c r="P3366" s="3">
        <f t="shared" si="209"/>
        <v>44.14</v>
      </c>
      <c r="Q3366" t="s">
        <v>8317</v>
      </c>
      <c r="R3366" t="s">
        <v>8318</v>
      </c>
      <c r="S3366" s="8">
        <f t="shared" si="210"/>
        <v>42422.769085648142</v>
      </c>
      <c r="T3366" s="8">
        <f t="shared" si="211"/>
        <v>42444.666666666664</v>
      </c>
    </row>
    <row r="3367" spans="1:20" ht="49"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s="3" t="s">
        <v>8271</v>
      </c>
      <c r="O3367">
        <f t="shared" si="208"/>
        <v>104</v>
      </c>
      <c r="P3367" s="3">
        <f t="shared" si="209"/>
        <v>866.67</v>
      </c>
      <c r="Q3367" t="s">
        <v>8317</v>
      </c>
      <c r="R3367" t="s">
        <v>8318</v>
      </c>
      <c r="S3367" s="8">
        <f t="shared" si="210"/>
        <v>42320.893425925926</v>
      </c>
      <c r="T3367" s="8">
        <f t="shared" si="211"/>
        <v>42350.893425925919</v>
      </c>
    </row>
    <row r="3368" spans="1:20" ht="49"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s="3" t="s">
        <v>8271</v>
      </c>
      <c r="O3368">
        <f t="shared" si="208"/>
        <v>221</v>
      </c>
      <c r="P3368" s="3">
        <f t="shared" si="209"/>
        <v>61.39</v>
      </c>
      <c r="Q3368" t="s">
        <v>8317</v>
      </c>
      <c r="R3368" t="s">
        <v>8318</v>
      </c>
      <c r="S3368" s="8">
        <f t="shared" si="210"/>
        <v>42106.859224537031</v>
      </c>
      <c r="T3368" s="8">
        <f t="shared" si="211"/>
        <v>42136.859224537031</v>
      </c>
    </row>
    <row r="3369" spans="1:20" ht="49"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s="3" t="s">
        <v>8271</v>
      </c>
      <c r="O3369">
        <f t="shared" si="208"/>
        <v>119</v>
      </c>
      <c r="P3369" s="3">
        <f t="shared" si="209"/>
        <v>29.67</v>
      </c>
      <c r="Q3369" t="s">
        <v>8317</v>
      </c>
      <c r="R3369" t="s">
        <v>8318</v>
      </c>
      <c r="S3369" s="8">
        <f t="shared" si="210"/>
        <v>42192.725624999999</v>
      </c>
      <c r="T3369" s="8">
        <f t="shared" si="211"/>
        <v>42217.725624999999</v>
      </c>
    </row>
    <row r="3370" spans="1:20" ht="49"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s="3" t="s">
        <v>8271</v>
      </c>
      <c r="O3370">
        <f t="shared" si="208"/>
        <v>105</v>
      </c>
      <c r="P3370" s="3">
        <f t="shared" si="209"/>
        <v>45.48</v>
      </c>
      <c r="Q3370" t="s">
        <v>8317</v>
      </c>
      <c r="R3370" t="s">
        <v>8318</v>
      </c>
      <c r="S3370" s="8">
        <f t="shared" si="210"/>
        <v>41968.991423611107</v>
      </c>
      <c r="T3370" s="8">
        <f t="shared" si="211"/>
        <v>42004.999999999993</v>
      </c>
    </row>
    <row r="3371" spans="1:20" ht="49"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s="3" t="s">
        <v>8271</v>
      </c>
      <c r="O3371">
        <f t="shared" si="208"/>
        <v>104</v>
      </c>
      <c r="P3371" s="3">
        <f t="shared" si="209"/>
        <v>96.2</v>
      </c>
      <c r="Q3371" t="s">
        <v>8317</v>
      </c>
      <c r="R3371" t="s">
        <v>8318</v>
      </c>
      <c r="S3371" s="8">
        <f t="shared" si="210"/>
        <v>42689.833101851851</v>
      </c>
      <c r="T3371" s="8">
        <f t="shared" si="211"/>
        <v>42749.833101851851</v>
      </c>
    </row>
    <row r="3372" spans="1:20" ht="33"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s="3" t="s">
        <v>8271</v>
      </c>
      <c r="O3372">
        <f t="shared" si="208"/>
        <v>118</v>
      </c>
      <c r="P3372" s="3">
        <f t="shared" si="209"/>
        <v>67.92</v>
      </c>
      <c r="Q3372" t="s">
        <v>8317</v>
      </c>
      <c r="R3372" t="s">
        <v>8318</v>
      </c>
      <c r="S3372" s="8">
        <f t="shared" si="210"/>
        <v>42690.125983796293</v>
      </c>
      <c r="T3372" s="8">
        <f t="shared" si="211"/>
        <v>42721.124999999993</v>
      </c>
    </row>
    <row r="3373" spans="1:20" ht="33"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s="3" t="s">
        <v>8271</v>
      </c>
      <c r="O3373">
        <f t="shared" si="208"/>
        <v>139</v>
      </c>
      <c r="P3373" s="3">
        <f t="shared" si="209"/>
        <v>30.78</v>
      </c>
      <c r="Q3373" t="s">
        <v>8317</v>
      </c>
      <c r="R3373" t="s">
        <v>8318</v>
      </c>
      <c r="S3373" s="8">
        <f t="shared" si="210"/>
        <v>42312.666261574072</v>
      </c>
      <c r="T3373" s="8">
        <f t="shared" si="211"/>
        <v>42340.666261574072</v>
      </c>
    </row>
    <row r="3374" spans="1:20" ht="49"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s="3" t="s">
        <v>8271</v>
      </c>
      <c r="O3374">
        <f t="shared" si="208"/>
        <v>104</v>
      </c>
      <c r="P3374" s="3">
        <f t="shared" si="209"/>
        <v>38.33</v>
      </c>
      <c r="Q3374" t="s">
        <v>8317</v>
      </c>
      <c r="R3374" t="s">
        <v>8318</v>
      </c>
      <c r="S3374" s="8">
        <f t="shared" si="210"/>
        <v>41855.339768518512</v>
      </c>
      <c r="T3374" s="8">
        <f t="shared" si="211"/>
        <v>41875.999305555553</v>
      </c>
    </row>
    <row r="3375" spans="1:20" ht="49"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s="3" t="s">
        <v>8271</v>
      </c>
      <c r="O3375">
        <f t="shared" si="208"/>
        <v>100</v>
      </c>
      <c r="P3375" s="3">
        <f t="shared" si="209"/>
        <v>66.83</v>
      </c>
      <c r="Q3375" t="s">
        <v>8317</v>
      </c>
      <c r="R3375" t="s">
        <v>8318</v>
      </c>
      <c r="S3375" s="8">
        <f t="shared" si="210"/>
        <v>42179.646296296291</v>
      </c>
      <c r="T3375" s="8">
        <f t="shared" si="211"/>
        <v>42203.458333333336</v>
      </c>
    </row>
    <row r="3376" spans="1:20" ht="49"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s="3" t="s">
        <v>8271</v>
      </c>
      <c r="O3376">
        <f t="shared" si="208"/>
        <v>107</v>
      </c>
      <c r="P3376" s="3">
        <f t="shared" si="209"/>
        <v>71.73</v>
      </c>
      <c r="Q3376" t="s">
        <v>8317</v>
      </c>
      <c r="R3376" t="s">
        <v>8318</v>
      </c>
      <c r="S3376" s="8">
        <f t="shared" si="210"/>
        <v>42275.523333333331</v>
      </c>
      <c r="T3376" s="8">
        <f t="shared" si="211"/>
        <v>42305.523333333331</v>
      </c>
    </row>
    <row r="3377" spans="1:20" ht="49"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s="3" t="s">
        <v>8271</v>
      </c>
      <c r="O3377">
        <f t="shared" si="208"/>
        <v>100</v>
      </c>
      <c r="P3377" s="3">
        <f t="shared" si="209"/>
        <v>176.47</v>
      </c>
      <c r="Q3377" t="s">
        <v>8317</v>
      </c>
      <c r="R3377" t="s">
        <v>8318</v>
      </c>
      <c r="S3377" s="8">
        <f t="shared" si="210"/>
        <v>41765.402465277773</v>
      </c>
      <c r="T3377" s="8">
        <f t="shared" si="211"/>
        <v>41777.402465277773</v>
      </c>
    </row>
    <row r="3378" spans="1:20" ht="49"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s="3" t="s">
        <v>8271</v>
      </c>
      <c r="O3378">
        <f t="shared" si="208"/>
        <v>100</v>
      </c>
      <c r="P3378" s="3">
        <f t="shared" si="209"/>
        <v>421.11</v>
      </c>
      <c r="Q3378" t="s">
        <v>8317</v>
      </c>
      <c r="R3378" t="s">
        <v>8318</v>
      </c>
      <c r="S3378" s="8">
        <f t="shared" si="210"/>
        <v>42059.492986111109</v>
      </c>
      <c r="T3378" s="8">
        <f t="shared" si="211"/>
        <v>42119.451319444437</v>
      </c>
    </row>
    <row r="3379" spans="1:20" ht="49"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s="3" t="s">
        <v>8271</v>
      </c>
      <c r="O3379">
        <f t="shared" si="208"/>
        <v>101</v>
      </c>
      <c r="P3379" s="3">
        <f t="shared" si="209"/>
        <v>104.99</v>
      </c>
      <c r="Q3379" t="s">
        <v>8317</v>
      </c>
      <c r="R3379" t="s">
        <v>8318</v>
      </c>
      <c r="S3379" s="8">
        <f t="shared" si="210"/>
        <v>42053.524293981485</v>
      </c>
      <c r="T3379" s="8">
        <f t="shared" si="211"/>
        <v>42083.49722222222</v>
      </c>
    </row>
    <row r="3380" spans="1:20" ht="49"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s="3" t="s">
        <v>8271</v>
      </c>
      <c r="O3380">
        <f t="shared" si="208"/>
        <v>108</v>
      </c>
      <c r="P3380" s="3">
        <f t="shared" si="209"/>
        <v>28.19</v>
      </c>
      <c r="Q3380" t="s">
        <v>8317</v>
      </c>
      <c r="R3380" t="s">
        <v>8318</v>
      </c>
      <c r="S3380" s="8">
        <f t="shared" si="210"/>
        <v>41858.147060185183</v>
      </c>
      <c r="T3380" s="8">
        <f t="shared" si="211"/>
        <v>41882.338888888888</v>
      </c>
    </row>
    <row r="3381" spans="1:20" ht="49"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s="3" t="s">
        <v>8271</v>
      </c>
      <c r="O3381">
        <f t="shared" si="208"/>
        <v>104</v>
      </c>
      <c r="P3381" s="3">
        <f t="shared" si="209"/>
        <v>54.55</v>
      </c>
      <c r="Q3381" t="s">
        <v>8317</v>
      </c>
      <c r="R3381" t="s">
        <v>8318</v>
      </c>
      <c r="S3381" s="8">
        <f t="shared" si="210"/>
        <v>42225.305555555555</v>
      </c>
      <c r="T3381" s="8">
        <f t="shared" si="211"/>
        <v>42242.749999999993</v>
      </c>
    </row>
    <row r="3382" spans="1:20" ht="49"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s="3" t="s">
        <v>8271</v>
      </c>
      <c r="O3382">
        <f t="shared" si="208"/>
        <v>104</v>
      </c>
      <c r="P3382" s="3">
        <f t="shared" si="209"/>
        <v>111.89</v>
      </c>
      <c r="Q3382" t="s">
        <v>8317</v>
      </c>
      <c r="R3382" t="s">
        <v>8318</v>
      </c>
      <c r="S3382" s="8">
        <f t="shared" si="210"/>
        <v>41937.745115740734</v>
      </c>
      <c r="T3382" s="8">
        <f t="shared" si="211"/>
        <v>41972.786782407406</v>
      </c>
    </row>
    <row r="3383" spans="1:20" ht="49"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s="3" t="s">
        <v>8271</v>
      </c>
      <c r="O3383">
        <f t="shared" si="208"/>
        <v>102</v>
      </c>
      <c r="P3383" s="3">
        <f t="shared" si="209"/>
        <v>85.21</v>
      </c>
      <c r="Q3383" t="s">
        <v>8317</v>
      </c>
      <c r="R3383" t="s">
        <v>8318</v>
      </c>
      <c r="S3383" s="8">
        <f t="shared" si="210"/>
        <v>42043.976655092592</v>
      </c>
      <c r="T3383" s="8">
        <f t="shared" si="211"/>
        <v>42073.934988425921</v>
      </c>
    </row>
    <row r="3384" spans="1:20" ht="49"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s="3" t="s">
        <v>8271</v>
      </c>
      <c r="O3384">
        <f t="shared" si="208"/>
        <v>101</v>
      </c>
      <c r="P3384" s="3">
        <f t="shared" si="209"/>
        <v>76.650000000000006</v>
      </c>
      <c r="Q3384" t="s">
        <v>8317</v>
      </c>
      <c r="R3384" t="s">
        <v>8318</v>
      </c>
      <c r="S3384" s="8">
        <f t="shared" si="210"/>
        <v>42559.222870370366</v>
      </c>
      <c r="T3384" s="8">
        <f t="shared" si="211"/>
        <v>42583.749305555553</v>
      </c>
    </row>
    <row r="3385" spans="1:20" ht="49"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s="3" t="s">
        <v>8271</v>
      </c>
      <c r="O3385">
        <f t="shared" si="208"/>
        <v>112</v>
      </c>
      <c r="P3385" s="3">
        <f t="shared" si="209"/>
        <v>65.17</v>
      </c>
      <c r="Q3385" t="s">
        <v>8317</v>
      </c>
      <c r="R3385" t="s">
        <v>8318</v>
      </c>
      <c r="S3385" s="8">
        <f t="shared" si="210"/>
        <v>42524.574305555558</v>
      </c>
      <c r="T3385" s="8">
        <f t="shared" si="211"/>
        <v>42544.574305555558</v>
      </c>
    </row>
    <row r="3386" spans="1:20" ht="49"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s="3" t="s">
        <v>8271</v>
      </c>
      <c r="O3386">
        <f t="shared" si="208"/>
        <v>100</v>
      </c>
      <c r="P3386" s="3">
        <f t="shared" si="209"/>
        <v>93.76</v>
      </c>
      <c r="Q3386" t="s">
        <v>8317</v>
      </c>
      <c r="R3386" t="s">
        <v>8318</v>
      </c>
      <c r="S3386" s="8">
        <f t="shared" si="210"/>
        <v>42291.879259259258</v>
      </c>
      <c r="T3386" s="8">
        <f t="shared" si="211"/>
        <v>42328.916666666664</v>
      </c>
    </row>
    <row r="3387" spans="1:20" ht="49"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s="3" t="s">
        <v>8271</v>
      </c>
      <c r="O3387">
        <f t="shared" si="208"/>
        <v>100</v>
      </c>
      <c r="P3387" s="3">
        <f t="shared" si="209"/>
        <v>133.33000000000001</v>
      </c>
      <c r="Q3387" t="s">
        <v>8317</v>
      </c>
      <c r="R3387" t="s">
        <v>8318</v>
      </c>
      <c r="S3387" s="8">
        <f t="shared" si="210"/>
        <v>41953.659166666665</v>
      </c>
      <c r="T3387" s="8">
        <f t="shared" si="211"/>
        <v>41983.659166666665</v>
      </c>
    </row>
    <row r="3388" spans="1:20" ht="49"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s="3" t="s">
        <v>8271</v>
      </c>
      <c r="O3388">
        <f t="shared" si="208"/>
        <v>105</v>
      </c>
      <c r="P3388" s="3">
        <f t="shared" si="209"/>
        <v>51.22</v>
      </c>
      <c r="Q3388" t="s">
        <v>8317</v>
      </c>
      <c r="R3388" t="s">
        <v>8318</v>
      </c>
      <c r="S3388" s="8">
        <f t="shared" si="210"/>
        <v>41946.436412037037</v>
      </c>
      <c r="T3388" s="8">
        <f t="shared" si="211"/>
        <v>41976.436412037037</v>
      </c>
    </row>
    <row r="3389" spans="1:20" ht="49"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s="3" t="s">
        <v>8271</v>
      </c>
      <c r="O3389">
        <f t="shared" si="208"/>
        <v>117</v>
      </c>
      <c r="P3389" s="3">
        <f t="shared" si="209"/>
        <v>100.17</v>
      </c>
      <c r="Q3389" t="s">
        <v>8317</v>
      </c>
      <c r="R3389" t="s">
        <v>8318</v>
      </c>
      <c r="S3389" s="8">
        <f t="shared" si="210"/>
        <v>41947.554259259254</v>
      </c>
      <c r="T3389" s="8">
        <f t="shared" si="211"/>
        <v>41987.554259259261</v>
      </c>
    </row>
    <row r="3390" spans="1:20" ht="49"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s="3" t="s">
        <v>8271</v>
      </c>
      <c r="O3390">
        <f t="shared" si="208"/>
        <v>104</v>
      </c>
      <c r="P3390" s="3">
        <f t="shared" si="209"/>
        <v>34.6</v>
      </c>
      <c r="Q3390" t="s">
        <v>8317</v>
      </c>
      <c r="R3390" t="s">
        <v>8318</v>
      </c>
      <c r="S3390" s="8">
        <f t="shared" si="210"/>
        <v>42143.252789351849</v>
      </c>
      <c r="T3390" s="8">
        <f t="shared" si="211"/>
        <v>42173.252789351849</v>
      </c>
    </row>
    <row r="3391" spans="1:20" ht="49"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s="3" t="s">
        <v>8271</v>
      </c>
      <c r="O3391">
        <f t="shared" si="208"/>
        <v>115</v>
      </c>
      <c r="P3391" s="3">
        <f t="shared" si="209"/>
        <v>184.68</v>
      </c>
      <c r="Q3391" t="s">
        <v>8317</v>
      </c>
      <c r="R3391" t="s">
        <v>8318</v>
      </c>
      <c r="S3391" s="8">
        <f t="shared" si="210"/>
        <v>42494.355115740742</v>
      </c>
      <c r="T3391" s="8">
        <f t="shared" si="211"/>
        <v>42524.355115740742</v>
      </c>
    </row>
    <row r="3392" spans="1:20" ht="49"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s="3" t="s">
        <v>8271</v>
      </c>
      <c r="O3392">
        <f t="shared" si="208"/>
        <v>102</v>
      </c>
      <c r="P3392" s="3">
        <f t="shared" si="209"/>
        <v>69.819999999999993</v>
      </c>
      <c r="Q3392" t="s">
        <v>8317</v>
      </c>
      <c r="R3392" t="s">
        <v>8318</v>
      </c>
      <c r="S3392" s="8">
        <f t="shared" si="210"/>
        <v>41815.56649305555</v>
      </c>
      <c r="T3392" s="8">
        <f t="shared" si="211"/>
        <v>41830.566493055558</v>
      </c>
    </row>
    <row r="3393" spans="1:20" ht="49"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s="3" t="s">
        <v>8271</v>
      </c>
      <c r="O3393">
        <f t="shared" si="208"/>
        <v>223</v>
      </c>
      <c r="P3393" s="3">
        <f t="shared" si="209"/>
        <v>61.94</v>
      </c>
      <c r="Q3393" t="s">
        <v>8317</v>
      </c>
      <c r="R3393" t="s">
        <v>8318</v>
      </c>
      <c r="S3393" s="8">
        <f t="shared" si="210"/>
        <v>41830.337361111109</v>
      </c>
      <c r="T3393" s="8">
        <f t="shared" si="211"/>
        <v>41859.727777777771</v>
      </c>
    </row>
    <row r="3394" spans="1:20" ht="49"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s="3" t="s">
        <v>8271</v>
      </c>
      <c r="O3394">
        <f t="shared" ref="O3394:O3457" si="212">ROUND(E3394/D3394*100,0)</f>
        <v>100</v>
      </c>
      <c r="P3394" s="3">
        <f t="shared" ref="P3394:P3457" si="213">IF(E3394=0,0,ROUND(E3394/L3394,2))</f>
        <v>41.67</v>
      </c>
      <c r="Q3394" t="s">
        <v>8317</v>
      </c>
      <c r="R3394" t="s">
        <v>8318</v>
      </c>
      <c r="S3394" s="8">
        <f t="shared" ref="S3394:S3457" si="214">(((J3394/60)/60)/24)+DATE(1970,1,1)+(-5/24)</f>
        <v>42446.63721064815</v>
      </c>
      <c r="T3394" s="8">
        <f t="shared" ref="T3394:T3457" si="215">(I3394/86400)+25569+(-5/24)</f>
        <v>42496.63721064815</v>
      </c>
    </row>
    <row r="3395" spans="1:20" ht="49"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s="3" t="s">
        <v>8271</v>
      </c>
      <c r="O3395">
        <f t="shared" si="212"/>
        <v>106</v>
      </c>
      <c r="P3395" s="3">
        <f t="shared" si="213"/>
        <v>36.07</v>
      </c>
      <c r="Q3395" t="s">
        <v>8317</v>
      </c>
      <c r="R3395" t="s">
        <v>8318</v>
      </c>
      <c r="S3395" s="8">
        <f t="shared" si="214"/>
        <v>41923.713310185187</v>
      </c>
      <c r="T3395" s="8">
        <f t="shared" si="215"/>
        <v>41948.823611111111</v>
      </c>
    </row>
    <row r="3396" spans="1:20" ht="49"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s="3" t="s">
        <v>8271</v>
      </c>
      <c r="O3396">
        <f t="shared" si="212"/>
        <v>142</v>
      </c>
      <c r="P3396" s="3">
        <f t="shared" si="213"/>
        <v>29</v>
      </c>
      <c r="Q3396" t="s">
        <v>8317</v>
      </c>
      <c r="R3396" t="s">
        <v>8318</v>
      </c>
      <c r="S3396" s="8">
        <f t="shared" si="214"/>
        <v>41817.387094907404</v>
      </c>
      <c r="T3396" s="8">
        <f t="shared" si="215"/>
        <v>41847.387094907404</v>
      </c>
    </row>
    <row r="3397" spans="1:20" ht="33"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s="3" t="s">
        <v>8271</v>
      </c>
      <c r="O3397">
        <f t="shared" si="212"/>
        <v>184</v>
      </c>
      <c r="P3397" s="3">
        <f t="shared" si="213"/>
        <v>24.21</v>
      </c>
      <c r="Q3397" t="s">
        <v>8317</v>
      </c>
      <c r="R3397" t="s">
        <v>8318</v>
      </c>
      <c r="S3397" s="8">
        <f t="shared" si="214"/>
        <v>42140.503981481481</v>
      </c>
      <c r="T3397" s="8">
        <f t="shared" si="215"/>
        <v>42154.548611111109</v>
      </c>
    </row>
    <row r="3398" spans="1:20" ht="49"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s="3" t="s">
        <v>8271</v>
      </c>
      <c r="O3398">
        <f t="shared" si="212"/>
        <v>104</v>
      </c>
      <c r="P3398" s="3">
        <f t="shared" si="213"/>
        <v>55.89</v>
      </c>
      <c r="Q3398" t="s">
        <v>8317</v>
      </c>
      <c r="R3398" t="s">
        <v>8318</v>
      </c>
      <c r="S3398" s="8">
        <f t="shared" si="214"/>
        <v>41764.238298611104</v>
      </c>
      <c r="T3398" s="8">
        <f t="shared" si="215"/>
        <v>41790.957638888889</v>
      </c>
    </row>
    <row r="3399" spans="1:20" ht="33"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s="3" t="s">
        <v>8271</v>
      </c>
      <c r="O3399">
        <f t="shared" si="212"/>
        <v>112</v>
      </c>
      <c r="P3399" s="3">
        <f t="shared" si="213"/>
        <v>11.67</v>
      </c>
      <c r="Q3399" t="s">
        <v>8317</v>
      </c>
      <c r="R3399" t="s">
        <v>8318</v>
      </c>
      <c r="S3399" s="8">
        <f t="shared" si="214"/>
        <v>42378.270011574066</v>
      </c>
      <c r="T3399" s="8">
        <f t="shared" si="215"/>
        <v>42418.708333333336</v>
      </c>
    </row>
    <row r="3400" spans="1:20" ht="49"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s="3" t="s">
        <v>8271</v>
      </c>
      <c r="O3400">
        <f t="shared" si="212"/>
        <v>111</v>
      </c>
      <c r="P3400" s="3">
        <f t="shared" si="213"/>
        <v>68.349999999999994</v>
      </c>
      <c r="Q3400" t="s">
        <v>8317</v>
      </c>
      <c r="R3400" t="s">
        <v>8318</v>
      </c>
      <c r="S3400" s="8">
        <f t="shared" si="214"/>
        <v>41941.543703703705</v>
      </c>
      <c r="T3400" s="8">
        <f t="shared" si="215"/>
        <v>41964.499999999993</v>
      </c>
    </row>
    <row r="3401" spans="1:20" ht="49"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s="3" t="s">
        <v>8271</v>
      </c>
      <c r="O3401">
        <f t="shared" si="212"/>
        <v>104</v>
      </c>
      <c r="P3401" s="3">
        <f t="shared" si="213"/>
        <v>27.07</v>
      </c>
      <c r="Q3401" t="s">
        <v>8317</v>
      </c>
      <c r="R3401" t="s">
        <v>8318</v>
      </c>
      <c r="S3401" s="8">
        <f t="shared" si="214"/>
        <v>42026.712094907409</v>
      </c>
      <c r="T3401" s="8">
        <f t="shared" si="215"/>
        <v>42056.712094907409</v>
      </c>
    </row>
    <row r="3402" spans="1:20" ht="49"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s="3" t="s">
        <v>8271</v>
      </c>
      <c r="O3402">
        <f t="shared" si="212"/>
        <v>100</v>
      </c>
      <c r="P3402" s="3">
        <f t="shared" si="213"/>
        <v>118.13</v>
      </c>
      <c r="Q3402" t="s">
        <v>8317</v>
      </c>
      <c r="R3402" t="s">
        <v>8318</v>
      </c>
      <c r="S3402" s="8">
        <f t="shared" si="214"/>
        <v>41834.745532407404</v>
      </c>
      <c r="T3402" s="8">
        <f t="shared" si="215"/>
        <v>41879.745532407404</v>
      </c>
    </row>
    <row r="3403" spans="1:20" ht="49"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s="3" t="s">
        <v>8271</v>
      </c>
      <c r="O3403">
        <f t="shared" si="212"/>
        <v>102</v>
      </c>
      <c r="P3403" s="3">
        <f t="shared" si="213"/>
        <v>44.76</v>
      </c>
      <c r="Q3403" t="s">
        <v>8317</v>
      </c>
      <c r="R3403" t="s">
        <v>8318</v>
      </c>
      <c r="S3403" s="8">
        <f t="shared" si="214"/>
        <v>42193.5155787037</v>
      </c>
      <c r="T3403" s="8">
        <f t="shared" si="215"/>
        <v>42223.5155787037</v>
      </c>
    </row>
    <row r="3404" spans="1:20" ht="49"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s="3" t="s">
        <v>8271</v>
      </c>
      <c r="O3404">
        <f t="shared" si="212"/>
        <v>110</v>
      </c>
      <c r="P3404" s="3">
        <f t="shared" si="213"/>
        <v>99.79</v>
      </c>
      <c r="Q3404" t="s">
        <v>8317</v>
      </c>
      <c r="R3404" t="s">
        <v>8318</v>
      </c>
      <c r="S3404" s="8">
        <f t="shared" si="214"/>
        <v>42290.410219907404</v>
      </c>
      <c r="T3404" s="8">
        <f t="shared" si="215"/>
        <v>42319.896527777775</v>
      </c>
    </row>
    <row r="3405" spans="1:20" ht="49"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s="3" t="s">
        <v>8271</v>
      </c>
      <c r="O3405">
        <f t="shared" si="212"/>
        <v>100</v>
      </c>
      <c r="P3405" s="3">
        <f t="shared" si="213"/>
        <v>117.65</v>
      </c>
      <c r="Q3405" t="s">
        <v>8317</v>
      </c>
      <c r="R3405" t="s">
        <v>8318</v>
      </c>
      <c r="S3405" s="8">
        <f t="shared" si="214"/>
        <v>42150.253749999996</v>
      </c>
      <c r="T3405" s="8">
        <f t="shared" si="215"/>
        <v>42180.253749999996</v>
      </c>
    </row>
    <row r="3406" spans="1:20" ht="49"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s="3" t="s">
        <v>8271</v>
      </c>
      <c r="O3406">
        <f t="shared" si="212"/>
        <v>122</v>
      </c>
      <c r="P3406" s="3">
        <f t="shared" si="213"/>
        <v>203.33</v>
      </c>
      <c r="Q3406" t="s">
        <v>8317</v>
      </c>
      <c r="R3406" t="s">
        <v>8318</v>
      </c>
      <c r="S3406" s="8">
        <f t="shared" si="214"/>
        <v>42152.295162037037</v>
      </c>
      <c r="T3406" s="8">
        <f t="shared" si="215"/>
        <v>42172.295162037037</v>
      </c>
    </row>
    <row r="3407" spans="1:20" ht="49"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s="3" t="s">
        <v>8271</v>
      </c>
      <c r="O3407">
        <f t="shared" si="212"/>
        <v>138</v>
      </c>
      <c r="P3407" s="3">
        <f t="shared" si="213"/>
        <v>28.32</v>
      </c>
      <c r="Q3407" t="s">
        <v>8317</v>
      </c>
      <c r="R3407" t="s">
        <v>8318</v>
      </c>
      <c r="S3407" s="8">
        <f t="shared" si="214"/>
        <v>42409.808865740742</v>
      </c>
      <c r="T3407" s="8">
        <f t="shared" si="215"/>
        <v>42430.790972222218</v>
      </c>
    </row>
    <row r="3408" spans="1:20" ht="33"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s="3" t="s">
        <v>8271</v>
      </c>
      <c r="O3408">
        <f t="shared" si="212"/>
        <v>100</v>
      </c>
      <c r="P3408" s="3">
        <f t="shared" si="213"/>
        <v>110.23</v>
      </c>
      <c r="Q3408" t="s">
        <v>8317</v>
      </c>
      <c r="R3408" t="s">
        <v>8318</v>
      </c>
      <c r="S3408" s="8">
        <f t="shared" si="214"/>
        <v>41791.284444444442</v>
      </c>
      <c r="T3408" s="8">
        <f t="shared" si="215"/>
        <v>41836.284444444442</v>
      </c>
    </row>
    <row r="3409" spans="1:20" ht="65"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s="3" t="s">
        <v>8271</v>
      </c>
      <c r="O3409">
        <f t="shared" si="212"/>
        <v>107</v>
      </c>
      <c r="P3409" s="3">
        <f t="shared" si="213"/>
        <v>31.97</v>
      </c>
      <c r="Q3409" t="s">
        <v>8317</v>
      </c>
      <c r="R3409" t="s">
        <v>8318</v>
      </c>
      <c r="S3409" s="8">
        <f t="shared" si="214"/>
        <v>41796.21399305555</v>
      </c>
      <c r="T3409" s="8">
        <f t="shared" si="215"/>
        <v>41826.21399305555</v>
      </c>
    </row>
    <row r="3410" spans="1:20" ht="49"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s="3" t="s">
        <v>8271</v>
      </c>
      <c r="O3410">
        <f t="shared" si="212"/>
        <v>211</v>
      </c>
      <c r="P3410" s="3">
        <f t="shared" si="213"/>
        <v>58.61</v>
      </c>
      <c r="Q3410" t="s">
        <v>8317</v>
      </c>
      <c r="R3410" t="s">
        <v>8318</v>
      </c>
      <c r="S3410" s="8">
        <f t="shared" si="214"/>
        <v>41808.78361111111</v>
      </c>
      <c r="T3410" s="8">
        <f t="shared" si="215"/>
        <v>41838.78361111111</v>
      </c>
    </row>
    <row r="3411" spans="1:20" ht="49"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s="3" t="s">
        <v>8271</v>
      </c>
      <c r="O3411">
        <f t="shared" si="212"/>
        <v>124</v>
      </c>
      <c r="P3411" s="3">
        <f t="shared" si="213"/>
        <v>29.43</v>
      </c>
      <c r="Q3411" t="s">
        <v>8317</v>
      </c>
      <c r="R3411" t="s">
        <v>8318</v>
      </c>
      <c r="S3411" s="8">
        <f t="shared" si="214"/>
        <v>42544.605995370373</v>
      </c>
      <c r="T3411" s="8">
        <f t="shared" si="215"/>
        <v>42582.665277777771</v>
      </c>
    </row>
    <row r="3412" spans="1:20" ht="49"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s="3" t="s">
        <v>8271</v>
      </c>
      <c r="O3412">
        <f t="shared" si="212"/>
        <v>109</v>
      </c>
      <c r="P3412" s="3">
        <f t="shared" si="213"/>
        <v>81.38</v>
      </c>
      <c r="Q3412" t="s">
        <v>8317</v>
      </c>
      <c r="R3412" t="s">
        <v>8318</v>
      </c>
      <c r="S3412" s="8">
        <f t="shared" si="214"/>
        <v>42499.83321759259</v>
      </c>
      <c r="T3412" s="8">
        <f t="shared" si="215"/>
        <v>42527.083333333336</v>
      </c>
    </row>
    <row r="3413" spans="1:20" ht="49"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s="3" t="s">
        <v>8271</v>
      </c>
      <c r="O3413">
        <f t="shared" si="212"/>
        <v>104</v>
      </c>
      <c r="P3413" s="3">
        <f t="shared" si="213"/>
        <v>199.17</v>
      </c>
      <c r="Q3413" t="s">
        <v>8317</v>
      </c>
      <c r="R3413" t="s">
        <v>8318</v>
      </c>
      <c r="S3413" s="8">
        <f t="shared" si="214"/>
        <v>42264.814490740733</v>
      </c>
      <c r="T3413" s="8">
        <f t="shared" si="215"/>
        <v>42284.814490740733</v>
      </c>
    </row>
    <row r="3414" spans="1:20" ht="49"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s="3" t="s">
        <v>8271</v>
      </c>
      <c r="O3414">
        <f t="shared" si="212"/>
        <v>100</v>
      </c>
      <c r="P3414" s="3">
        <f t="shared" si="213"/>
        <v>115.38</v>
      </c>
      <c r="Q3414" t="s">
        <v>8317</v>
      </c>
      <c r="R3414" t="s">
        <v>8318</v>
      </c>
      <c r="S3414" s="8">
        <f t="shared" si="214"/>
        <v>41879.750717592593</v>
      </c>
      <c r="T3414" s="8">
        <f t="shared" si="215"/>
        <v>41909.750717592593</v>
      </c>
    </row>
    <row r="3415" spans="1:20" ht="49"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s="3" t="s">
        <v>8271</v>
      </c>
      <c r="O3415">
        <f t="shared" si="212"/>
        <v>130</v>
      </c>
      <c r="P3415" s="3">
        <f t="shared" si="213"/>
        <v>46.43</v>
      </c>
      <c r="Q3415" t="s">
        <v>8317</v>
      </c>
      <c r="R3415" t="s">
        <v>8318</v>
      </c>
      <c r="S3415" s="8">
        <f t="shared" si="214"/>
        <v>42053.524745370371</v>
      </c>
      <c r="T3415" s="8">
        <f t="shared" si="215"/>
        <v>42062.999305555553</v>
      </c>
    </row>
    <row r="3416" spans="1:20" ht="49"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s="3" t="s">
        <v>8271</v>
      </c>
      <c r="O3416">
        <f t="shared" si="212"/>
        <v>104</v>
      </c>
      <c r="P3416" s="3">
        <f t="shared" si="213"/>
        <v>70.569999999999993</v>
      </c>
      <c r="Q3416" t="s">
        <v>8317</v>
      </c>
      <c r="R3416" t="s">
        <v>8318</v>
      </c>
      <c r="S3416" s="8">
        <f t="shared" si="214"/>
        <v>42675.624131944445</v>
      </c>
      <c r="T3416" s="8">
        <f t="shared" si="215"/>
        <v>42705.124305555553</v>
      </c>
    </row>
    <row r="3417" spans="1:20" ht="33"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s="3" t="s">
        <v>8271</v>
      </c>
      <c r="O3417">
        <f t="shared" si="212"/>
        <v>100</v>
      </c>
      <c r="P3417" s="3">
        <f t="shared" si="213"/>
        <v>22.22</v>
      </c>
      <c r="Q3417" t="s">
        <v>8317</v>
      </c>
      <c r="R3417" t="s">
        <v>8318</v>
      </c>
      <c r="S3417" s="8">
        <f t="shared" si="214"/>
        <v>42466.935833333329</v>
      </c>
      <c r="T3417" s="8">
        <f t="shared" si="215"/>
        <v>42477.770833333336</v>
      </c>
    </row>
    <row r="3418" spans="1:20" ht="49"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s="3" t="s">
        <v>8271</v>
      </c>
      <c r="O3418">
        <f t="shared" si="212"/>
        <v>120</v>
      </c>
      <c r="P3418" s="3">
        <f t="shared" si="213"/>
        <v>159.47</v>
      </c>
      <c r="Q3418" t="s">
        <v>8317</v>
      </c>
      <c r="R3418" t="s">
        <v>8318</v>
      </c>
      <c r="S3418" s="8">
        <f t="shared" si="214"/>
        <v>42089.204224537032</v>
      </c>
      <c r="T3418" s="8">
        <f t="shared" si="215"/>
        <v>42117.562499999993</v>
      </c>
    </row>
    <row r="3419" spans="1:20" ht="49"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s="3" t="s">
        <v>8271</v>
      </c>
      <c r="O3419">
        <f t="shared" si="212"/>
        <v>100</v>
      </c>
      <c r="P3419" s="3">
        <f t="shared" si="213"/>
        <v>37.78</v>
      </c>
      <c r="Q3419" t="s">
        <v>8317</v>
      </c>
      <c r="R3419" t="s">
        <v>8318</v>
      </c>
      <c r="S3419" s="8">
        <f t="shared" si="214"/>
        <v>41894.705416666664</v>
      </c>
      <c r="T3419" s="8">
        <f t="shared" si="215"/>
        <v>41937.821527777771</v>
      </c>
    </row>
    <row r="3420" spans="1:20" ht="49"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s="3" t="s">
        <v>8271</v>
      </c>
      <c r="O3420">
        <f t="shared" si="212"/>
        <v>101</v>
      </c>
      <c r="P3420" s="3">
        <f t="shared" si="213"/>
        <v>72.05</v>
      </c>
      <c r="Q3420" t="s">
        <v>8317</v>
      </c>
      <c r="R3420" t="s">
        <v>8318</v>
      </c>
      <c r="S3420" s="8">
        <f t="shared" si="214"/>
        <v>41752.626238425924</v>
      </c>
      <c r="T3420" s="8">
        <f t="shared" si="215"/>
        <v>41782.626238425924</v>
      </c>
    </row>
    <row r="3421" spans="1:20" ht="65"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s="3" t="s">
        <v>8271</v>
      </c>
      <c r="O3421">
        <f t="shared" si="212"/>
        <v>107</v>
      </c>
      <c r="P3421" s="3">
        <f t="shared" si="213"/>
        <v>63.7</v>
      </c>
      <c r="Q3421" t="s">
        <v>8317</v>
      </c>
      <c r="R3421" t="s">
        <v>8318</v>
      </c>
      <c r="S3421" s="8">
        <f t="shared" si="214"/>
        <v>42448.613252314812</v>
      </c>
      <c r="T3421" s="8">
        <f t="shared" si="215"/>
        <v>42466.687499999993</v>
      </c>
    </row>
    <row r="3422" spans="1:20" ht="49"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s="3" t="s">
        <v>8271</v>
      </c>
      <c r="O3422">
        <f t="shared" si="212"/>
        <v>138</v>
      </c>
      <c r="P3422" s="3">
        <f t="shared" si="213"/>
        <v>28.41</v>
      </c>
      <c r="Q3422" t="s">
        <v>8317</v>
      </c>
      <c r="R3422" t="s">
        <v>8318</v>
      </c>
      <c r="S3422" s="8">
        <f t="shared" si="214"/>
        <v>42404.881967592592</v>
      </c>
      <c r="T3422" s="8">
        <f t="shared" si="215"/>
        <v>42413.791666666664</v>
      </c>
    </row>
    <row r="3423" spans="1:20" ht="49"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s="3" t="s">
        <v>8271</v>
      </c>
      <c r="O3423">
        <f t="shared" si="212"/>
        <v>101</v>
      </c>
      <c r="P3423" s="3">
        <f t="shared" si="213"/>
        <v>103.21</v>
      </c>
      <c r="Q3423" t="s">
        <v>8317</v>
      </c>
      <c r="R3423" t="s">
        <v>8318</v>
      </c>
      <c r="S3423" s="8">
        <f t="shared" si="214"/>
        <v>42037.582905092589</v>
      </c>
      <c r="T3423" s="8">
        <f t="shared" si="215"/>
        <v>42067.582905092589</v>
      </c>
    </row>
    <row r="3424" spans="1:20" ht="49"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s="3" t="s">
        <v>8271</v>
      </c>
      <c r="O3424">
        <f t="shared" si="212"/>
        <v>109</v>
      </c>
      <c r="P3424" s="3">
        <f t="shared" si="213"/>
        <v>71.150000000000006</v>
      </c>
      <c r="Q3424" t="s">
        <v>8317</v>
      </c>
      <c r="R3424" t="s">
        <v>8318</v>
      </c>
      <c r="S3424" s="8">
        <f t="shared" si="214"/>
        <v>42323.353888888887</v>
      </c>
      <c r="T3424" s="8">
        <f t="shared" si="215"/>
        <v>42351.791666666664</v>
      </c>
    </row>
    <row r="3425" spans="1:20" ht="49"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s="3" t="s">
        <v>8271</v>
      </c>
      <c r="O3425">
        <f t="shared" si="212"/>
        <v>140</v>
      </c>
      <c r="P3425" s="3">
        <f t="shared" si="213"/>
        <v>35</v>
      </c>
      <c r="Q3425" t="s">
        <v>8317</v>
      </c>
      <c r="R3425" t="s">
        <v>8318</v>
      </c>
      <c r="S3425" s="8">
        <f t="shared" si="214"/>
        <v>42088.703020833331</v>
      </c>
      <c r="T3425" s="8">
        <f t="shared" si="215"/>
        <v>42118.703020833331</v>
      </c>
    </row>
    <row r="3426" spans="1:20" ht="49"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s="3" t="s">
        <v>8271</v>
      </c>
      <c r="O3426">
        <f t="shared" si="212"/>
        <v>104</v>
      </c>
      <c r="P3426" s="3">
        <f t="shared" si="213"/>
        <v>81.78</v>
      </c>
      <c r="Q3426" t="s">
        <v>8317</v>
      </c>
      <c r="R3426" t="s">
        <v>8318</v>
      </c>
      <c r="S3426" s="8">
        <f t="shared" si="214"/>
        <v>42018.468564814808</v>
      </c>
      <c r="T3426" s="8">
        <f t="shared" si="215"/>
        <v>42040.082638888889</v>
      </c>
    </row>
    <row r="3427" spans="1:20" ht="49"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s="3" t="s">
        <v>8271</v>
      </c>
      <c r="O3427">
        <f t="shared" si="212"/>
        <v>103</v>
      </c>
      <c r="P3427" s="3">
        <f t="shared" si="213"/>
        <v>297.02999999999997</v>
      </c>
      <c r="Q3427" t="s">
        <v>8317</v>
      </c>
      <c r="R3427" t="s">
        <v>8318</v>
      </c>
      <c r="S3427" s="8">
        <f t="shared" si="214"/>
        <v>41884.40898148148</v>
      </c>
      <c r="T3427" s="8">
        <f t="shared" si="215"/>
        <v>41916.40898148148</v>
      </c>
    </row>
    <row r="3428" spans="1:20" ht="49"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s="3" t="s">
        <v>8271</v>
      </c>
      <c r="O3428">
        <f t="shared" si="212"/>
        <v>108</v>
      </c>
      <c r="P3428" s="3">
        <f t="shared" si="213"/>
        <v>46.61</v>
      </c>
      <c r="Q3428" t="s">
        <v>8317</v>
      </c>
      <c r="R3428" t="s">
        <v>8318</v>
      </c>
      <c r="S3428" s="8">
        <f t="shared" si="214"/>
        <v>41883.848414351851</v>
      </c>
      <c r="T3428" s="8">
        <f t="shared" si="215"/>
        <v>41902.875</v>
      </c>
    </row>
    <row r="3429" spans="1:20" ht="49"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s="3" t="s">
        <v>8271</v>
      </c>
      <c r="O3429">
        <f t="shared" si="212"/>
        <v>100</v>
      </c>
      <c r="P3429" s="3">
        <f t="shared" si="213"/>
        <v>51.72</v>
      </c>
      <c r="Q3429" t="s">
        <v>8317</v>
      </c>
      <c r="R3429" t="s">
        <v>8318</v>
      </c>
      <c r="S3429" s="8">
        <f t="shared" si="214"/>
        <v>41792.436944444438</v>
      </c>
      <c r="T3429" s="8">
        <f t="shared" si="215"/>
        <v>41822.436944444438</v>
      </c>
    </row>
    <row r="3430" spans="1:20" ht="49"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s="3" t="s">
        <v>8271</v>
      </c>
      <c r="O3430">
        <f t="shared" si="212"/>
        <v>103</v>
      </c>
      <c r="P3430" s="3">
        <f t="shared" si="213"/>
        <v>40.29</v>
      </c>
      <c r="Q3430" t="s">
        <v>8317</v>
      </c>
      <c r="R3430" t="s">
        <v>8318</v>
      </c>
      <c r="S3430" s="8">
        <f t="shared" si="214"/>
        <v>42038.512118055551</v>
      </c>
      <c r="T3430" s="8">
        <f t="shared" si="215"/>
        <v>42063.499999999993</v>
      </c>
    </row>
    <row r="3431" spans="1:20" ht="49"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s="3" t="s">
        <v>8271</v>
      </c>
      <c r="O3431">
        <f t="shared" si="212"/>
        <v>130</v>
      </c>
      <c r="P3431" s="3">
        <f t="shared" si="213"/>
        <v>16.25</v>
      </c>
      <c r="Q3431" t="s">
        <v>8317</v>
      </c>
      <c r="R3431" t="s">
        <v>8318</v>
      </c>
      <c r="S3431" s="8">
        <f t="shared" si="214"/>
        <v>42661.813206018516</v>
      </c>
      <c r="T3431" s="8">
        <f t="shared" si="215"/>
        <v>42675.813206018516</v>
      </c>
    </row>
    <row r="3432" spans="1:20" ht="49"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s="3" t="s">
        <v>8271</v>
      </c>
      <c r="O3432">
        <f t="shared" si="212"/>
        <v>109</v>
      </c>
      <c r="P3432" s="3">
        <f t="shared" si="213"/>
        <v>30.15</v>
      </c>
      <c r="Q3432" t="s">
        <v>8317</v>
      </c>
      <c r="R3432" t="s">
        <v>8318</v>
      </c>
      <c r="S3432" s="8">
        <f t="shared" si="214"/>
        <v>41820.737280092588</v>
      </c>
      <c r="T3432" s="8">
        <f t="shared" si="215"/>
        <v>41850.737280092588</v>
      </c>
    </row>
    <row r="3433" spans="1:20" ht="49"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s="3" t="s">
        <v>8271</v>
      </c>
      <c r="O3433">
        <f t="shared" si="212"/>
        <v>100</v>
      </c>
      <c r="P3433" s="3">
        <f t="shared" si="213"/>
        <v>95.24</v>
      </c>
      <c r="Q3433" t="s">
        <v>8317</v>
      </c>
      <c r="R3433" t="s">
        <v>8318</v>
      </c>
      <c r="S3433" s="8">
        <f t="shared" si="214"/>
        <v>41839.522604166668</v>
      </c>
      <c r="T3433" s="8">
        <f t="shared" si="215"/>
        <v>41869.522604166668</v>
      </c>
    </row>
    <row r="3434" spans="1:20" ht="49"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s="3" t="s">
        <v>8271</v>
      </c>
      <c r="O3434">
        <f t="shared" si="212"/>
        <v>110</v>
      </c>
      <c r="P3434" s="3">
        <f t="shared" si="213"/>
        <v>52.21</v>
      </c>
      <c r="Q3434" t="s">
        <v>8317</v>
      </c>
      <c r="R3434" t="s">
        <v>8318</v>
      </c>
      <c r="S3434" s="8">
        <f t="shared" si="214"/>
        <v>42380.372847222221</v>
      </c>
      <c r="T3434" s="8">
        <f t="shared" si="215"/>
        <v>42405.708333333336</v>
      </c>
    </row>
    <row r="3435" spans="1:20" ht="49"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s="3" t="s">
        <v>8271</v>
      </c>
      <c r="O3435">
        <f t="shared" si="212"/>
        <v>100</v>
      </c>
      <c r="P3435" s="3">
        <f t="shared" si="213"/>
        <v>134.15</v>
      </c>
      <c r="Q3435" t="s">
        <v>8317</v>
      </c>
      <c r="R3435" t="s">
        <v>8318</v>
      </c>
      <c r="S3435" s="8">
        <f t="shared" si="214"/>
        <v>41775.854803240742</v>
      </c>
      <c r="T3435" s="8">
        <f t="shared" si="215"/>
        <v>41806.916666666664</v>
      </c>
    </row>
    <row r="3436" spans="1:20" ht="49"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s="3" t="s">
        <v>8271</v>
      </c>
      <c r="O3436">
        <f t="shared" si="212"/>
        <v>106</v>
      </c>
      <c r="P3436" s="3">
        <f t="shared" si="213"/>
        <v>62.83</v>
      </c>
      <c r="Q3436" t="s">
        <v>8317</v>
      </c>
      <c r="R3436" t="s">
        <v>8318</v>
      </c>
      <c r="S3436" s="8">
        <f t="shared" si="214"/>
        <v>41800.172094907408</v>
      </c>
      <c r="T3436" s="8">
        <f t="shared" si="215"/>
        <v>41830.172094907401</v>
      </c>
    </row>
    <row r="3437" spans="1:20" ht="49"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s="3" t="s">
        <v>8271</v>
      </c>
      <c r="O3437">
        <f t="shared" si="212"/>
        <v>112</v>
      </c>
      <c r="P3437" s="3">
        <f t="shared" si="213"/>
        <v>58.95</v>
      </c>
      <c r="Q3437" t="s">
        <v>8317</v>
      </c>
      <c r="R3437" t="s">
        <v>8318</v>
      </c>
      <c r="S3437" s="8">
        <f t="shared" si="214"/>
        <v>42572.408483796295</v>
      </c>
      <c r="T3437" s="8">
        <f t="shared" si="215"/>
        <v>42588.916666666664</v>
      </c>
    </row>
    <row r="3438" spans="1:20" ht="49"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s="3" t="s">
        <v>8271</v>
      </c>
      <c r="O3438">
        <f t="shared" si="212"/>
        <v>106</v>
      </c>
      <c r="P3438" s="3">
        <f t="shared" si="213"/>
        <v>143.11000000000001</v>
      </c>
      <c r="Q3438" t="s">
        <v>8317</v>
      </c>
      <c r="R3438" t="s">
        <v>8318</v>
      </c>
      <c r="S3438" s="8">
        <f t="shared" si="214"/>
        <v>41851.333252314813</v>
      </c>
      <c r="T3438" s="8">
        <f t="shared" si="215"/>
        <v>41872.477777777771</v>
      </c>
    </row>
    <row r="3439" spans="1:20" ht="49"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s="3" t="s">
        <v>8271</v>
      </c>
      <c r="O3439">
        <f t="shared" si="212"/>
        <v>101</v>
      </c>
      <c r="P3439" s="3">
        <f t="shared" si="213"/>
        <v>84.17</v>
      </c>
      <c r="Q3439" t="s">
        <v>8317</v>
      </c>
      <c r="R3439" t="s">
        <v>8318</v>
      </c>
      <c r="S3439" s="8">
        <f t="shared" si="214"/>
        <v>42205.502546296295</v>
      </c>
      <c r="T3439" s="8">
        <f t="shared" si="215"/>
        <v>42235.502546296295</v>
      </c>
    </row>
    <row r="3440" spans="1:20" ht="49"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s="3" t="s">
        <v>8271</v>
      </c>
      <c r="O3440">
        <f t="shared" si="212"/>
        <v>104</v>
      </c>
      <c r="P3440" s="3">
        <f t="shared" si="213"/>
        <v>186.07</v>
      </c>
      <c r="Q3440" t="s">
        <v>8317</v>
      </c>
      <c r="R3440" t="s">
        <v>8318</v>
      </c>
      <c r="S3440" s="8">
        <f t="shared" si="214"/>
        <v>42100.719525462955</v>
      </c>
      <c r="T3440" s="8">
        <f t="shared" si="215"/>
        <v>42126.666666666664</v>
      </c>
    </row>
    <row r="3441" spans="1:20" ht="33"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s="3" t="s">
        <v>8271</v>
      </c>
      <c r="O3441">
        <f t="shared" si="212"/>
        <v>135</v>
      </c>
      <c r="P3441" s="3">
        <f t="shared" si="213"/>
        <v>89.79</v>
      </c>
      <c r="Q3441" t="s">
        <v>8317</v>
      </c>
      <c r="R3441" t="s">
        <v>8318</v>
      </c>
      <c r="S3441" s="8">
        <f t="shared" si="214"/>
        <v>42374.702893518515</v>
      </c>
      <c r="T3441" s="8">
        <f t="shared" si="215"/>
        <v>42387.999305555553</v>
      </c>
    </row>
    <row r="3442" spans="1:20" ht="49"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s="3" t="s">
        <v>8271</v>
      </c>
      <c r="O3442">
        <f t="shared" si="212"/>
        <v>105</v>
      </c>
      <c r="P3442" s="3">
        <f t="shared" si="213"/>
        <v>64.16</v>
      </c>
      <c r="Q3442" t="s">
        <v>8317</v>
      </c>
      <c r="R3442" t="s">
        <v>8318</v>
      </c>
      <c r="S3442" s="8">
        <f t="shared" si="214"/>
        <v>41808.914675925924</v>
      </c>
      <c r="T3442" s="8">
        <f t="shared" si="215"/>
        <v>41831.46875</v>
      </c>
    </row>
    <row r="3443" spans="1:20" ht="49"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s="3" t="s">
        <v>8271</v>
      </c>
      <c r="O3443">
        <f t="shared" si="212"/>
        <v>103</v>
      </c>
      <c r="P3443" s="3">
        <f t="shared" si="213"/>
        <v>59.65</v>
      </c>
      <c r="Q3443" t="s">
        <v>8317</v>
      </c>
      <c r="R3443" t="s">
        <v>8318</v>
      </c>
      <c r="S3443" s="8">
        <f t="shared" si="214"/>
        <v>42294.221307870372</v>
      </c>
      <c r="T3443" s="8">
        <f t="shared" si="215"/>
        <v>42321.636805555558</v>
      </c>
    </row>
    <row r="3444" spans="1:20" ht="49"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s="3" t="s">
        <v>8271</v>
      </c>
      <c r="O3444">
        <f t="shared" si="212"/>
        <v>100</v>
      </c>
      <c r="P3444" s="3">
        <f t="shared" si="213"/>
        <v>31.25</v>
      </c>
      <c r="Q3444" t="s">
        <v>8317</v>
      </c>
      <c r="R3444" t="s">
        <v>8318</v>
      </c>
      <c r="S3444" s="8">
        <f t="shared" si="214"/>
        <v>42124.63277777777</v>
      </c>
      <c r="T3444" s="8">
        <f t="shared" si="215"/>
        <v>42154.632777777777</v>
      </c>
    </row>
    <row r="3445" spans="1:20" ht="49"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s="3" t="s">
        <v>8271</v>
      </c>
      <c r="O3445">
        <f t="shared" si="212"/>
        <v>186</v>
      </c>
      <c r="P3445" s="3">
        <f t="shared" si="213"/>
        <v>41.22</v>
      </c>
      <c r="Q3445" t="s">
        <v>8317</v>
      </c>
      <c r="R3445" t="s">
        <v>8318</v>
      </c>
      <c r="S3445" s="8">
        <f t="shared" si="214"/>
        <v>41861.316504629627</v>
      </c>
      <c r="T3445" s="8">
        <f t="shared" si="215"/>
        <v>41891.316504629627</v>
      </c>
    </row>
    <row r="3446" spans="1:20" ht="49"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s="3" t="s">
        <v>8271</v>
      </c>
      <c r="O3446">
        <f t="shared" si="212"/>
        <v>289</v>
      </c>
      <c r="P3446" s="3">
        <f t="shared" si="213"/>
        <v>43.35</v>
      </c>
      <c r="Q3446" t="s">
        <v>8317</v>
      </c>
      <c r="R3446" t="s">
        <v>8318</v>
      </c>
      <c r="S3446" s="8">
        <f t="shared" si="214"/>
        <v>42521.08317129629</v>
      </c>
      <c r="T3446" s="8">
        <f t="shared" si="215"/>
        <v>42529.374305555553</v>
      </c>
    </row>
    <row r="3447" spans="1:20" ht="49"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s="3" t="s">
        <v>8271</v>
      </c>
      <c r="O3447">
        <f t="shared" si="212"/>
        <v>100</v>
      </c>
      <c r="P3447" s="3">
        <f t="shared" si="213"/>
        <v>64.52</v>
      </c>
      <c r="Q3447" t="s">
        <v>8317</v>
      </c>
      <c r="R3447" t="s">
        <v>8318</v>
      </c>
      <c r="S3447" s="8">
        <f t="shared" si="214"/>
        <v>42272.322175925925</v>
      </c>
      <c r="T3447" s="8">
        <f t="shared" si="215"/>
        <v>42300.322175925925</v>
      </c>
    </row>
    <row r="3448" spans="1:20" ht="49"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s="3" t="s">
        <v>8271</v>
      </c>
      <c r="O3448">
        <f t="shared" si="212"/>
        <v>108</v>
      </c>
      <c r="P3448" s="3">
        <f t="shared" si="213"/>
        <v>43.28</v>
      </c>
      <c r="Q3448" t="s">
        <v>8317</v>
      </c>
      <c r="R3448" t="s">
        <v>8318</v>
      </c>
      <c r="S3448" s="8">
        <f t="shared" si="214"/>
        <v>42016.624131944445</v>
      </c>
      <c r="T3448" s="8">
        <f t="shared" si="215"/>
        <v>42040.305555555555</v>
      </c>
    </row>
    <row r="3449" spans="1:20" ht="33"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s="3" t="s">
        <v>8271</v>
      </c>
      <c r="O3449">
        <f t="shared" si="212"/>
        <v>108</v>
      </c>
      <c r="P3449" s="3">
        <f t="shared" si="213"/>
        <v>77</v>
      </c>
      <c r="Q3449" t="s">
        <v>8317</v>
      </c>
      <c r="R3449" t="s">
        <v>8318</v>
      </c>
      <c r="S3449" s="8">
        <f t="shared" si="214"/>
        <v>42402.680694444447</v>
      </c>
      <c r="T3449" s="8">
        <f t="shared" si="215"/>
        <v>42447.639027777775</v>
      </c>
    </row>
    <row r="3450" spans="1:20" ht="49"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s="3" t="s">
        <v>8271</v>
      </c>
      <c r="O3450">
        <f t="shared" si="212"/>
        <v>110</v>
      </c>
      <c r="P3450" s="3">
        <f t="shared" si="213"/>
        <v>51.22</v>
      </c>
      <c r="Q3450" t="s">
        <v>8317</v>
      </c>
      <c r="R3450" t="s">
        <v>8318</v>
      </c>
      <c r="S3450" s="8">
        <f t="shared" si="214"/>
        <v>41959.910752314812</v>
      </c>
      <c r="T3450" s="8">
        <f t="shared" si="215"/>
        <v>41989.910752314812</v>
      </c>
    </row>
    <row r="3451" spans="1:20" ht="49"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s="3" t="s">
        <v>8271</v>
      </c>
      <c r="O3451">
        <f t="shared" si="212"/>
        <v>171</v>
      </c>
      <c r="P3451" s="3">
        <f t="shared" si="213"/>
        <v>68.25</v>
      </c>
      <c r="Q3451" t="s">
        <v>8317</v>
      </c>
      <c r="R3451" t="s">
        <v>8318</v>
      </c>
      <c r="S3451" s="8">
        <f t="shared" si="214"/>
        <v>42531.844189814808</v>
      </c>
      <c r="T3451" s="8">
        <f t="shared" si="215"/>
        <v>42559.958333333336</v>
      </c>
    </row>
    <row r="3452" spans="1:20" ht="49"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s="3" t="s">
        <v>8271</v>
      </c>
      <c r="O3452">
        <f t="shared" si="212"/>
        <v>152</v>
      </c>
      <c r="P3452" s="3">
        <f t="shared" si="213"/>
        <v>19.489999999999998</v>
      </c>
      <c r="Q3452" t="s">
        <v>8317</v>
      </c>
      <c r="R3452" t="s">
        <v>8318</v>
      </c>
      <c r="S3452" s="8">
        <f t="shared" si="214"/>
        <v>42036.496192129627</v>
      </c>
      <c r="T3452" s="8">
        <f t="shared" si="215"/>
        <v>42096.454525462956</v>
      </c>
    </row>
    <row r="3453" spans="1:20" ht="49"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s="3" t="s">
        <v>8271</v>
      </c>
      <c r="O3453">
        <f t="shared" si="212"/>
        <v>101</v>
      </c>
      <c r="P3453" s="3">
        <f t="shared" si="213"/>
        <v>41.13</v>
      </c>
      <c r="Q3453" t="s">
        <v>8317</v>
      </c>
      <c r="R3453" t="s">
        <v>8318</v>
      </c>
      <c r="S3453" s="8">
        <f t="shared" si="214"/>
        <v>42088.515358796292</v>
      </c>
      <c r="T3453" s="8">
        <f t="shared" si="215"/>
        <v>42115.515358796292</v>
      </c>
    </row>
    <row r="3454" spans="1:20" ht="49"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s="3" t="s">
        <v>8271</v>
      </c>
      <c r="O3454">
        <f t="shared" si="212"/>
        <v>153</v>
      </c>
      <c r="P3454" s="3">
        <f t="shared" si="213"/>
        <v>41.41</v>
      </c>
      <c r="Q3454" t="s">
        <v>8317</v>
      </c>
      <c r="R3454" t="s">
        <v>8318</v>
      </c>
      <c r="S3454" s="8">
        <f t="shared" si="214"/>
        <v>41820.430856481478</v>
      </c>
      <c r="T3454" s="8">
        <f t="shared" si="215"/>
        <v>41842.957638888889</v>
      </c>
    </row>
    <row r="3455" spans="1:20" ht="49"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s="3" t="s">
        <v>8271</v>
      </c>
      <c r="O3455">
        <f t="shared" si="212"/>
        <v>128</v>
      </c>
      <c r="P3455" s="3">
        <f t="shared" si="213"/>
        <v>27.5</v>
      </c>
      <c r="Q3455" t="s">
        <v>8317</v>
      </c>
      <c r="R3455" t="s">
        <v>8318</v>
      </c>
      <c r="S3455" s="8">
        <f t="shared" si="214"/>
        <v>42535.770324074074</v>
      </c>
      <c r="T3455" s="8">
        <f t="shared" si="215"/>
        <v>42595.770324074074</v>
      </c>
    </row>
    <row r="3456" spans="1:20" ht="49"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s="3" t="s">
        <v>8271</v>
      </c>
      <c r="O3456">
        <f t="shared" si="212"/>
        <v>101</v>
      </c>
      <c r="P3456" s="3">
        <f t="shared" si="213"/>
        <v>33.57</v>
      </c>
      <c r="Q3456" t="s">
        <v>8317</v>
      </c>
      <c r="R3456" t="s">
        <v>8318</v>
      </c>
      <c r="S3456" s="8">
        <f t="shared" si="214"/>
        <v>41821.490266203698</v>
      </c>
      <c r="T3456" s="8">
        <f t="shared" si="215"/>
        <v>41851.490266203698</v>
      </c>
    </row>
    <row r="3457" spans="1:20" ht="49"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s="3" t="s">
        <v>8271</v>
      </c>
      <c r="O3457">
        <f t="shared" si="212"/>
        <v>101</v>
      </c>
      <c r="P3457" s="3">
        <f t="shared" si="213"/>
        <v>145.87</v>
      </c>
      <c r="Q3457" t="s">
        <v>8317</v>
      </c>
      <c r="R3457" t="s">
        <v>8318</v>
      </c>
      <c r="S3457" s="8">
        <f t="shared" si="214"/>
        <v>42626.541979166665</v>
      </c>
      <c r="T3457" s="8">
        <f t="shared" si="215"/>
        <v>42656.541979166665</v>
      </c>
    </row>
    <row r="3458" spans="1:20" ht="49"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s="3" t="s">
        <v>8271</v>
      </c>
      <c r="O3458">
        <f t="shared" ref="O3458:O3521" si="216">ROUND(E3458/D3458*100,0)</f>
        <v>191</v>
      </c>
      <c r="P3458" s="3">
        <f t="shared" ref="P3458:P3521" si="217">IF(E3458=0,0,ROUND(E3458/L3458,2))</f>
        <v>358.69</v>
      </c>
      <c r="Q3458" t="s">
        <v>8317</v>
      </c>
      <c r="R3458" t="s">
        <v>8318</v>
      </c>
      <c r="S3458" s="8">
        <f t="shared" ref="S3458:S3521" si="218">(((J3458/60)/60)/24)+DATE(1970,1,1)+(-5/24)</f>
        <v>41820.997303240736</v>
      </c>
      <c r="T3458" s="8">
        <f t="shared" ref="T3458:T3521" si="219">(I3458/86400)+25569+(-5/24)</f>
        <v>41852.082638888889</v>
      </c>
    </row>
    <row r="3459" spans="1:20" ht="33"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s="3" t="s">
        <v>8271</v>
      </c>
      <c r="O3459">
        <f t="shared" si="216"/>
        <v>140</v>
      </c>
      <c r="P3459" s="3">
        <f t="shared" si="217"/>
        <v>50.98</v>
      </c>
      <c r="Q3459" t="s">
        <v>8317</v>
      </c>
      <c r="R3459" t="s">
        <v>8318</v>
      </c>
      <c r="S3459" s="8">
        <f t="shared" si="218"/>
        <v>42016.498344907406</v>
      </c>
      <c r="T3459" s="8">
        <f t="shared" si="219"/>
        <v>42047.040972222218</v>
      </c>
    </row>
    <row r="3460" spans="1:20" ht="49"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s="3" t="s">
        <v>8271</v>
      </c>
      <c r="O3460">
        <f t="shared" si="216"/>
        <v>124</v>
      </c>
      <c r="P3460" s="3">
        <f t="shared" si="217"/>
        <v>45.04</v>
      </c>
      <c r="Q3460" t="s">
        <v>8317</v>
      </c>
      <c r="R3460" t="s">
        <v>8318</v>
      </c>
      <c r="S3460" s="8">
        <f t="shared" si="218"/>
        <v>42010.994247685179</v>
      </c>
      <c r="T3460" s="8">
        <f t="shared" si="219"/>
        <v>42037.977083333331</v>
      </c>
    </row>
    <row r="3461" spans="1:20" ht="49"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s="3" t="s">
        <v>8271</v>
      </c>
      <c r="O3461">
        <f t="shared" si="216"/>
        <v>126</v>
      </c>
      <c r="P3461" s="3">
        <f t="shared" si="217"/>
        <v>17.53</v>
      </c>
      <c r="Q3461" t="s">
        <v>8317</v>
      </c>
      <c r="R3461" t="s">
        <v>8318</v>
      </c>
      <c r="S3461" s="8">
        <f t="shared" si="218"/>
        <v>42480.271527777775</v>
      </c>
      <c r="T3461" s="8">
        <f t="shared" si="219"/>
        <v>42510.271527777775</v>
      </c>
    </row>
    <row r="3462" spans="1:20" ht="49"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s="3" t="s">
        <v>8271</v>
      </c>
      <c r="O3462">
        <f t="shared" si="216"/>
        <v>190</v>
      </c>
      <c r="P3462" s="3">
        <f t="shared" si="217"/>
        <v>50</v>
      </c>
      <c r="Q3462" t="s">
        <v>8317</v>
      </c>
      <c r="R3462" t="s">
        <v>8318</v>
      </c>
      <c r="S3462" s="8">
        <f t="shared" si="218"/>
        <v>41852.318888888884</v>
      </c>
      <c r="T3462" s="8">
        <f t="shared" si="219"/>
        <v>41866.318888888891</v>
      </c>
    </row>
    <row r="3463" spans="1:20" ht="49"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s="3" t="s">
        <v>8271</v>
      </c>
      <c r="O3463">
        <f t="shared" si="216"/>
        <v>139</v>
      </c>
      <c r="P3463" s="3">
        <f t="shared" si="217"/>
        <v>57.92</v>
      </c>
      <c r="Q3463" t="s">
        <v>8317</v>
      </c>
      <c r="R3463" t="s">
        <v>8318</v>
      </c>
      <c r="S3463" s="8">
        <f t="shared" si="218"/>
        <v>42643.424525462957</v>
      </c>
      <c r="T3463" s="8">
        <f t="shared" si="219"/>
        <v>42671.916666666664</v>
      </c>
    </row>
    <row r="3464" spans="1:20" ht="49"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s="3" t="s">
        <v>8271</v>
      </c>
      <c r="O3464">
        <f t="shared" si="216"/>
        <v>202</v>
      </c>
      <c r="P3464" s="3">
        <f t="shared" si="217"/>
        <v>29.71</v>
      </c>
      <c r="Q3464" t="s">
        <v>8317</v>
      </c>
      <c r="R3464" t="s">
        <v>8318</v>
      </c>
      <c r="S3464" s="8">
        <f t="shared" si="218"/>
        <v>42179.690138888887</v>
      </c>
      <c r="T3464" s="8">
        <f t="shared" si="219"/>
        <v>42195.541666666664</v>
      </c>
    </row>
    <row r="3465" spans="1:20" ht="49"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s="3" t="s">
        <v>8271</v>
      </c>
      <c r="O3465">
        <f t="shared" si="216"/>
        <v>103</v>
      </c>
      <c r="P3465" s="3">
        <f t="shared" si="217"/>
        <v>90.68</v>
      </c>
      <c r="Q3465" t="s">
        <v>8317</v>
      </c>
      <c r="R3465" t="s">
        <v>8318</v>
      </c>
      <c r="S3465" s="8">
        <f t="shared" si="218"/>
        <v>42612.710474537038</v>
      </c>
      <c r="T3465" s="8">
        <f t="shared" si="219"/>
        <v>42653.957638888889</v>
      </c>
    </row>
    <row r="3466" spans="1:20" ht="49"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s="3" t="s">
        <v>8271</v>
      </c>
      <c r="O3466">
        <f t="shared" si="216"/>
        <v>102</v>
      </c>
      <c r="P3466" s="3">
        <f t="shared" si="217"/>
        <v>55.01</v>
      </c>
      <c r="Q3466" t="s">
        <v>8317</v>
      </c>
      <c r="R3466" t="s">
        <v>8318</v>
      </c>
      <c r="S3466" s="8">
        <f t="shared" si="218"/>
        <v>42574.921724537031</v>
      </c>
      <c r="T3466" s="8">
        <f t="shared" si="219"/>
        <v>42604.921724537031</v>
      </c>
    </row>
    <row r="3467" spans="1:20" ht="49"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s="3" t="s">
        <v>8271</v>
      </c>
      <c r="O3467">
        <f t="shared" si="216"/>
        <v>103</v>
      </c>
      <c r="P3467" s="3">
        <f t="shared" si="217"/>
        <v>57.22</v>
      </c>
      <c r="Q3467" t="s">
        <v>8317</v>
      </c>
      <c r="R3467" t="s">
        <v>8318</v>
      </c>
      <c r="S3467" s="8">
        <f t="shared" si="218"/>
        <v>42200.417499999996</v>
      </c>
      <c r="T3467" s="8">
        <f t="shared" si="219"/>
        <v>42225.458333333336</v>
      </c>
    </row>
    <row r="3468" spans="1:20" ht="33"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s="3" t="s">
        <v>8271</v>
      </c>
      <c r="O3468">
        <f t="shared" si="216"/>
        <v>127</v>
      </c>
      <c r="P3468" s="3">
        <f t="shared" si="217"/>
        <v>72.95</v>
      </c>
      <c r="Q3468" t="s">
        <v>8317</v>
      </c>
      <c r="R3468" t="s">
        <v>8318</v>
      </c>
      <c r="S3468" s="8">
        <f t="shared" si="218"/>
        <v>42419.810763888883</v>
      </c>
      <c r="T3468" s="8">
        <f t="shared" si="219"/>
        <v>42479.769097222219</v>
      </c>
    </row>
    <row r="3469" spans="1:20" ht="18"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s="3" t="s">
        <v>8271</v>
      </c>
      <c r="O3469">
        <f t="shared" si="216"/>
        <v>101</v>
      </c>
      <c r="P3469" s="3">
        <f t="shared" si="217"/>
        <v>64.47</v>
      </c>
      <c r="Q3469" t="s">
        <v>8317</v>
      </c>
      <c r="R3469" t="s">
        <v>8318</v>
      </c>
      <c r="S3469" s="8">
        <f t="shared" si="218"/>
        <v>42053.463333333326</v>
      </c>
      <c r="T3469" s="8">
        <f t="shared" si="219"/>
        <v>42083.421666666669</v>
      </c>
    </row>
    <row r="3470" spans="1:20" ht="49"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s="3" t="s">
        <v>8271</v>
      </c>
      <c r="O3470">
        <f t="shared" si="216"/>
        <v>122</v>
      </c>
      <c r="P3470" s="3">
        <f t="shared" si="217"/>
        <v>716.35</v>
      </c>
      <c r="Q3470" t="s">
        <v>8317</v>
      </c>
      <c r="R3470" t="s">
        <v>8318</v>
      </c>
      <c r="S3470" s="8">
        <f t="shared" si="218"/>
        <v>42605.557048611103</v>
      </c>
      <c r="T3470" s="8">
        <f t="shared" si="219"/>
        <v>42633.916666666664</v>
      </c>
    </row>
    <row r="3471" spans="1:20" ht="49"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s="3" t="s">
        <v>8271</v>
      </c>
      <c r="O3471">
        <f t="shared" si="216"/>
        <v>113</v>
      </c>
      <c r="P3471" s="3">
        <f t="shared" si="217"/>
        <v>50.4</v>
      </c>
      <c r="Q3471" t="s">
        <v>8317</v>
      </c>
      <c r="R3471" t="s">
        <v>8318</v>
      </c>
      <c r="S3471" s="8">
        <f t="shared" si="218"/>
        <v>42458.433391203704</v>
      </c>
      <c r="T3471" s="8">
        <f t="shared" si="219"/>
        <v>42488.433391203704</v>
      </c>
    </row>
    <row r="3472" spans="1:20" ht="33"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s="3" t="s">
        <v>8271</v>
      </c>
      <c r="O3472">
        <f t="shared" si="216"/>
        <v>150</v>
      </c>
      <c r="P3472" s="3">
        <f t="shared" si="217"/>
        <v>41.67</v>
      </c>
      <c r="Q3472" t="s">
        <v>8317</v>
      </c>
      <c r="R3472" t="s">
        <v>8318</v>
      </c>
      <c r="S3472" s="8">
        <f t="shared" si="218"/>
        <v>42528.813680555548</v>
      </c>
      <c r="T3472" s="8">
        <f t="shared" si="219"/>
        <v>42566.693055555552</v>
      </c>
    </row>
    <row r="3473" spans="1:20" ht="49"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s="3" t="s">
        <v>8271</v>
      </c>
      <c r="O3473">
        <f t="shared" si="216"/>
        <v>215</v>
      </c>
      <c r="P3473" s="3">
        <f t="shared" si="217"/>
        <v>35.770000000000003</v>
      </c>
      <c r="Q3473" t="s">
        <v>8317</v>
      </c>
      <c r="R3473" t="s">
        <v>8318</v>
      </c>
      <c r="S3473" s="8">
        <f t="shared" si="218"/>
        <v>41841.612152777772</v>
      </c>
      <c r="T3473" s="8">
        <f t="shared" si="219"/>
        <v>41882.625</v>
      </c>
    </row>
    <row r="3474" spans="1:20" ht="49"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s="3" t="s">
        <v>8271</v>
      </c>
      <c r="O3474">
        <f t="shared" si="216"/>
        <v>102</v>
      </c>
      <c r="P3474" s="3">
        <f t="shared" si="217"/>
        <v>88.74</v>
      </c>
      <c r="Q3474" t="s">
        <v>8317</v>
      </c>
      <c r="R3474" t="s">
        <v>8318</v>
      </c>
      <c r="S3474" s="8">
        <f t="shared" si="218"/>
        <v>41927.962164351848</v>
      </c>
      <c r="T3474" s="8">
        <f t="shared" si="219"/>
        <v>41949.040972222218</v>
      </c>
    </row>
    <row r="3475" spans="1:20" ht="49"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s="3" t="s">
        <v>8271</v>
      </c>
      <c r="O3475">
        <f t="shared" si="216"/>
        <v>100</v>
      </c>
      <c r="P3475" s="3">
        <f t="shared" si="217"/>
        <v>148.47999999999999</v>
      </c>
      <c r="Q3475" t="s">
        <v>8317</v>
      </c>
      <c r="R3475" t="s">
        <v>8318</v>
      </c>
      <c r="S3475" s="8">
        <f t="shared" si="218"/>
        <v>42062.626111111109</v>
      </c>
      <c r="T3475" s="8">
        <f t="shared" si="219"/>
        <v>42083.643749999996</v>
      </c>
    </row>
    <row r="3476" spans="1:20" ht="49"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s="3" t="s">
        <v>8271</v>
      </c>
      <c r="O3476">
        <f t="shared" si="216"/>
        <v>101</v>
      </c>
      <c r="P3476" s="3">
        <f t="shared" si="217"/>
        <v>51.79</v>
      </c>
      <c r="Q3476" t="s">
        <v>8317</v>
      </c>
      <c r="R3476" t="s">
        <v>8318</v>
      </c>
      <c r="S3476" s="8">
        <f t="shared" si="218"/>
        <v>42541.293182870366</v>
      </c>
      <c r="T3476" s="8">
        <f t="shared" si="219"/>
        <v>42571.293182870366</v>
      </c>
    </row>
    <row r="3477" spans="1:20" ht="49"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s="3" t="s">
        <v>8271</v>
      </c>
      <c r="O3477">
        <f t="shared" si="216"/>
        <v>113</v>
      </c>
      <c r="P3477" s="3">
        <f t="shared" si="217"/>
        <v>20</v>
      </c>
      <c r="Q3477" t="s">
        <v>8317</v>
      </c>
      <c r="R3477" t="s">
        <v>8318</v>
      </c>
      <c r="S3477" s="8">
        <f t="shared" si="218"/>
        <v>41918.672499999993</v>
      </c>
      <c r="T3477" s="8">
        <f t="shared" si="219"/>
        <v>41945.791666666664</v>
      </c>
    </row>
    <row r="3478" spans="1:20" ht="49"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s="3" t="s">
        <v>8271</v>
      </c>
      <c r="O3478">
        <f t="shared" si="216"/>
        <v>104</v>
      </c>
      <c r="P3478" s="3">
        <f t="shared" si="217"/>
        <v>52</v>
      </c>
      <c r="Q3478" t="s">
        <v>8317</v>
      </c>
      <c r="R3478" t="s">
        <v>8318</v>
      </c>
      <c r="S3478" s="8">
        <f t="shared" si="218"/>
        <v>41921.071643518517</v>
      </c>
      <c r="T3478" s="8">
        <f t="shared" si="219"/>
        <v>41938.916666666664</v>
      </c>
    </row>
    <row r="3479" spans="1:20" ht="49"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s="3" t="s">
        <v>8271</v>
      </c>
      <c r="O3479">
        <f t="shared" si="216"/>
        <v>115</v>
      </c>
      <c r="P3479" s="3">
        <f t="shared" si="217"/>
        <v>53.23</v>
      </c>
      <c r="Q3479" t="s">
        <v>8317</v>
      </c>
      <c r="R3479" t="s">
        <v>8318</v>
      </c>
      <c r="S3479" s="8">
        <f t="shared" si="218"/>
        <v>42128.528275462959</v>
      </c>
      <c r="T3479" s="8">
        <f t="shared" si="219"/>
        <v>42140.916666666664</v>
      </c>
    </row>
    <row r="3480" spans="1:20" ht="49"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s="3" t="s">
        <v>8271</v>
      </c>
      <c r="O3480">
        <f t="shared" si="216"/>
        <v>113</v>
      </c>
      <c r="P3480" s="3">
        <f t="shared" si="217"/>
        <v>39.6</v>
      </c>
      <c r="Q3480" t="s">
        <v>8317</v>
      </c>
      <c r="R3480" t="s">
        <v>8318</v>
      </c>
      <c r="S3480" s="8">
        <f t="shared" si="218"/>
        <v>42053.708587962967</v>
      </c>
      <c r="T3480" s="8">
        <f t="shared" si="219"/>
        <v>42079.666666666664</v>
      </c>
    </row>
    <row r="3481" spans="1:20" ht="49"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s="3" t="s">
        <v>8271</v>
      </c>
      <c r="O3481">
        <f t="shared" si="216"/>
        <v>128</v>
      </c>
      <c r="P3481" s="3">
        <f t="shared" si="217"/>
        <v>34.25</v>
      </c>
      <c r="Q3481" t="s">
        <v>8317</v>
      </c>
      <c r="R3481" t="s">
        <v>8318</v>
      </c>
      <c r="S3481" s="8">
        <f t="shared" si="218"/>
        <v>41781.646759259253</v>
      </c>
      <c r="T3481" s="8">
        <f t="shared" si="219"/>
        <v>41811.64675925926</v>
      </c>
    </row>
    <row r="3482" spans="1:20" ht="49"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s="3" t="s">
        <v>8271</v>
      </c>
      <c r="O3482">
        <f t="shared" si="216"/>
        <v>143</v>
      </c>
      <c r="P3482" s="3">
        <f t="shared" si="217"/>
        <v>164.62</v>
      </c>
      <c r="Q3482" t="s">
        <v>8317</v>
      </c>
      <c r="R3482" t="s">
        <v>8318</v>
      </c>
      <c r="S3482" s="8">
        <f t="shared" si="218"/>
        <v>42171.109108796292</v>
      </c>
      <c r="T3482" s="8">
        <f t="shared" si="219"/>
        <v>42195.666666666664</v>
      </c>
    </row>
    <row r="3483" spans="1:20" ht="49"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s="3" t="s">
        <v>8271</v>
      </c>
      <c r="O3483">
        <f t="shared" si="216"/>
        <v>119</v>
      </c>
      <c r="P3483" s="3">
        <f t="shared" si="217"/>
        <v>125.05</v>
      </c>
      <c r="Q3483" t="s">
        <v>8317</v>
      </c>
      <c r="R3483" t="s">
        <v>8318</v>
      </c>
      <c r="S3483" s="8">
        <f t="shared" si="218"/>
        <v>41989.039212962954</v>
      </c>
      <c r="T3483" s="8">
        <f t="shared" si="219"/>
        <v>42006.039212962962</v>
      </c>
    </row>
    <row r="3484" spans="1:20" ht="49"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s="3" t="s">
        <v>8271</v>
      </c>
      <c r="O3484">
        <f t="shared" si="216"/>
        <v>138</v>
      </c>
      <c r="P3484" s="3">
        <f t="shared" si="217"/>
        <v>51.88</v>
      </c>
      <c r="Q3484" t="s">
        <v>8317</v>
      </c>
      <c r="R3484" t="s">
        <v>8318</v>
      </c>
      <c r="S3484" s="8">
        <f t="shared" si="218"/>
        <v>41796.563263888886</v>
      </c>
      <c r="T3484" s="8">
        <f t="shared" si="219"/>
        <v>41826.563263888886</v>
      </c>
    </row>
    <row r="3485" spans="1:20" ht="49"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s="3" t="s">
        <v>8271</v>
      </c>
      <c r="O3485">
        <f t="shared" si="216"/>
        <v>160</v>
      </c>
      <c r="P3485" s="3">
        <f t="shared" si="217"/>
        <v>40.29</v>
      </c>
      <c r="Q3485" t="s">
        <v>8317</v>
      </c>
      <c r="R3485" t="s">
        <v>8318</v>
      </c>
      <c r="S3485" s="8">
        <f t="shared" si="218"/>
        <v>41793.460428240738</v>
      </c>
      <c r="T3485" s="8">
        <f t="shared" si="219"/>
        <v>41823.460428240738</v>
      </c>
    </row>
    <row r="3486" spans="1:20" ht="49"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s="3" t="s">
        <v>8271</v>
      </c>
      <c r="O3486">
        <f t="shared" si="216"/>
        <v>114</v>
      </c>
      <c r="P3486" s="3">
        <f t="shared" si="217"/>
        <v>64.91</v>
      </c>
      <c r="Q3486" t="s">
        <v>8317</v>
      </c>
      <c r="R3486" t="s">
        <v>8318</v>
      </c>
      <c r="S3486" s="8">
        <f t="shared" si="218"/>
        <v>42506.552071759252</v>
      </c>
      <c r="T3486" s="8">
        <f t="shared" si="219"/>
        <v>42536.552071759252</v>
      </c>
    </row>
    <row r="3487" spans="1:20" ht="49"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s="3" t="s">
        <v>8271</v>
      </c>
      <c r="O3487">
        <f t="shared" si="216"/>
        <v>101</v>
      </c>
      <c r="P3487" s="3">
        <f t="shared" si="217"/>
        <v>55.33</v>
      </c>
      <c r="Q3487" t="s">
        <v>8317</v>
      </c>
      <c r="R3487" t="s">
        <v>8318</v>
      </c>
      <c r="S3487" s="8">
        <f t="shared" si="218"/>
        <v>42372.484722222223</v>
      </c>
      <c r="T3487" s="8">
        <f t="shared" si="219"/>
        <v>42402.484722222223</v>
      </c>
    </row>
    <row r="3488" spans="1:20" ht="49"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s="3" t="s">
        <v>8271</v>
      </c>
      <c r="O3488">
        <f t="shared" si="216"/>
        <v>155</v>
      </c>
      <c r="P3488" s="3">
        <f t="shared" si="217"/>
        <v>83.14</v>
      </c>
      <c r="Q3488" t="s">
        <v>8317</v>
      </c>
      <c r="R3488" t="s">
        <v>8318</v>
      </c>
      <c r="S3488" s="8">
        <f t="shared" si="218"/>
        <v>42126.666678240734</v>
      </c>
      <c r="T3488" s="8">
        <f t="shared" si="219"/>
        <v>42158.082638888889</v>
      </c>
    </row>
    <row r="3489" spans="1:20" ht="49"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s="3" t="s">
        <v>8271</v>
      </c>
      <c r="O3489">
        <f t="shared" si="216"/>
        <v>128</v>
      </c>
      <c r="P3489" s="3">
        <f t="shared" si="217"/>
        <v>38.71</v>
      </c>
      <c r="Q3489" t="s">
        <v>8317</v>
      </c>
      <c r="R3489" t="s">
        <v>8318</v>
      </c>
      <c r="S3489" s="8">
        <f t="shared" si="218"/>
        <v>42149.732083333329</v>
      </c>
      <c r="T3489" s="8">
        <f t="shared" si="219"/>
        <v>42179.732083333329</v>
      </c>
    </row>
    <row r="3490" spans="1:20" ht="49"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s="3" t="s">
        <v>8271</v>
      </c>
      <c r="O3490">
        <f t="shared" si="216"/>
        <v>121</v>
      </c>
      <c r="P3490" s="3">
        <f t="shared" si="217"/>
        <v>125.38</v>
      </c>
      <c r="Q3490" t="s">
        <v>8317</v>
      </c>
      <c r="R3490" t="s">
        <v>8318</v>
      </c>
      <c r="S3490" s="8">
        <f t="shared" si="218"/>
        <v>42087.55972222222</v>
      </c>
      <c r="T3490" s="8">
        <f t="shared" si="219"/>
        <v>42111.458333333336</v>
      </c>
    </row>
    <row r="3491" spans="1:20" ht="49"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s="3" t="s">
        <v>8271</v>
      </c>
      <c r="O3491">
        <f t="shared" si="216"/>
        <v>113</v>
      </c>
      <c r="P3491" s="3">
        <f t="shared" si="217"/>
        <v>78.260000000000005</v>
      </c>
      <c r="Q3491" t="s">
        <v>8317</v>
      </c>
      <c r="R3491" t="s">
        <v>8318</v>
      </c>
      <c r="S3491" s="8">
        <f t="shared" si="218"/>
        <v>41753.427442129629</v>
      </c>
      <c r="T3491" s="8">
        <f t="shared" si="219"/>
        <v>41783.666666666664</v>
      </c>
    </row>
    <row r="3492" spans="1:20" ht="49"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s="3" t="s">
        <v>8271</v>
      </c>
      <c r="O3492">
        <f t="shared" si="216"/>
        <v>128</v>
      </c>
      <c r="P3492" s="3">
        <f t="shared" si="217"/>
        <v>47.22</v>
      </c>
      <c r="Q3492" t="s">
        <v>8317</v>
      </c>
      <c r="R3492" t="s">
        <v>8318</v>
      </c>
      <c r="S3492" s="8">
        <f t="shared" si="218"/>
        <v>42443.594027777777</v>
      </c>
      <c r="T3492" s="8">
        <f t="shared" si="219"/>
        <v>42473.594027777777</v>
      </c>
    </row>
    <row r="3493" spans="1:20" ht="49"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s="3" t="s">
        <v>8271</v>
      </c>
      <c r="O3493">
        <f t="shared" si="216"/>
        <v>158</v>
      </c>
      <c r="P3493" s="3">
        <f t="shared" si="217"/>
        <v>79.099999999999994</v>
      </c>
      <c r="Q3493" t="s">
        <v>8317</v>
      </c>
      <c r="R3493" t="s">
        <v>8318</v>
      </c>
      <c r="S3493" s="8">
        <f t="shared" si="218"/>
        <v>42121.041481481479</v>
      </c>
      <c r="T3493" s="8">
        <f t="shared" si="219"/>
        <v>42142.041481481479</v>
      </c>
    </row>
    <row r="3494" spans="1:20" ht="49"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s="3" t="s">
        <v>8271</v>
      </c>
      <c r="O3494">
        <f t="shared" si="216"/>
        <v>105</v>
      </c>
      <c r="P3494" s="3">
        <f t="shared" si="217"/>
        <v>114.29</v>
      </c>
      <c r="Q3494" t="s">
        <v>8317</v>
      </c>
      <c r="R3494" t="s">
        <v>8318</v>
      </c>
      <c r="S3494" s="8">
        <f t="shared" si="218"/>
        <v>42267.800891203697</v>
      </c>
      <c r="T3494" s="8">
        <f t="shared" si="219"/>
        <v>42302.800891203697</v>
      </c>
    </row>
    <row r="3495" spans="1:20" ht="49"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s="3" t="s">
        <v>8271</v>
      </c>
      <c r="O3495">
        <f t="shared" si="216"/>
        <v>100</v>
      </c>
      <c r="P3495" s="3">
        <f t="shared" si="217"/>
        <v>51.72</v>
      </c>
      <c r="Q3495" t="s">
        <v>8317</v>
      </c>
      <c r="R3495" t="s">
        <v>8318</v>
      </c>
      <c r="S3495" s="8">
        <f t="shared" si="218"/>
        <v>41848.657824074071</v>
      </c>
      <c r="T3495" s="8">
        <f t="shared" si="219"/>
        <v>41868.007638888885</v>
      </c>
    </row>
    <row r="3496" spans="1:20" ht="49"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s="3" t="s">
        <v>8271</v>
      </c>
      <c r="O3496">
        <f t="shared" si="216"/>
        <v>100</v>
      </c>
      <c r="P3496" s="3">
        <f t="shared" si="217"/>
        <v>30.77</v>
      </c>
      <c r="Q3496" t="s">
        <v>8317</v>
      </c>
      <c r="R3496" t="s">
        <v>8318</v>
      </c>
      <c r="S3496" s="8">
        <f t="shared" si="218"/>
        <v>42689.006655092591</v>
      </c>
      <c r="T3496" s="8">
        <f t="shared" si="219"/>
        <v>42700.041666666664</v>
      </c>
    </row>
    <row r="3497" spans="1:20" ht="49"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s="3" t="s">
        <v>8271</v>
      </c>
      <c r="O3497">
        <f t="shared" si="216"/>
        <v>107</v>
      </c>
      <c r="P3497" s="3">
        <f t="shared" si="217"/>
        <v>74.209999999999994</v>
      </c>
      <c r="Q3497" t="s">
        <v>8317</v>
      </c>
      <c r="R3497" t="s">
        <v>8318</v>
      </c>
      <c r="S3497" s="8">
        <f t="shared" si="218"/>
        <v>41915.554502314815</v>
      </c>
      <c r="T3497" s="8">
        <f t="shared" si="219"/>
        <v>41944.512499999997</v>
      </c>
    </row>
    <row r="3498" spans="1:20" ht="49"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s="3" t="s">
        <v>8271</v>
      </c>
      <c r="O3498">
        <f t="shared" si="216"/>
        <v>124</v>
      </c>
      <c r="P3498" s="3">
        <f t="shared" si="217"/>
        <v>47.85</v>
      </c>
      <c r="Q3498" t="s">
        <v>8317</v>
      </c>
      <c r="R3498" t="s">
        <v>8318</v>
      </c>
      <c r="S3498" s="8">
        <f t="shared" si="218"/>
        <v>42584.638495370367</v>
      </c>
      <c r="T3498" s="8">
        <f t="shared" si="219"/>
        <v>42624.638495370367</v>
      </c>
    </row>
    <row r="3499" spans="1:20" ht="49"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s="3" t="s">
        <v>8271</v>
      </c>
      <c r="O3499">
        <f t="shared" si="216"/>
        <v>109</v>
      </c>
      <c r="P3499" s="3">
        <f t="shared" si="217"/>
        <v>34.409999999999997</v>
      </c>
      <c r="Q3499" t="s">
        <v>8317</v>
      </c>
      <c r="R3499" t="s">
        <v>8318</v>
      </c>
      <c r="S3499" s="8">
        <f t="shared" si="218"/>
        <v>42511.533611111103</v>
      </c>
      <c r="T3499" s="8">
        <f t="shared" si="219"/>
        <v>42523.708333333336</v>
      </c>
    </row>
    <row r="3500" spans="1:20" ht="49"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s="3" t="s">
        <v>8271</v>
      </c>
      <c r="O3500">
        <f t="shared" si="216"/>
        <v>102</v>
      </c>
      <c r="P3500" s="3">
        <f t="shared" si="217"/>
        <v>40.24</v>
      </c>
      <c r="Q3500" t="s">
        <v>8317</v>
      </c>
      <c r="R3500" t="s">
        <v>8318</v>
      </c>
      <c r="S3500" s="8">
        <f t="shared" si="218"/>
        <v>42458.950277777774</v>
      </c>
      <c r="T3500" s="8">
        <f t="shared" si="219"/>
        <v>42518.697222222218</v>
      </c>
    </row>
    <row r="3501" spans="1:20" ht="49"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s="3" t="s">
        <v>8271</v>
      </c>
      <c r="O3501">
        <f t="shared" si="216"/>
        <v>106</v>
      </c>
      <c r="P3501" s="3">
        <f t="shared" si="217"/>
        <v>60.29</v>
      </c>
      <c r="Q3501" t="s">
        <v>8317</v>
      </c>
      <c r="R3501" t="s">
        <v>8318</v>
      </c>
      <c r="S3501" s="8">
        <f t="shared" si="218"/>
        <v>42131.827835648146</v>
      </c>
      <c r="T3501" s="8">
        <f t="shared" si="219"/>
        <v>42186.082638888889</v>
      </c>
    </row>
    <row r="3502" spans="1:20" ht="49"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s="3" t="s">
        <v>8271</v>
      </c>
      <c r="O3502">
        <f t="shared" si="216"/>
        <v>106</v>
      </c>
      <c r="P3502" s="3">
        <f t="shared" si="217"/>
        <v>25.31</v>
      </c>
      <c r="Q3502" t="s">
        <v>8317</v>
      </c>
      <c r="R3502" t="s">
        <v>8318</v>
      </c>
      <c r="S3502" s="8">
        <f t="shared" si="218"/>
        <v>42419.711087962954</v>
      </c>
      <c r="T3502" s="8">
        <f t="shared" si="219"/>
        <v>42435.999305555553</v>
      </c>
    </row>
    <row r="3503" spans="1:20" ht="49"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s="3" t="s">
        <v>8271</v>
      </c>
      <c r="O3503">
        <f t="shared" si="216"/>
        <v>101</v>
      </c>
      <c r="P3503" s="3">
        <f t="shared" si="217"/>
        <v>35.950000000000003</v>
      </c>
      <c r="Q3503" t="s">
        <v>8317</v>
      </c>
      <c r="R3503" t="s">
        <v>8318</v>
      </c>
      <c r="S3503" s="8">
        <f t="shared" si="218"/>
        <v>42233.555497685178</v>
      </c>
      <c r="T3503" s="8">
        <f t="shared" si="219"/>
        <v>42258.555497685178</v>
      </c>
    </row>
    <row r="3504" spans="1:20" ht="49"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s="3" t="s">
        <v>8271</v>
      </c>
      <c r="O3504">
        <f t="shared" si="216"/>
        <v>105</v>
      </c>
      <c r="P3504" s="3">
        <f t="shared" si="217"/>
        <v>136</v>
      </c>
      <c r="Q3504" t="s">
        <v>8317</v>
      </c>
      <c r="R3504" t="s">
        <v>8318</v>
      </c>
      <c r="S3504" s="8">
        <f t="shared" si="218"/>
        <v>42430.631064814814</v>
      </c>
      <c r="T3504" s="8">
        <f t="shared" si="219"/>
        <v>42444.957638888889</v>
      </c>
    </row>
    <row r="3505" spans="1:20" ht="49"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s="3" t="s">
        <v>8271</v>
      </c>
      <c r="O3505">
        <f t="shared" si="216"/>
        <v>108</v>
      </c>
      <c r="P3505" s="3">
        <f t="shared" si="217"/>
        <v>70.760000000000005</v>
      </c>
      <c r="Q3505" t="s">
        <v>8317</v>
      </c>
      <c r="R3505" t="s">
        <v>8318</v>
      </c>
      <c r="S3505" s="8">
        <f t="shared" si="218"/>
        <v>42545.27</v>
      </c>
      <c r="T3505" s="8">
        <f t="shared" si="219"/>
        <v>42575.27</v>
      </c>
    </row>
    <row r="3506" spans="1:20" ht="49"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s="3" t="s">
        <v>8271</v>
      </c>
      <c r="O3506">
        <f t="shared" si="216"/>
        <v>100</v>
      </c>
      <c r="P3506" s="3">
        <f t="shared" si="217"/>
        <v>125</v>
      </c>
      <c r="Q3506" t="s">
        <v>8317</v>
      </c>
      <c r="R3506" t="s">
        <v>8318</v>
      </c>
      <c r="S3506" s="8">
        <f t="shared" si="218"/>
        <v>42297.540405092594</v>
      </c>
      <c r="T3506" s="8">
        <f t="shared" si="219"/>
        <v>42327.582071759258</v>
      </c>
    </row>
    <row r="3507" spans="1:20" ht="97"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s="3" t="s">
        <v>8271</v>
      </c>
      <c r="O3507">
        <f t="shared" si="216"/>
        <v>104</v>
      </c>
      <c r="P3507" s="3">
        <f t="shared" si="217"/>
        <v>66.510000000000005</v>
      </c>
      <c r="Q3507" t="s">
        <v>8317</v>
      </c>
      <c r="R3507" t="s">
        <v>8318</v>
      </c>
      <c r="S3507" s="8">
        <f t="shared" si="218"/>
        <v>41760.727372685185</v>
      </c>
      <c r="T3507" s="8">
        <f t="shared" si="219"/>
        <v>41771.958333333328</v>
      </c>
    </row>
    <row r="3508" spans="1:20" ht="49"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s="3" t="s">
        <v>8271</v>
      </c>
      <c r="O3508">
        <f t="shared" si="216"/>
        <v>102</v>
      </c>
      <c r="P3508" s="3">
        <f t="shared" si="217"/>
        <v>105</v>
      </c>
      <c r="Q3508" t="s">
        <v>8317</v>
      </c>
      <c r="R3508" t="s">
        <v>8318</v>
      </c>
      <c r="S3508" s="8">
        <f t="shared" si="218"/>
        <v>41829.525925925926</v>
      </c>
      <c r="T3508" s="8">
        <f t="shared" si="219"/>
        <v>41874.525925925926</v>
      </c>
    </row>
    <row r="3509" spans="1:20" ht="33"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s="3" t="s">
        <v>8271</v>
      </c>
      <c r="O3509">
        <f t="shared" si="216"/>
        <v>104</v>
      </c>
      <c r="P3509" s="3">
        <f t="shared" si="217"/>
        <v>145</v>
      </c>
      <c r="Q3509" t="s">
        <v>8317</v>
      </c>
      <c r="R3509" t="s">
        <v>8318</v>
      </c>
      <c r="S3509" s="8">
        <f t="shared" si="218"/>
        <v>42491.714548611104</v>
      </c>
      <c r="T3509" s="8">
        <f t="shared" si="219"/>
        <v>42521.714548611104</v>
      </c>
    </row>
    <row r="3510" spans="1:20" ht="49"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s="3" t="s">
        <v>8271</v>
      </c>
      <c r="O3510">
        <f t="shared" si="216"/>
        <v>180</v>
      </c>
      <c r="P3510" s="3">
        <f t="shared" si="217"/>
        <v>12</v>
      </c>
      <c r="Q3510" t="s">
        <v>8317</v>
      </c>
      <c r="R3510" t="s">
        <v>8318</v>
      </c>
      <c r="S3510" s="8">
        <f t="shared" si="218"/>
        <v>42477.521446759252</v>
      </c>
      <c r="T3510" s="8">
        <f t="shared" si="219"/>
        <v>42500.666666666664</v>
      </c>
    </row>
    <row r="3511" spans="1:20" ht="49"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s="3" t="s">
        <v>8271</v>
      </c>
      <c r="O3511">
        <f t="shared" si="216"/>
        <v>106</v>
      </c>
      <c r="P3511" s="3">
        <f t="shared" si="217"/>
        <v>96.67</v>
      </c>
      <c r="Q3511" t="s">
        <v>8317</v>
      </c>
      <c r="R3511" t="s">
        <v>8318</v>
      </c>
      <c r="S3511" s="8">
        <f t="shared" si="218"/>
        <v>41950.651226851849</v>
      </c>
      <c r="T3511" s="8">
        <f t="shared" si="219"/>
        <v>41963.996527777774</v>
      </c>
    </row>
    <row r="3512" spans="1:20" ht="49"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s="3" t="s">
        <v>8271</v>
      </c>
      <c r="O3512">
        <f t="shared" si="216"/>
        <v>101</v>
      </c>
      <c r="P3512" s="3">
        <f t="shared" si="217"/>
        <v>60.33</v>
      </c>
      <c r="Q3512" t="s">
        <v>8317</v>
      </c>
      <c r="R3512" t="s">
        <v>8318</v>
      </c>
      <c r="S3512" s="8">
        <f t="shared" si="218"/>
        <v>41802.412569444445</v>
      </c>
      <c r="T3512" s="8">
        <f t="shared" si="219"/>
        <v>41822.412569444445</v>
      </c>
    </row>
    <row r="3513" spans="1:20" ht="49"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s="3" t="s">
        <v>8271</v>
      </c>
      <c r="O3513">
        <f t="shared" si="216"/>
        <v>101</v>
      </c>
      <c r="P3513" s="3">
        <f t="shared" si="217"/>
        <v>79.89</v>
      </c>
      <c r="Q3513" t="s">
        <v>8317</v>
      </c>
      <c r="R3513" t="s">
        <v>8318</v>
      </c>
      <c r="S3513" s="8">
        <f t="shared" si="218"/>
        <v>41927.665451388886</v>
      </c>
      <c r="T3513" s="8">
        <f t="shared" si="219"/>
        <v>41950.5625</v>
      </c>
    </row>
    <row r="3514" spans="1:20" ht="49"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s="3" t="s">
        <v>8271</v>
      </c>
      <c r="O3514">
        <f t="shared" si="216"/>
        <v>100</v>
      </c>
      <c r="P3514" s="3">
        <f t="shared" si="217"/>
        <v>58.82</v>
      </c>
      <c r="Q3514" t="s">
        <v>8317</v>
      </c>
      <c r="R3514" t="s">
        <v>8318</v>
      </c>
      <c r="S3514" s="8">
        <f t="shared" si="218"/>
        <v>42057.328611111108</v>
      </c>
      <c r="T3514" s="8">
        <f t="shared" si="219"/>
        <v>42117.286944444444</v>
      </c>
    </row>
    <row r="3515" spans="1:20" ht="49"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s="3" t="s">
        <v>8271</v>
      </c>
      <c r="O3515">
        <f t="shared" si="216"/>
        <v>118</v>
      </c>
      <c r="P3515" s="3">
        <f t="shared" si="217"/>
        <v>75.34</v>
      </c>
      <c r="Q3515" t="s">
        <v>8317</v>
      </c>
      <c r="R3515" t="s">
        <v>8318</v>
      </c>
      <c r="S3515" s="8">
        <f t="shared" si="218"/>
        <v>41780.887870370367</v>
      </c>
      <c r="T3515" s="8">
        <f t="shared" si="219"/>
        <v>41793.999305555553</v>
      </c>
    </row>
    <row r="3516" spans="1:20" ht="49"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s="3" t="s">
        <v>8271</v>
      </c>
      <c r="O3516">
        <f t="shared" si="216"/>
        <v>110</v>
      </c>
      <c r="P3516" s="3">
        <f t="shared" si="217"/>
        <v>55</v>
      </c>
      <c r="Q3516" t="s">
        <v>8317</v>
      </c>
      <c r="R3516" t="s">
        <v>8318</v>
      </c>
      <c r="S3516" s="8">
        <f t="shared" si="218"/>
        <v>42020.638333333329</v>
      </c>
      <c r="T3516" s="8">
        <f t="shared" si="219"/>
        <v>42036.999305555553</v>
      </c>
    </row>
    <row r="3517" spans="1:20" ht="49"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s="3" t="s">
        <v>8271</v>
      </c>
      <c r="O3517">
        <f t="shared" si="216"/>
        <v>103</v>
      </c>
      <c r="P3517" s="3">
        <f t="shared" si="217"/>
        <v>66.959999999999994</v>
      </c>
      <c r="Q3517" t="s">
        <v>8317</v>
      </c>
      <c r="R3517" t="s">
        <v>8318</v>
      </c>
      <c r="S3517" s="8">
        <f t="shared" si="218"/>
        <v>42125.564479166664</v>
      </c>
      <c r="T3517" s="8">
        <f t="shared" si="219"/>
        <v>42155.564479166664</v>
      </c>
    </row>
    <row r="3518" spans="1:20" ht="49"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s="3" t="s">
        <v>8271</v>
      </c>
      <c r="O3518">
        <f t="shared" si="216"/>
        <v>100</v>
      </c>
      <c r="P3518" s="3">
        <f t="shared" si="217"/>
        <v>227.27</v>
      </c>
      <c r="Q3518" t="s">
        <v>8317</v>
      </c>
      <c r="R3518" t="s">
        <v>8318</v>
      </c>
      <c r="S3518" s="8">
        <f t="shared" si="218"/>
        <v>41855.801736111105</v>
      </c>
      <c r="T3518" s="8">
        <f t="shared" si="219"/>
        <v>41889.916666666664</v>
      </c>
    </row>
    <row r="3519" spans="1:20" ht="49"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s="3" t="s">
        <v>8271</v>
      </c>
      <c r="O3519">
        <f t="shared" si="216"/>
        <v>100</v>
      </c>
      <c r="P3519" s="3">
        <f t="shared" si="217"/>
        <v>307.69</v>
      </c>
      <c r="Q3519" t="s">
        <v>8317</v>
      </c>
      <c r="R3519" t="s">
        <v>8318</v>
      </c>
      <c r="S3519" s="8">
        <f t="shared" si="218"/>
        <v>41794.609189814815</v>
      </c>
      <c r="T3519" s="8">
        <f t="shared" si="219"/>
        <v>41824.25</v>
      </c>
    </row>
    <row r="3520" spans="1:20" ht="49"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s="3" t="s">
        <v>8271</v>
      </c>
      <c r="O3520">
        <f t="shared" si="216"/>
        <v>110</v>
      </c>
      <c r="P3520" s="3">
        <f t="shared" si="217"/>
        <v>50.02</v>
      </c>
      <c r="Q3520" t="s">
        <v>8317</v>
      </c>
      <c r="R3520" t="s">
        <v>8318</v>
      </c>
      <c r="S3520" s="8">
        <f t="shared" si="218"/>
        <v>41893.575219907405</v>
      </c>
      <c r="T3520" s="8">
        <f t="shared" si="219"/>
        <v>41914.38958333333</v>
      </c>
    </row>
    <row r="3521" spans="1:20" ht="49"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s="3" t="s">
        <v>8271</v>
      </c>
      <c r="O3521">
        <f t="shared" si="216"/>
        <v>101</v>
      </c>
      <c r="P3521" s="3">
        <f t="shared" si="217"/>
        <v>72.39</v>
      </c>
      <c r="Q3521" t="s">
        <v>8317</v>
      </c>
      <c r="R3521" t="s">
        <v>8318</v>
      </c>
      <c r="S3521" s="8">
        <f t="shared" si="218"/>
        <v>42037.390624999993</v>
      </c>
      <c r="T3521" s="8">
        <f t="shared" si="219"/>
        <v>42067.390624999993</v>
      </c>
    </row>
    <row r="3522" spans="1:20" ht="33"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s="3" t="s">
        <v>8271</v>
      </c>
      <c r="O3522">
        <f t="shared" ref="O3522:O3585" si="220">ROUND(E3522/D3522*100,0)</f>
        <v>101</v>
      </c>
      <c r="P3522" s="3">
        <f t="shared" ref="P3522:P3585" si="221">IF(E3522=0,0,ROUND(E3522/L3522,2))</f>
        <v>95.95</v>
      </c>
      <c r="Q3522" t="s">
        <v>8317</v>
      </c>
      <c r="R3522" t="s">
        <v>8318</v>
      </c>
      <c r="S3522" s="8">
        <f t="shared" ref="S3522:S3585" si="222">(((J3522/60)/60)/24)+DATE(1970,1,1)+(-5/24)</f>
        <v>42227.615879629629</v>
      </c>
      <c r="T3522" s="8">
        <f t="shared" ref="T3522:T3585" si="223">(I3522/86400)+25569+(-5/24)</f>
        <v>42253.365972222215</v>
      </c>
    </row>
    <row r="3523" spans="1:20" ht="49"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s="3" t="s">
        <v>8271</v>
      </c>
      <c r="O3523">
        <f t="shared" si="220"/>
        <v>169</v>
      </c>
      <c r="P3523" s="3">
        <f t="shared" si="221"/>
        <v>45.62</v>
      </c>
      <c r="Q3523" t="s">
        <v>8317</v>
      </c>
      <c r="R3523" t="s">
        <v>8318</v>
      </c>
      <c r="S3523" s="8">
        <f t="shared" si="222"/>
        <v>41881.153009259258</v>
      </c>
      <c r="T3523" s="8">
        <f t="shared" si="223"/>
        <v>41911.153009259258</v>
      </c>
    </row>
    <row r="3524" spans="1:20" ht="49"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s="3" t="s">
        <v>8271</v>
      </c>
      <c r="O3524">
        <f t="shared" si="220"/>
        <v>100</v>
      </c>
      <c r="P3524" s="3">
        <f t="shared" si="221"/>
        <v>41.03</v>
      </c>
      <c r="Q3524" t="s">
        <v>8317</v>
      </c>
      <c r="R3524" t="s">
        <v>8318</v>
      </c>
      <c r="S3524" s="8">
        <f t="shared" si="222"/>
        <v>42234.581550925919</v>
      </c>
      <c r="T3524" s="8">
        <f t="shared" si="223"/>
        <v>42262.212500000001</v>
      </c>
    </row>
    <row r="3525" spans="1:20" ht="49"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s="3" t="s">
        <v>8271</v>
      </c>
      <c r="O3525">
        <f t="shared" si="220"/>
        <v>114</v>
      </c>
      <c r="P3525" s="3">
        <f t="shared" si="221"/>
        <v>56.83</v>
      </c>
      <c r="Q3525" t="s">
        <v>8317</v>
      </c>
      <c r="R3525" t="s">
        <v>8318</v>
      </c>
      <c r="S3525" s="8">
        <f t="shared" si="222"/>
        <v>42581.189212962963</v>
      </c>
      <c r="T3525" s="8">
        <f t="shared" si="223"/>
        <v>42638.749999999993</v>
      </c>
    </row>
    <row r="3526" spans="1:20" ht="49"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s="3" t="s">
        <v>8271</v>
      </c>
      <c r="O3526">
        <f t="shared" si="220"/>
        <v>102</v>
      </c>
      <c r="P3526" s="3">
        <f t="shared" si="221"/>
        <v>137.24</v>
      </c>
      <c r="Q3526" t="s">
        <v>8317</v>
      </c>
      <c r="R3526" t="s">
        <v>8318</v>
      </c>
      <c r="S3526" s="8">
        <f t="shared" si="222"/>
        <v>41880.555243055554</v>
      </c>
      <c r="T3526" s="8">
        <f t="shared" si="223"/>
        <v>41894.958333333328</v>
      </c>
    </row>
    <row r="3527" spans="1:20" ht="49"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s="3" t="s">
        <v>8271</v>
      </c>
      <c r="O3527">
        <f t="shared" si="220"/>
        <v>106</v>
      </c>
      <c r="P3527" s="3">
        <f t="shared" si="221"/>
        <v>75.709999999999994</v>
      </c>
      <c r="Q3527" t="s">
        <v>8317</v>
      </c>
      <c r="R3527" t="s">
        <v>8318</v>
      </c>
      <c r="S3527" s="8">
        <f t="shared" si="222"/>
        <v>42214.487337962964</v>
      </c>
      <c r="T3527" s="8">
        <f t="shared" si="223"/>
        <v>42225.458333333336</v>
      </c>
    </row>
    <row r="3528" spans="1:20" ht="49"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s="3" t="s">
        <v>8271</v>
      </c>
      <c r="O3528">
        <f t="shared" si="220"/>
        <v>102</v>
      </c>
      <c r="P3528" s="3">
        <f t="shared" si="221"/>
        <v>99</v>
      </c>
      <c r="Q3528" t="s">
        <v>8317</v>
      </c>
      <c r="R3528" t="s">
        <v>8318</v>
      </c>
      <c r="S3528" s="8">
        <f t="shared" si="222"/>
        <v>42460.126979166664</v>
      </c>
      <c r="T3528" s="8">
        <f t="shared" si="223"/>
        <v>42488.040972222218</v>
      </c>
    </row>
    <row r="3529" spans="1:20" ht="49"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s="3" t="s">
        <v>8271</v>
      </c>
      <c r="O3529">
        <f t="shared" si="220"/>
        <v>117</v>
      </c>
      <c r="P3529" s="3">
        <f t="shared" si="221"/>
        <v>81.569999999999993</v>
      </c>
      <c r="Q3529" t="s">
        <v>8317</v>
      </c>
      <c r="R3529" t="s">
        <v>8318</v>
      </c>
      <c r="S3529" s="8">
        <f t="shared" si="222"/>
        <v>42166.814872685187</v>
      </c>
      <c r="T3529" s="8">
        <f t="shared" si="223"/>
        <v>42195.957638888889</v>
      </c>
    </row>
    <row r="3530" spans="1:20" ht="49"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s="3" t="s">
        <v>8271</v>
      </c>
      <c r="O3530">
        <f t="shared" si="220"/>
        <v>101</v>
      </c>
      <c r="P3530" s="3">
        <f t="shared" si="221"/>
        <v>45.11</v>
      </c>
      <c r="Q3530" t="s">
        <v>8317</v>
      </c>
      <c r="R3530" t="s">
        <v>8318</v>
      </c>
      <c r="S3530" s="8">
        <f t="shared" si="222"/>
        <v>42733.293032407404</v>
      </c>
      <c r="T3530" s="8">
        <f t="shared" si="223"/>
        <v>42753.293032407404</v>
      </c>
    </row>
    <row r="3531" spans="1:20" ht="49"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s="3" t="s">
        <v>8271</v>
      </c>
      <c r="O3531">
        <f t="shared" si="220"/>
        <v>132</v>
      </c>
      <c r="P3531" s="3">
        <f t="shared" si="221"/>
        <v>36.67</v>
      </c>
      <c r="Q3531" t="s">
        <v>8317</v>
      </c>
      <c r="R3531" t="s">
        <v>8318</v>
      </c>
      <c r="S3531" s="8">
        <f t="shared" si="222"/>
        <v>42177.553449074076</v>
      </c>
      <c r="T3531" s="8">
        <f t="shared" si="223"/>
        <v>42197.833333333336</v>
      </c>
    </row>
    <row r="3532" spans="1:20" ht="49"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s="3" t="s">
        <v>8271</v>
      </c>
      <c r="O3532">
        <f t="shared" si="220"/>
        <v>100</v>
      </c>
      <c r="P3532" s="3">
        <f t="shared" si="221"/>
        <v>125</v>
      </c>
      <c r="Q3532" t="s">
        <v>8317</v>
      </c>
      <c r="R3532" t="s">
        <v>8318</v>
      </c>
      <c r="S3532" s="8">
        <f t="shared" si="222"/>
        <v>42442.41501157407</v>
      </c>
      <c r="T3532" s="8">
        <f t="shared" si="223"/>
        <v>42470.624999999993</v>
      </c>
    </row>
    <row r="3533" spans="1:20" ht="18"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s="3" t="s">
        <v>8271</v>
      </c>
      <c r="O3533">
        <f t="shared" si="220"/>
        <v>128</v>
      </c>
      <c r="P3533" s="3">
        <f t="shared" si="221"/>
        <v>49.23</v>
      </c>
      <c r="Q3533" t="s">
        <v>8317</v>
      </c>
      <c r="R3533" t="s">
        <v>8318</v>
      </c>
      <c r="S3533" s="8">
        <f t="shared" si="222"/>
        <v>42521.44599537037</v>
      </c>
      <c r="T3533" s="8">
        <f t="shared" si="223"/>
        <v>42551.44599537037</v>
      </c>
    </row>
    <row r="3534" spans="1:20" ht="49"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s="3" t="s">
        <v>8271</v>
      </c>
      <c r="O3534">
        <f t="shared" si="220"/>
        <v>119</v>
      </c>
      <c r="P3534" s="3">
        <f t="shared" si="221"/>
        <v>42.3</v>
      </c>
      <c r="Q3534" t="s">
        <v>8317</v>
      </c>
      <c r="R3534" t="s">
        <v>8318</v>
      </c>
      <c r="S3534" s="8">
        <f t="shared" si="222"/>
        <v>41884.391516203701</v>
      </c>
      <c r="T3534" s="8">
        <f t="shared" si="223"/>
        <v>41899.957638888889</v>
      </c>
    </row>
    <row r="3535" spans="1:20" ht="49"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s="3" t="s">
        <v>8271</v>
      </c>
      <c r="O3535">
        <f t="shared" si="220"/>
        <v>126</v>
      </c>
      <c r="P3535" s="3">
        <f t="shared" si="221"/>
        <v>78.88</v>
      </c>
      <c r="Q3535" t="s">
        <v>8317</v>
      </c>
      <c r="R3535" t="s">
        <v>8318</v>
      </c>
      <c r="S3535" s="8">
        <f t="shared" si="222"/>
        <v>42289.552858796298</v>
      </c>
      <c r="T3535" s="8">
        <f t="shared" si="223"/>
        <v>42319.594525462962</v>
      </c>
    </row>
    <row r="3536" spans="1:20" ht="33"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s="3" t="s">
        <v>8271</v>
      </c>
      <c r="O3536">
        <f t="shared" si="220"/>
        <v>156</v>
      </c>
      <c r="P3536" s="3">
        <f t="shared" si="221"/>
        <v>38.28</v>
      </c>
      <c r="Q3536" t="s">
        <v>8317</v>
      </c>
      <c r="R3536" t="s">
        <v>8318</v>
      </c>
      <c r="S3536" s="8">
        <f t="shared" si="222"/>
        <v>42243.416932870365</v>
      </c>
      <c r="T3536" s="8">
        <f t="shared" si="223"/>
        <v>42278.416932870365</v>
      </c>
    </row>
    <row r="3537" spans="1:20" ht="49"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s="3" t="s">
        <v>8271</v>
      </c>
      <c r="O3537">
        <f t="shared" si="220"/>
        <v>103</v>
      </c>
      <c r="P3537" s="3">
        <f t="shared" si="221"/>
        <v>44.85</v>
      </c>
      <c r="Q3537" t="s">
        <v>8317</v>
      </c>
      <c r="R3537" t="s">
        <v>8318</v>
      </c>
      <c r="S3537" s="8">
        <f t="shared" si="222"/>
        <v>42248.431828703695</v>
      </c>
      <c r="T3537" s="8">
        <f t="shared" si="223"/>
        <v>42279.541666666664</v>
      </c>
    </row>
    <row r="3538" spans="1:20" ht="49"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s="3" t="s">
        <v>8271</v>
      </c>
      <c r="O3538">
        <f t="shared" si="220"/>
        <v>153</v>
      </c>
      <c r="P3538" s="3">
        <f t="shared" si="221"/>
        <v>13.53</v>
      </c>
      <c r="Q3538" t="s">
        <v>8317</v>
      </c>
      <c r="R3538" t="s">
        <v>8318</v>
      </c>
      <c r="S3538" s="8">
        <f t="shared" si="222"/>
        <v>42328.518807870372</v>
      </c>
      <c r="T3538" s="8">
        <f t="shared" si="223"/>
        <v>42358.290972222218</v>
      </c>
    </row>
    <row r="3539" spans="1:20" ht="49"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s="3" t="s">
        <v>8271</v>
      </c>
      <c r="O3539">
        <f t="shared" si="220"/>
        <v>180</v>
      </c>
      <c r="P3539" s="3">
        <f t="shared" si="221"/>
        <v>43.5</v>
      </c>
      <c r="Q3539" t="s">
        <v>8317</v>
      </c>
      <c r="R3539" t="s">
        <v>8318</v>
      </c>
      <c r="S3539" s="8">
        <f t="shared" si="222"/>
        <v>41923.146018518513</v>
      </c>
      <c r="T3539" s="8">
        <f t="shared" si="223"/>
        <v>41960.124305555553</v>
      </c>
    </row>
    <row r="3540" spans="1:20" ht="49"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s="3" t="s">
        <v>8271</v>
      </c>
      <c r="O3540">
        <f t="shared" si="220"/>
        <v>128</v>
      </c>
      <c r="P3540" s="3">
        <f t="shared" si="221"/>
        <v>30.95</v>
      </c>
      <c r="Q3540" t="s">
        <v>8317</v>
      </c>
      <c r="R3540" t="s">
        <v>8318</v>
      </c>
      <c r="S3540" s="8">
        <f t="shared" si="222"/>
        <v>42571.212268518517</v>
      </c>
      <c r="T3540" s="8">
        <f t="shared" si="223"/>
        <v>42599.212268518517</v>
      </c>
    </row>
    <row r="3541" spans="1:20" ht="49"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s="3" t="s">
        <v>8271</v>
      </c>
      <c r="O3541">
        <f t="shared" si="220"/>
        <v>120</v>
      </c>
      <c r="P3541" s="3">
        <f t="shared" si="221"/>
        <v>55.23</v>
      </c>
      <c r="Q3541" t="s">
        <v>8317</v>
      </c>
      <c r="R3541" t="s">
        <v>8318</v>
      </c>
      <c r="S3541" s="8">
        <f t="shared" si="222"/>
        <v>42600.547708333332</v>
      </c>
      <c r="T3541" s="8">
        <f t="shared" si="223"/>
        <v>42621.547708333332</v>
      </c>
    </row>
    <row r="3542" spans="1:20" ht="49"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s="3" t="s">
        <v>8271</v>
      </c>
      <c r="O3542">
        <f t="shared" si="220"/>
        <v>123</v>
      </c>
      <c r="P3542" s="3">
        <f t="shared" si="221"/>
        <v>46.13</v>
      </c>
      <c r="Q3542" t="s">
        <v>8317</v>
      </c>
      <c r="R3542" t="s">
        <v>8318</v>
      </c>
      <c r="S3542" s="8">
        <f t="shared" si="222"/>
        <v>42516.795034722221</v>
      </c>
      <c r="T3542" s="8">
        <f t="shared" si="223"/>
        <v>42546.795034722221</v>
      </c>
    </row>
    <row r="3543" spans="1:20" ht="49"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s="3" t="s">
        <v>8271</v>
      </c>
      <c r="O3543">
        <f t="shared" si="220"/>
        <v>105</v>
      </c>
      <c r="P3543" s="3">
        <f t="shared" si="221"/>
        <v>39.380000000000003</v>
      </c>
      <c r="Q3543" t="s">
        <v>8317</v>
      </c>
      <c r="R3543" t="s">
        <v>8318</v>
      </c>
      <c r="S3543" s="8">
        <f t="shared" si="222"/>
        <v>42222.521701388883</v>
      </c>
      <c r="T3543" s="8">
        <f t="shared" si="223"/>
        <v>42247.521701388883</v>
      </c>
    </row>
    <row r="3544" spans="1:20" ht="49"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s="3" t="s">
        <v>8271</v>
      </c>
      <c r="O3544">
        <f t="shared" si="220"/>
        <v>102</v>
      </c>
      <c r="P3544" s="3">
        <f t="shared" si="221"/>
        <v>66.150000000000006</v>
      </c>
      <c r="Q3544" t="s">
        <v>8317</v>
      </c>
      <c r="R3544" t="s">
        <v>8318</v>
      </c>
      <c r="S3544" s="8">
        <f t="shared" si="222"/>
        <v>41829.391458333332</v>
      </c>
      <c r="T3544" s="8">
        <f t="shared" si="223"/>
        <v>41889.391458333332</v>
      </c>
    </row>
    <row r="3545" spans="1:20" ht="49"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s="3" t="s">
        <v>8271</v>
      </c>
      <c r="O3545">
        <f t="shared" si="220"/>
        <v>105</v>
      </c>
      <c r="P3545" s="3">
        <f t="shared" si="221"/>
        <v>54.14</v>
      </c>
      <c r="Q3545" t="s">
        <v>8317</v>
      </c>
      <c r="R3545" t="s">
        <v>8318</v>
      </c>
      <c r="S3545" s="8">
        <f t="shared" si="222"/>
        <v>42150.546979166662</v>
      </c>
      <c r="T3545" s="8">
        <f t="shared" si="223"/>
        <v>42180.546979166662</v>
      </c>
    </row>
    <row r="3546" spans="1:20" ht="33"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s="3" t="s">
        <v>8271</v>
      </c>
      <c r="O3546">
        <f t="shared" si="220"/>
        <v>100</v>
      </c>
      <c r="P3546" s="3">
        <f t="shared" si="221"/>
        <v>104.17</v>
      </c>
      <c r="Q3546" t="s">
        <v>8317</v>
      </c>
      <c r="R3546" t="s">
        <v>8318</v>
      </c>
      <c r="S3546" s="8">
        <f t="shared" si="222"/>
        <v>42040.623344907406</v>
      </c>
      <c r="T3546" s="8">
        <f t="shared" si="223"/>
        <v>42070.623344907406</v>
      </c>
    </row>
    <row r="3547" spans="1:20" ht="49"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s="3" t="s">
        <v>8271</v>
      </c>
      <c r="O3547">
        <f t="shared" si="220"/>
        <v>100</v>
      </c>
      <c r="P3547" s="3">
        <f t="shared" si="221"/>
        <v>31.38</v>
      </c>
      <c r="Q3547" t="s">
        <v>8317</v>
      </c>
      <c r="R3547" t="s">
        <v>8318</v>
      </c>
      <c r="S3547" s="8">
        <f t="shared" si="222"/>
        <v>42075.599062499998</v>
      </c>
      <c r="T3547" s="8">
        <f t="shared" si="223"/>
        <v>42105.599062499998</v>
      </c>
    </row>
    <row r="3548" spans="1:20" ht="49"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s="3" t="s">
        <v>8271</v>
      </c>
      <c r="O3548">
        <f t="shared" si="220"/>
        <v>102</v>
      </c>
      <c r="P3548" s="3">
        <f t="shared" si="221"/>
        <v>59.21</v>
      </c>
      <c r="Q3548" t="s">
        <v>8317</v>
      </c>
      <c r="R3548" t="s">
        <v>8318</v>
      </c>
      <c r="S3548" s="8">
        <f t="shared" si="222"/>
        <v>42073.452361111107</v>
      </c>
      <c r="T3548" s="8">
        <f t="shared" si="223"/>
        <v>42094.957638888889</v>
      </c>
    </row>
    <row r="3549" spans="1:20" ht="49"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s="3" t="s">
        <v>8271</v>
      </c>
      <c r="O3549">
        <f t="shared" si="220"/>
        <v>114</v>
      </c>
      <c r="P3549" s="3">
        <f t="shared" si="221"/>
        <v>119.18</v>
      </c>
      <c r="Q3549" t="s">
        <v>8317</v>
      </c>
      <c r="R3549" t="s">
        <v>8318</v>
      </c>
      <c r="S3549" s="8">
        <f t="shared" si="222"/>
        <v>42479.870381944442</v>
      </c>
      <c r="T3549" s="8">
        <f t="shared" si="223"/>
        <v>42503.957638888889</v>
      </c>
    </row>
    <row r="3550" spans="1:20" ht="49"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s="3" t="s">
        <v>8271</v>
      </c>
      <c r="O3550">
        <f t="shared" si="220"/>
        <v>102</v>
      </c>
      <c r="P3550" s="3">
        <f t="shared" si="221"/>
        <v>164.62</v>
      </c>
      <c r="Q3550" t="s">
        <v>8317</v>
      </c>
      <c r="R3550" t="s">
        <v>8318</v>
      </c>
      <c r="S3550" s="8">
        <f t="shared" si="222"/>
        <v>42411.733958333331</v>
      </c>
      <c r="T3550" s="8">
        <f t="shared" si="223"/>
        <v>42433.833333333336</v>
      </c>
    </row>
    <row r="3551" spans="1:20" ht="49"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s="3" t="s">
        <v>8271</v>
      </c>
      <c r="O3551">
        <f t="shared" si="220"/>
        <v>102</v>
      </c>
      <c r="P3551" s="3">
        <f t="shared" si="221"/>
        <v>24.29</v>
      </c>
      <c r="Q3551" t="s">
        <v>8317</v>
      </c>
      <c r="R3551" t="s">
        <v>8318</v>
      </c>
      <c r="S3551" s="8">
        <f t="shared" si="222"/>
        <v>42223.186030092591</v>
      </c>
      <c r="T3551" s="8">
        <f t="shared" si="223"/>
        <v>42251.186030092591</v>
      </c>
    </row>
    <row r="3552" spans="1:20" ht="49"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s="3" t="s">
        <v>8271</v>
      </c>
      <c r="O3552">
        <f t="shared" si="220"/>
        <v>105</v>
      </c>
      <c r="P3552" s="3">
        <f t="shared" si="221"/>
        <v>40.94</v>
      </c>
      <c r="Q3552" t="s">
        <v>8317</v>
      </c>
      <c r="R3552" t="s">
        <v>8318</v>
      </c>
      <c r="S3552" s="8">
        <f t="shared" si="222"/>
        <v>42462.685162037036</v>
      </c>
      <c r="T3552" s="8">
        <f t="shared" si="223"/>
        <v>42492.685162037036</v>
      </c>
    </row>
    <row r="3553" spans="1:20" ht="49"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s="3" t="s">
        <v>8271</v>
      </c>
      <c r="O3553">
        <f t="shared" si="220"/>
        <v>102</v>
      </c>
      <c r="P3553" s="3">
        <f t="shared" si="221"/>
        <v>61.1</v>
      </c>
      <c r="Q3553" t="s">
        <v>8317</v>
      </c>
      <c r="R3553" t="s">
        <v>8318</v>
      </c>
      <c r="S3553" s="8">
        <f t="shared" si="222"/>
        <v>41753.307523148142</v>
      </c>
      <c r="T3553" s="8">
        <f t="shared" si="223"/>
        <v>41781.713194444441</v>
      </c>
    </row>
    <row r="3554" spans="1:20" ht="49"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s="3" t="s">
        <v>8271</v>
      </c>
      <c r="O3554">
        <f t="shared" si="220"/>
        <v>100</v>
      </c>
      <c r="P3554" s="3">
        <f t="shared" si="221"/>
        <v>38.65</v>
      </c>
      <c r="Q3554" t="s">
        <v>8317</v>
      </c>
      <c r="R3554" t="s">
        <v>8318</v>
      </c>
      <c r="S3554" s="8">
        <f t="shared" si="222"/>
        <v>41788.378749999996</v>
      </c>
      <c r="T3554" s="8">
        <f t="shared" si="223"/>
        <v>41818.378749999996</v>
      </c>
    </row>
    <row r="3555" spans="1:20" ht="49"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s="3" t="s">
        <v>8271</v>
      </c>
      <c r="O3555">
        <f t="shared" si="220"/>
        <v>106</v>
      </c>
      <c r="P3555" s="3">
        <f t="shared" si="221"/>
        <v>56.2</v>
      </c>
      <c r="Q3555" t="s">
        <v>8317</v>
      </c>
      <c r="R3555" t="s">
        <v>8318</v>
      </c>
      <c r="S3555" s="8">
        <f t="shared" si="222"/>
        <v>42195.820370370369</v>
      </c>
      <c r="T3555" s="8">
        <f t="shared" si="223"/>
        <v>42227.791666666664</v>
      </c>
    </row>
    <row r="3556" spans="1:20" ht="49"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s="3" t="s">
        <v>8271</v>
      </c>
      <c r="O3556">
        <f t="shared" si="220"/>
        <v>113</v>
      </c>
      <c r="P3556" s="3">
        <f t="shared" si="221"/>
        <v>107</v>
      </c>
      <c r="Q3556" t="s">
        <v>8317</v>
      </c>
      <c r="R3556" t="s">
        <v>8318</v>
      </c>
      <c r="S3556" s="8">
        <f t="shared" si="222"/>
        <v>42015.842118055552</v>
      </c>
      <c r="T3556" s="8">
        <f t="shared" si="223"/>
        <v>42046.499999999993</v>
      </c>
    </row>
    <row r="3557" spans="1:20" ht="49"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s="3" t="s">
        <v>8271</v>
      </c>
      <c r="O3557">
        <f t="shared" si="220"/>
        <v>100</v>
      </c>
      <c r="P3557" s="3">
        <f t="shared" si="221"/>
        <v>171.43</v>
      </c>
      <c r="Q3557" t="s">
        <v>8317</v>
      </c>
      <c r="R3557" t="s">
        <v>8318</v>
      </c>
      <c r="S3557" s="8">
        <f t="shared" si="222"/>
        <v>42661.233726851853</v>
      </c>
      <c r="T3557" s="8">
        <f t="shared" si="223"/>
        <v>42691.275393518517</v>
      </c>
    </row>
    <row r="3558" spans="1:20" ht="49"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s="3" t="s">
        <v>8271</v>
      </c>
      <c r="O3558">
        <f t="shared" si="220"/>
        <v>100</v>
      </c>
      <c r="P3558" s="3">
        <f t="shared" si="221"/>
        <v>110.5</v>
      </c>
      <c r="Q3558" t="s">
        <v>8317</v>
      </c>
      <c r="R3558" t="s">
        <v>8318</v>
      </c>
      <c r="S3558" s="8">
        <f t="shared" si="222"/>
        <v>41808.441249999996</v>
      </c>
      <c r="T3558" s="8">
        <f t="shared" si="223"/>
        <v>41868.441249999996</v>
      </c>
    </row>
    <row r="3559" spans="1:20" ht="49"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s="3" t="s">
        <v>8271</v>
      </c>
      <c r="O3559">
        <f t="shared" si="220"/>
        <v>100</v>
      </c>
      <c r="P3559" s="3">
        <f t="shared" si="221"/>
        <v>179.28</v>
      </c>
      <c r="Q3559" t="s">
        <v>8317</v>
      </c>
      <c r="R3559" t="s">
        <v>8318</v>
      </c>
      <c r="S3559" s="8">
        <f t="shared" si="222"/>
        <v>41730.068414351852</v>
      </c>
      <c r="T3559" s="8">
        <f t="shared" si="223"/>
        <v>41764.068414351852</v>
      </c>
    </row>
    <row r="3560" spans="1:20" ht="49"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s="3" t="s">
        <v>8271</v>
      </c>
      <c r="O3560">
        <f t="shared" si="220"/>
        <v>144</v>
      </c>
      <c r="P3560" s="3">
        <f t="shared" si="221"/>
        <v>22.91</v>
      </c>
      <c r="Q3560" t="s">
        <v>8317</v>
      </c>
      <c r="R3560" t="s">
        <v>8318</v>
      </c>
      <c r="S3560" s="8">
        <f t="shared" si="222"/>
        <v>42139.608506944445</v>
      </c>
      <c r="T3560" s="8">
        <f t="shared" si="223"/>
        <v>42181.666666666664</v>
      </c>
    </row>
    <row r="3561" spans="1:20" ht="49"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s="3" t="s">
        <v>8271</v>
      </c>
      <c r="O3561">
        <f t="shared" si="220"/>
        <v>104</v>
      </c>
      <c r="P3561" s="3">
        <f t="shared" si="221"/>
        <v>43.13</v>
      </c>
      <c r="Q3561" t="s">
        <v>8317</v>
      </c>
      <c r="R3561" t="s">
        <v>8318</v>
      </c>
      <c r="S3561" s="8">
        <f t="shared" si="222"/>
        <v>42193.887824074067</v>
      </c>
      <c r="T3561" s="8">
        <f t="shared" si="223"/>
        <v>42216.165277777771</v>
      </c>
    </row>
    <row r="3562" spans="1:20" ht="49"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s="3" t="s">
        <v>8271</v>
      </c>
      <c r="O3562">
        <f t="shared" si="220"/>
        <v>108</v>
      </c>
      <c r="P3562" s="3">
        <f t="shared" si="221"/>
        <v>46.89</v>
      </c>
      <c r="Q3562" t="s">
        <v>8317</v>
      </c>
      <c r="R3562" t="s">
        <v>8318</v>
      </c>
      <c r="S3562" s="8">
        <f t="shared" si="222"/>
        <v>42115.681319444448</v>
      </c>
      <c r="T3562" s="8">
        <f t="shared" si="223"/>
        <v>42150.906249999993</v>
      </c>
    </row>
    <row r="3563" spans="1:20" ht="113"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s="3" t="s">
        <v>8271</v>
      </c>
      <c r="O3563">
        <f t="shared" si="220"/>
        <v>102</v>
      </c>
      <c r="P3563" s="3">
        <f t="shared" si="221"/>
        <v>47.41</v>
      </c>
      <c r="Q3563" t="s">
        <v>8317</v>
      </c>
      <c r="R3563" t="s">
        <v>8318</v>
      </c>
      <c r="S3563" s="8">
        <f t="shared" si="222"/>
        <v>42203.471967592595</v>
      </c>
      <c r="T3563" s="8">
        <f t="shared" si="223"/>
        <v>42221.566666666666</v>
      </c>
    </row>
    <row r="3564" spans="1:20" ht="49"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s="3" t="s">
        <v>8271</v>
      </c>
      <c r="O3564">
        <f t="shared" si="220"/>
        <v>149</v>
      </c>
      <c r="P3564" s="3">
        <f t="shared" si="221"/>
        <v>15.13</v>
      </c>
      <c r="Q3564" t="s">
        <v>8317</v>
      </c>
      <c r="R3564" t="s">
        <v>8318</v>
      </c>
      <c r="S3564" s="8">
        <f t="shared" si="222"/>
        <v>42433.553553240738</v>
      </c>
      <c r="T3564" s="8">
        <f t="shared" si="223"/>
        <v>42442.708333333336</v>
      </c>
    </row>
    <row r="3565" spans="1:20" ht="49"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s="3" t="s">
        <v>8271</v>
      </c>
      <c r="O3565">
        <f t="shared" si="220"/>
        <v>105</v>
      </c>
      <c r="P3565" s="3">
        <f t="shared" si="221"/>
        <v>21.1</v>
      </c>
      <c r="Q3565" t="s">
        <v>8317</v>
      </c>
      <c r="R3565" t="s">
        <v>8318</v>
      </c>
      <c r="S3565" s="8">
        <f t="shared" si="222"/>
        <v>42555.46361111111</v>
      </c>
      <c r="T3565" s="8">
        <f t="shared" si="223"/>
        <v>42583.583333333336</v>
      </c>
    </row>
    <row r="3566" spans="1:20" ht="33"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s="3" t="s">
        <v>8271</v>
      </c>
      <c r="O3566">
        <f t="shared" si="220"/>
        <v>101</v>
      </c>
      <c r="P3566" s="3">
        <f t="shared" si="221"/>
        <v>59.12</v>
      </c>
      <c r="Q3566" t="s">
        <v>8317</v>
      </c>
      <c r="R3566" t="s">
        <v>8318</v>
      </c>
      <c r="S3566" s="8">
        <f t="shared" si="222"/>
        <v>42236.414918981485</v>
      </c>
      <c r="T3566" s="8">
        <f t="shared" si="223"/>
        <v>42282.458333333336</v>
      </c>
    </row>
    <row r="3567" spans="1:20" ht="49"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s="3" t="s">
        <v>8271</v>
      </c>
      <c r="O3567">
        <f t="shared" si="220"/>
        <v>131</v>
      </c>
      <c r="P3567" s="3">
        <f t="shared" si="221"/>
        <v>97.92</v>
      </c>
      <c r="Q3567" t="s">
        <v>8317</v>
      </c>
      <c r="R3567" t="s">
        <v>8318</v>
      </c>
      <c r="S3567" s="8">
        <f t="shared" si="222"/>
        <v>41974.534814814811</v>
      </c>
      <c r="T3567" s="8">
        <f t="shared" si="223"/>
        <v>42004.534814814811</v>
      </c>
    </row>
    <row r="3568" spans="1:20" ht="49"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s="3" t="s">
        <v>8271</v>
      </c>
      <c r="O3568">
        <f t="shared" si="220"/>
        <v>105</v>
      </c>
      <c r="P3568" s="3">
        <f t="shared" si="221"/>
        <v>55.13</v>
      </c>
      <c r="Q3568" t="s">
        <v>8317</v>
      </c>
      <c r="R3568" t="s">
        <v>8318</v>
      </c>
      <c r="S3568" s="8">
        <f t="shared" si="222"/>
        <v>41997.299571759257</v>
      </c>
      <c r="T3568" s="8">
        <f t="shared" si="223"/>
        <v>42027.299571759257</v>
      </c>
    </row>
    <row r="3569" spans="1:20" ht="49"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s="3" t="s">
        <v>8271</v>
      </c>
      <c r="O3569">
        <f t="shared" si="220"/>
        <v>109</v>
      </c>
      <c r="P3569" s="3">
        <f t="shared" si="221"/>
        <v>26.54</v>
      </c>
      <c r="Q3569" t="s">
        <v>8317</v>
      </c>
      <c r="R3569" t="s">
        <v>8318</v>
      </c>
      <c r="S3569" s="8">
        <f t="shared" si="222"/>
        <v>42135.602361111109</v>
      </c>
      <c r="T3569" s="8">
        <f t="shared" si="223"/>
        <v>42165.602361111109</v>
      </c>
    </row>
    <row r="3570" spans="1:20" ht="49"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s="3" t="s">
        <v>8271</v>
      </c>
      <c r="O3570">
        <f t="shared" si="220"/>
        <v>111</v>
      </c>
      <c r="P3570" s="3">
        <f t="shared" si="221"/>
        <v>58.42</v>
      </c>
      <c r="Q3570" t="s">
        <v>8317</v>
      </c>
      <c r="R3570" t="s">
        <v>8318</v>
      </c>
      <c r="S3570" s="8">
        <f t="shared" si="222"/>
        <v>41869.532337962963</v>
      </c>
      <c r="T3570" s="8">
        <f t="shared" si="223"/>
        <v>41899.532337962963</v>
      </c>
    </row>
    <row r="3571" spans="1:20" ht="49"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s="3" t="s">
        <v>8271</v>
      </c>
      <c r="O3571">
        <f t="shared" si="220"/>
        <v>100</v>
      </c>
      <c r="P3571" s="3">
        <f t="shared" si="221"/>
        <v>122.54</v>
      </c>
      <c r="Q3571" t="s">
        <v>8317</v>
      </c>
      <c r="R3571" t="s">
        <v>8318</v>
      </c>
      <c r="S3571" s="8">
        <f t="shared" si="222"/>
        <v>41982.480277777773</v>
      </c>
      <c r="T3571" s="8">
        <f t="shared" si="223"/>
        <v>42012.480277777773</v>
      </c>
    </row>
    <row r="3572" spans="1:20" ht="49"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s="3" t="s">
        <v>8271</v>
      </c>
      <c r="O3572">
        <f t="shared" si="220"/>
        <v>114</v>
      </c>
      <c r="P3572" s="3">
        <f t="shared" si="221"/>
        <v>87.96</v>
      </c>
      <c r="Q3572" t="s">
        <v>8317</v>
      </c>
      <c r="R3572" t="s">
        <v>8318</v>
      </c>
      <c r="S3572" s="8">
        <f t="shared" si="222"/>
        <v>41976.123645833337</v>
      </c>
      <c r="T3572" s="8">
        <f t="shared" si="223"/>
        <v>42004.083333333336</v>
      </c>
    </row>
    <row r="3573" spans="1:20" ht="49"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s="3" t="s">
        <v>8271</v>
      </c>
      <c r="O3573">
        <f t="shared" si="220"/>
        <v>122</v>
      </c>
      <c r="P3573" s="3">
        <f t="shared" si="221"/>
        <v>73.239999999999995</v>
      </c>
      <c r="Q3573" t="s">
        <v>8317</v>
      </c>
      <c r="R3573" t="s">
        <v>8318</v>
      </c>
      <c r="S3573" s="8">
        <f t="shared" si="222"/>
        <v>41912.650613425925</v>
      </c>
      <c r="T3573" s="8">
        <f t="shared" si="223"/>
        <v>41942.650613425925</v>
      </c>
    </row>
    <row r="3574" spans="1:20" ht="33"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s="3" t="s">
        <v>8271</v>
      </c>
      <c r="O3574">
        <f t="shared" si="220"/>
        <v>100</v>
      </c>
      <c r="P3574" s="3">
        <f t="shared" si="221"/>
        <v>55.56</v>
      </c>
      <c r="Q3574" t="s">
        <v>8317</v>
      </c>
      <c r="R3574" t="s">
        <v>8318</v>
      </c>
      <c r="S3574" s="8">
        <f t="shared" si="222"/>
        <v>42146.36206018518</v>
      </c>
      <c r="T3574" s="8">
        <f t="shared" si="223"/>
        <v>42176.36206018518</v>
      </c>
    </row>
    <row r="3575" spans="1:20" ht="33"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s="3" t="s">
        <v>8271</v>
      </c>
      <c r="O3575">
        <f t="shared" si="220"/>
        <v>103</v>
      </c>
      <c r="P3575" s="3">
        <f t="shared" si="221"/>
        <v>39.54</v>
      </c>
      <c r="Q3575" t="s">
        <v>8317</v>
      </c>
      <c r="R3575" t="s">
        <v>8318</v>
      </c>
      <c r="S3575" s="8">
        <f t="shared" si="222"/>
        <v>41921.167199074072</v>
      </c>
      <c r="T3575" s="8">
        <f t="shared" si="223"/>
        <v>41951.208865740737</v>
      </c>
    </row>
    <row r="3576" spans="1:20" ht="49"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s="3" t="s">
        <v>8271</v>
      </c>
      <c r="O3576">
        <f t="shared" si="220"/>
        <v>106</v>
      </c>
      <c r="P3576" s="3">
        <f t="shared" si="221"/>
        <v>136.78</v>
      </c>
      <c r="Q3576" t="s">
        <v>8317</v>
      </c>
      <c r="R3576" t="s">
        <v>8318</v>
      </c>
      <c r="S3576" s="8">
        <f t="shared" si="222"/>
        <v>41926.734351851846</v>
      </c>
      <c r="T3576" s="8">
        <f t="shared" si="223"/>
        <v>41956.776018518511</v>
      </c>
    </row>
    <row r="3577" spans="1:20" ht="49"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s="3" t="s">
        <v>8271</v>
      </c>
      <c r="O3577">
        <f t="shared" si="220"/>
        <v>101</v>
      </c>
      <c r="P3577" s="3">
        <f t="shared" si="221"/>
        <v>99.34</v>
      </c>
      <c r="Q3577" t="s">
        <v>8317</v>
      </c>
      <c r="R3577" t="s">
        <v>8318</v>
      </c>
      <c r="S3577" s="8">
        <f t="shared" si="222"/>
        <v>42561.575543981475</v>
      </c>
      <c r="T3577" s="8">
        <f t="shared" si="223"/>
        <v>42592.957638888889</v>
      </c>
    </row>
    <row r="3578" spans="1:20" ht="49"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s="3" t="s">
        <v>8271</v>
      </c>
      <c r="O3578">
        <f t="shared" si="220"/>
        <v>100</v>
      </c>
      <c r="P3578" s="3">
        <f t="shared" si="221"/>
        <v>20</v>
      </c>
      <c r="Q3578" t="s">
        <v>8317</v>
      </c>
      <c r="R3578" t="s">
        <v>8318</v>
      </c>
      <c r="S3578" s="8">
        <f t="shared" si="222"/>
        <v>42649.340902777774</v>
      </c>
      <c r="T3578" s="8">
        <f t="shared" si="223"/>
        <v>42709.382569444446</v>
      </c>
    </row>
    <row r="3579" spans="1:20" ht="49"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s="3" t="s">
        <v>8271</v>
      </c>
      <c r="O3579">
        <f t="shared" si="220"/>
        <v>130</v>
      </c>
      <c r="P3579" s="3">
        <f t="shared" si="221"/>
        <v>28.89</v>
      </c>
      <c r="Q3579" t="s">
        <v>8317</v>
      </c>
      <c r="R3579" t="s">
        <v>8318</v>
      </c>
      <c r="S3579" s="8">
        <f t="shared" si="222"/>
        <v>42093.578506944446</v>
      </c>
      <c r="T3579" s="8">
        <f t="shared" si="223"/>
        <v>42120.061111111114</v>
      </c>
    </row>
    <row r="3580" spans="1:20" ht="49"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s="3" t="s">
        <v>8271</v>
      </c>
      <c r="O3580">
        <f t="shared" si="220"/>
        <v>100</v>
      </c>
      <c r="P3580" s="3">
        <f t="shared" si="221"/>
        <v>40.549999999999997</v>
      </c>
      <c r="Q3580" t="s">
        <v>8317</v>
      </c>
      <c r="R3580" t="s">
        <v>8318</v>
      </c>
      <c r="S3580" s="8">
        <f t="shared" si="222"/>
        <v>42460.525196759256</v>
      </c>
      <c r="T3580" s="8">
        <f t="shared" si="223"/>
        <v>42490.525196759256</v>
      </c>
    </row>
    <row r="3581" spans="1:20" ht="49"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s="3" t="s">
        <v>8271</v>
      </c>
      <c r="O3581">
        <f t="shared" si="220"/>
        <v>100</v>
      </c>
      <c r="P3581" s="3">
        <f t="shared" si="221"/>
        <v>35.71</v>
      </c>
      <c r="Q3581" t="s">
        <v>8317</v>
      </c>
      <c r="R3581" t="s">
        <v>8318</v>
      </c>
      <c r="S3581" s="8">
        <f t="shared" si="222"/>
        <v>42430.553888888891</v>
      </c>
      <c r="T3581" s="8">
        <f t="shared" si="223"/>
        <v>42460.51222222222</v>
      </c>
    </row>
    <row r="3582" spans="1:20" ht="49"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s="3" t="s">
        <v>8271</v>
      </c>
      <c r="O3582">
        <f t="shared" si="220"/>
        <v>114</v>
      </c>
      <c r="P3582" s="3">
        <f t="shared" si="221"/>
        <v>37.96</v>
      </c>
      <c r="Q3582" t="s">
        <v>8317</v>
      </c>
      <c r="R3582" t="s">
        <v>8318</v>
      </c>
      <c r="S3582" s="8">
        <f t="shared" si="222"/>
        <v>42025.967847222222</v>
      </c>
      <c r="T3582" s="8">
        <f t="shared" si="223"/>
        <v>42063.999305555553</v>
      </c>
    </row>
    <row r="3583" spans="1:20" ht="49"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s="3" t="s">
        <v>8271</v>
      </c>
      <c r="O3583">
        <f t="shared" si="220"/>
        <v>100</v>
      </c>
      <c r="P3583" s="3">
        <f t="shared" si="221"/>
        <v>33.33</v>
      </c>
      <c r="Q3583" t="s">
        <v>8317</v>
      </c>
      <c r="R3583" t="s">
        <v>8318</v>
      </c>
      <c r="S3583" s="8">
        <f t="shared" si="222"/>
        <v>41836.26284722222</v>
      </c>
      <c r="T3583" s="8">
        <f t="shared" si="223"/>
        <v>41850.26284722222</v>
      </c>
    </row>
    <row r="3584" spans="1:20" ht="49"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s="3" t="s">
        <v>8271</v>
      </c>
      <c r="O3584">
        <f t="shared" si="220"/>
        <v>287</v>
      </c>
      <c r="P3584" s="3">
        <f t="shared" si="221"/>
        <v>58.57</v>
      </c>
      <c r="Q3584" t="s">
        <v>8317</v>
      </c>
      <c r="R3584" t="s">
        <v>8318</v>
      </c>
      <c r="S3584" s="8">
        <f t="shared" si="222"/>
        <v>42450.887523148143</v>
      </c>
      <c r="T3584" s="8">
        <f t="shared" si="223"/>
        <v>42464.887523148143</v>
      </c>
    </row>
    <row r="3585" spans="1:20" ht="49"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s="3" t="s">
        <v>8271</v>
      </c>
      <c r="O3585">
        <f t="shared" si="220"/>
        <v>109</v>
      </c>
      <c r="P3585" s="3">
        <f t="shared" si="221"/>
        <v>135.63</v>
      </c>
      <c r="Q3585" t="s">
        <v>8317</v>
      </c>
      <c r="R3585" t="s">
        <v>8318</v>
      </c>
      <c r="S3585" s="8">
        <f t="shared" si="222"/>
        <v>42418.217650462961</v>
      </c>
      <c r="T3585" s="8">
        <f t="shared" si="223"/>
        <v>42478.175983796296</v>
      </c>
    </row>
    <row r="3586" spans="1:20" ht="97"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s="3" t="s">
        <v>8271</v>
      </c>
      <c r="O3586">
        <f t="shared" ref="O3586:O3649" si="224">ROUND(E3586/D3586*100,0)</f>
        <v>116</v>
      </c>
      <c r="P3586" s="3">
        <f t="shared" ref="P3586:P3649" si="225">IF(E3586=0,0,ROUND(E3586/L3586,2))</f>
        <v>30.94</v>
      </c>
      <c r="Q3586" t="s">
        <v>8317</v>
      </c>
      <c r="R3586" t="s">
        <v>8318</v>
      </c>
      <c r="S3586" s="8">
        <f t="shared" ref="S3586:S3649" si="226">(((J3586/60)/60)/24)+DATE(1970,1,1)+(-5/24)</f>
        <v>42168.108148148145</v>
      </c>
      <c r="T3586" s="8">
        <f t="shared" ref="T3586:T3649" si="227">(I3586/86400)+25569+(-5/24)</f>
        <v>42198.108148148145</v>
      </c>
    </row>
    <row r="3587" spans="1:20" ht="49"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s="3" t="s">
        <v>8271</v>
      </c>
      <c r="O3587">
        <f t="shared" si="224"/>
        <v>119</v>
      </c>
      <c r="P3587" s="3">
        <f t="shared" si="225"/>
        <v>176.09</v>
      </c>
      <c r="Q3587" t="s">
        <v>8317</v>
      </c>
      <c r="R3587" t="s">
        <v>8318</v>
      </c>
      <c r="S3587" s="8">
        <f t="shared" si="226"/>
        <v>41964.507986111108</v>
      </c>
      <c r="T3587" s="8">
        <f t="shared" si="227"/>
        <v>41994.507986111108</v>
      </c>
    </row>
    <row r="3588" spans="1:20" ht="18"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s="3" t="s">
        <v>8271</v>
      </c>
      <c r="O3588">
        <f t="shared" si="224"/>
        <v>109</v>
      </c>
      <c r="P3588" s="3">
        <f t="shared" si="225"/>
        <v>151.97999999999999</v>
      </c>
      <c r="Q3588" t="s">
        <v>8317</v>
      </c>
      <c r="R3588" t="s">
        <v>8318</v>
      </c>
      <c r="S3588" s="8">
        <f t="shared" si="226"/>
        <v>42576.489236111105</v>
      </c>
      <c r="T3588" s="8">
        <f t="shared" si="227"/>
        <v>42636.489236111105</v>
      </c>
    </row>
    <row r="3589" spans="1:20" ht="49"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s="3" t="s">
        <v>8271</v>
      </c>
      <c r="O3589">
        <f t="shared" si="224"/>
        <v>127</v>
      </c>
      <c r="P3589" s="3">
        <f t="shared" si="225"/>
        <v>22.61</v>
      </c>
      <c r="Q3589" t="s">
        <v>8317</v>
      </c>
      <c r="R3589" t="s">
        <v>8318</v>
      </c>
      <c r="S3589" s="8">
        <f t="shared" si="226"/>
        <v>42503.331643518519</v>
      </c>
      <c r="T3589" s="8">
        <f t="shared" si="227"/>
        <v>42548.583333333336</v>
      </c>
    </row>
    <row r="3590" spans="1:20" ht="49"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s="3" t="s">
        <v>8271</v>
      </c>
      <c r="O3590">
        <f t="shared" si="224"/>
        <v>101</v>
      </c>
      <c r="P3590" s="3">
        <f t="shared" si="225"/>
        <v>18.27</v>
      </c>
      <c r="Q3590" t="s">
        <v>8317</v>
      </c>
      <c r="R3590" t="s">
        <v>8318</v>
      </c>
      <c r="S3590" s="8">
        <f t="shared" si="226"/>
        <v>42101.620486111111</v>
      </c>
      <c r="T3590" s="8">
        <f t="shared" si="227"/>
        <v>42123.749999999993</v>
      </c>
    </row>
    <row r="3591" spans="1:20" ht="49"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s="3" t="s">
        <v>8271</v>
      </c>
      <c r="O3591">
        <f t="shared" si="224"/>
        <v>128</v>
      </c>
      <c r="P3591" s="3">
        <f t="shared" si="225"/>
        <v>82.26</v>
      </c>
      <c r="Q3591" t="s">
        <v>8317</v>
      </c>
      <c r="R3591" t="s">
        <v>8318</v>
      </c>
      <c r="S3591" s="8">
        <f t="shared" si="226"/>
        <v>42125.439201388886</v>
      </c>
      <c r="T3591" s="8">
        <f t="shared" si="227"/>
        <v>42150.439201388886</v>
      </c>
    </row>
    <row r="3592" spans="1:20" ht="49"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s="3" t="s">
        <v>8271</v>
      </c>
      <c r="O3592">
        <f t="shared" si="224"/>
        <v>100</v>
      </c>
      <c r="P3592" s="3">
        <f t="shared" si="225"/>
        <v>68.53</v>
      </c>
      <c r="Q3592" t="s">
        <v>8317</v>
      </c>
      <c r="R3592" t="s">
        <v>8318</v>
      </c>
      <c r="S3592" s="8">
        <f t="shared" si="226"/>
        <v>41902.125393518516</v>
      </c>
      <c r="T3592" s="8">
        <f t="shared" si="227"/>
        <v>41932.125393518516</v>
      </c>
    </row>
    <row r="3593" spans="1:20" ht="49"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s="3" t="s">
        <v>8271</v>
      </c>
      <c r="O3593">
        <f t="shared" si="224"/>
        <v>175</v>
      </c>
      <c r="P3593" s="3">
        <f t="shared" si="225"/>
        <v>68.06</v>
      </c>
      <c r="Q3593" t="s">
        <v>8317</v>
      </c>
      <c r="R3593" t="s">
        <v>8318</v>
      </c>
      <c r="S3593" s="8">
        <f t="shared" si="226"/>
        <v>42003.74009259259</v>
      </c>
      <c r="T3593" s="8">
        <f t="shared" si="227"/>
        <v>42027.999305555553</v>
      </c>
    </row>
    <row r="3594" spans="1:20" ht="49"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s="3" t="s">
        <v>8271</v>
      </c>
      <c r="O3594">
        <f t="shared" si="224"/>
        <v>127</v>
      </c>
      <c r="P3594" s="3">
        <f t="shared" si="225"/>
        <v>72.709999999999994</v>
      </c>
      <c r="Q3594" t="s">
        <v>8317</v>
      </c>
      <c r="R3594" t="s">
        <v>8318</v>
      </c>
      <c r="S3594" s="8">
        <f t="shared" si="226"/>
        <v>41988.621608796289</v>
      </c>
      <c r="T3594" s="8">
        <f t="shared" si="227"/>
        <v>42045.999305555553</v>
      </c>
    </row>
    <row r="3595" spans="1:20" ht="49"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s="3" t="s">
        <v>8271</v>
      </c>
      <c r="O3595">
        <f t="shared" si="224"/>
        <v>111</v>
      </c>
      <c r="P3595" s="3">
        <f t="shared" si="225"/>
        <v>77.19</v>
      </c>
      <c r="Q3595" t="s">
        <v>8317</v>
      </c>
      <c r="R3595" t="s">
        <v>8318</v>
      </c>
      <c r="S3595" s="8">
        <f t="shared" si="226"/>
        <v>41974.690266203703</v>
      </c>
      <c r="T3595" s="8">
        <f t="shared" si="227"/>
        <v>42009.643055555549</v>
      </c>
    </row>
    <row r="3596" spans="1:20" ht="49"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s="3" t="s">
        <v>8271</v>
      </c>
      <c r="O3596">
        <f t="shared" si="224"/>
        <v>126</v>
      </c>
      <c r="P3596" s="3">
        <f t="shared" si="225"/>
        <v>55.97</v>
      </c>
      <c r="Q3596" t="s">
        <v>8317</v>
      </c>
      <c r="R3596" t="s">
        <v>8318</v>
      </c>
      <c r="S3596" s="8">
        <f t="shared" si="226"/>
        <v>42591.858587962961</v>
      </c>
      <c r="T3596" s="8">
        <f t="shared" si="227"/>
        <v>42616.858587962961</v>
      </c>
    </row>
    <row r="3597" spans="1:20" ht="33"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s="3" t="s">
        <v>8271</v>
      </c>
      <c r="O3597">
        <f t="shared" si="224"/>
        <v>119</v>
      </c>
      <c r="P3597" s="3">
        <f t="shared" si="225"/>
        <v>49.69</v>
      </c>
      <c r="Q3597" t="s">
        <v>8317</v>
      </c>
      <c r="R3597" t="s">
        <v>8318</v>
      </c>
      <c r="S3597" s="8">
        <f t="shared" si="226"/>
        <v>42049.800034722219</v>
      </c>
      <c r="T3597" s="8">
        <f t="shared" si="227"/>
        <v>42076.082638888889</v>
      </c>
    </row>
    <row r="3598" spans="1:20" ht="49"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s="3" t="s">
        <v>8271</v>
      </c>
      <c r="O3598">
        <f t="shared" si="224"/>
        <v>108</v>
      </c>
      <c r="P3598" s="3">
        <f t="shared" si="225"/>
        <v>79</v>
      </c>
      <c r="Q3598" t="s">
        <v>8317</v>
      </c>
      <c r="R3598" t="s">
        <v>8318</v>
      </c>
      <c r="S3598" s="8">
        <f t="shared" si="226"/>
        <v>41856.506736111107</v>
      </c>
      <c r="T3598" s="8">
        <f t="shared" si="227"/>
        <v>41877.506736111107</v>
      </c>
    </row>
    <row r="3599" spans="1:20" ht="33"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s="3" t="s">
        <v>8271</v>
      </c>
      <c r="O3599">
        <f t="shared" si="224"/>
        <v>103</v>
      </c>
      <c r="P3599" s="3">
        <f t="shared" si="225"/>
        <v>77.73</v>
      </c>
      <c r="Q3599" t="s">
        <v>8317</v>
      </c>
      <c r="R3599" t="s">
        <v>8318</v>
      </c>
      <c r="S3599" s="8">
        <f t="shared" si="226"/>
        <v>42417.377199074072</v>
      </c>
      <c r="T3599" s="8">
        <f t="shared" si="227"/>
        <v>42432.040972222218</v>
      </c>
    </row>
    <row r="3600" spans="1:20" ht="49"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s="3" t="s">
        <v>8271</v>
      </c>
      <c r="O3600">
        <f t="shared" si="224"/>
        <v>110</v>
      </c>
      <c r="P3600" s="3">
        <f t="shared" si="225"/>
        <v>40.78</v>
      </c>
      <c r="Q3600" t="s">
        <v>8317</v>
      </c>
      <c r="R3600" t="s">
        <v>8318</v>
      </c>
      <c r="S3600" s="8">
        <f t="shared" si="226"/>
        <v>41866.590532407405</v>
      </c>
      <c r="T3600" s="8">
        <f t="shared" si="227"/>
        <v>41884.999305555553</v>
      </c>
    </row>
    <row r="3601" spans="1:20" ht="49"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s="3" t="s">
        <v>8271</v>
      </c>
      <c r="O3601">
        <f t="shared" si="224"/>
        <v>202</v>
      </c>
      <c r="P3601" s="3">
        <f t="shared" si="225"/>
        <v>59.41</v>
      </c>
      <c r="Q3601" t="s">
        <v>8317</v>
      </c>
      <c r="R3601" t="s">
        <v>8318</v>
      </c>
      <c r="S3601" s="8">
        <f t="shared" si="226"/>
        <v>42220.586539351854</v>
      </c>
      <c r="T3601" s="8">
        <f t="shared" si="227"/>
        <v>42245.791666666664</v>
      </c>
    </row>
    <row r="3602" spans="1:20" ht="33"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s="3" t="s">
        <v>8271</v>
      </c>
      <c r="O3602">
        <f t="shared" si="224"/>
        <v>130</v>
      </c>
      <c r="P3602" s="3">
        <f t="shared" si="225"/>
        <v>3.25</v>
      </c>
      <c r="Q3602" t="s">
        <v>8317</v>
      </c>
      <c r="R3602" t="s">
        <v>8318</v>
      </c>
      <c r="S3602" s="8">
        <f t="shared" si="226"/>
        <v>42628.640787037039</v>
      </c>
      <c r="T3602" s="8">
        <f t="shared" si="227"/>
        <v>42656.640787037039</v>
      </c>
    </row>
    <row r="3603" spans="1:20" ht="49"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s="3" t="s">
        <v>8271</v>
      </c>
      <c r="O3603">
        <f t="shared" si="224"/>
        <v>104</v>
      </c>
      <c r="P3603" s="3">
        <f t="shared" si="225"/>
        <v>39.380000000000003</v>
      </c>
      <c r="Q3603" t="s">
        <v>8317</v>
      </c>
      <c r="R3603" t="s">
        <v>8318</v>
      </c>
      <c r="S3603" s="8">
        <f t="shared" si="226"/>
        <v>41990.790300925924</v>
      </c>
      <c r="T3603" s="8">
        <f t="shared" si="227"/>
        <v>42020.790300925924</v>
      </c>
    </row>
    <row r="3604" spans="1:20" ht="49"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s="3" t="s">
        <v>8271</v>
      </c>
      <c r="O3604">
        <f t="shared" si="224"/>
        <v>100</v>
      </c>
      <c r="P3604" s="3">
        <f t="shared" si="225"/>
        <v>81.67</v>
      </c>
      <c r="Q3604" t="s">
        <v>8317</v>
      </c>
      <c r="R3604" t="s">
        <v>8318</v>
      </c>
      <c r="S3604" s="8">
        <f t="shared" si="226"/>
        <v>42447.68609953703</v>
      </c>
      <c r="T3604" s="8">
        <f t="shared" si="227"/>
        <v>42507.68609953703</v>
      </c>
    </row>
    <row r="3605" spans="1:20" ht="49"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s="3" t="s">
        <v>8271</v>
      </c>
      <c r="O3605">
        <f t="shared" si="224"/>
        <v>171</v>
      </c>
      <c r="P3605" s="3">
        <f t="shared" si="225"/>
        <v>44.91</v>
      </c>
      <c r="Q3605" t="s">
        <v>8317</v>
      </c>
      <c r="R3605" t="s">
        <v>8318</v>
      </c>
      <c r="S3605" s="8">
        <f t="shared" si="226"/>
        <v>42283.656018518515</v>
      </c>
      <c r="T3605" s="8">
        <f t="shared" si="227"/>
        <v>42313.697685185187</v>
      </c>
    </row>
    <row r="3606" spans="1:20" ht="49"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s="3" t="s">
        <v>8271</v>
      </c>
      <c r="O3606">
        <f t="shared" si="224"/>
        <v>113</v>
      </c>
      <c r="P3606" s="3">
        <f t="shared" si="225"/>
        <v>49.06</v>
      </c>
      <c r="Q3606" t="s">
        <v>8317</v>
      </c>
      <c r="R3606" t="s">
        <v>8318</v>
      </c>
      <c r="S3606" s="8">
        <f t="shared" si="226"/>
        <v>42482.80736111111</v>
      </c>
      <c r="T3606" s="8">
        <f t="shared" si="227"/>
        <v>42489.082638888889</v>
      </c>
    </row>
    <row r="3607" spans="1:20" ht="49"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s="3" t="s">
        <v>8271</v>
      </c>
      <c r="O3607">
        <f t="shared" si="224"/>
        <v>184</v>
      </c>
      <c r="P3607" s="3">
        <f t="shared" si="225"/>
        <v>30.67</v>
      </c>
      <c r="Q3607" t="s">
        <v>8317</v>
      </c>
      <c r="R3607" t="s">
        <v>8318</v>
      </c>
      <c r="S3607" s="8">
        <f t="shared" si="226"/>
        <v>42383.584791666661</v>
      </c>
      <c r="T3607" s="8">
        <f t="shared" si="227"/>
        <v>42413.584791666661</v>
      </c>
    </row>
    <row r="3608" spans="1:20" ht="49"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s="3" t="s">
        <v>8271</v>
      </c>
      <c r="O3608">
        <f t="shared" si="224"/>
        <v>130</v>
      </c>
      <c r="P3608" s="3">
        <f t="shared" si="225"/>
        <v>61.06</v>
      </c>
      <c r="Q3608" t="s">
        <v>8317</v>
      </c>
      <c r="R3608" t="s">
        <v>8318</v>
      </c>
      <c r="S3608" s="8">
        <f t="shared" si="226"/>
        <v>42566.396493055552</v>
      </c>
      <c r="T3608" s="8">
        <f t="shared" si="227"/>
        <v>42596.396493055552</v>
      </c>
    </row>
    <row r="3609" spans="1:20" ht="33"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s="3" t="s">
        <v>8271</v>
      </c>
      <c r="O3609">
        <f t="shared" si="224"/>
        <v>105</v>
      </c>
      <c r="P3609" s="3">
        <f t="shared" si="225"/>
        <v>29</v>
      </c>
      <c r="Q3609" t="s">
        <v>8317</v>
      </c>
      <c r="R3609" t="s">
        <v>8318</v>
      </c>
      <c r="S3609" s="8">
        <f t="shared" si="226"/>
        <v>42338.755578703705</v>
      </c>
      <c r="T3609" s="8">
        <f t="shared" si="227"/>
        <v>42352.791666666664</v>
      </c>
    </row>
    <row r="3610" spans="1:20" ht="49"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s="3" t="s">
        <v>8271</v>
      </c>
      <c r="O3610">
        <f t="shared" si="224"/>
        <v>100</v>
      </c>
      <c r="P3610" s="3">
        <f t="shared" si="225"/>
        <v>29.63</v>
      </c>
      <c r="Q3610" t="s">
        <v>8317</v>
      </c>
      <c r="R3610" t="s">
        <v>8318</v>
      </c>
      <c r="S3610" s="8">
        <f t="shared" si="226"/>
        <v>42506.50104166667</v>
      </c>
      <c r="T3610" s="8">
        <f t="shared" si="227"/>
        <v>42538.374999999993</v>
      </c>
    </row>
    <row r="3611" spans="1:20" ht="49"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s="3" t="s">
        <v>8271</v>
      </c>
      <c r="O3611">
        <f t="shared" si="224"/>
        <v>153</v>
      </c>
      <c r="P3611" s="3">
        <f t="shared" si="225"/>
        <v>143.1</v>
      </c>
      <c r="Q3611" t="s">
        <v>8317</v>
      </c>
      <c r="R3611" t="s">
        <v>8318</v>
      </c>
      <c r="S3611" s="8">
        <f t="shared" si="226"/>
        <v>42429.783391203695</v>
      </c>
      <c r="T3611" s="8">
        <f t="shared" si="227"/>
        <v>42459.741724537038</v>
      </c>
    </row>
    <row r="3612" spans="1:20" ht="49"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s="3" t="s">
        <v>8271</v>
      </c>
      <c r="O3612">
        <f t="shared" si="224"/>
        <v>162</v>
      </c>
      <c r="P3612" s="3">
        <f t="shared" si="225"/>
        <v>52.35</v>
      </c>
      <c r="Q3612" t="s">
        <v>8317</v>
      </c>
      <c r="R3612" t="s">
        <v>8318</v>
      </c>
      <c r="S3612" s="8">
        <f t="shared" si="226"/>
        <v>42203.22379629629</v>
      </c>
      <c r="T3612" s="8">
        <f t="shared" si="227"/>
        <v>42233.22379629629</v>
      </c>
    </row>
    <row r="3613" spans="1:20" ht="49"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s="3" t="s">
        <v>8271</v>
      </c>
      <c r="O3613">
        <f t="shared" si="224"/>
        <v>136</v>
      </c>
      <c r="P3613" s="3">
        <f t="shared" si="225"/>
        <v>66.67</v>
      </c>
      <c r="Q3613" t="s">
        <v>8317</v>
      </c>
      <c r="R3613" t="s">
        <v>8318</v>
      </c>
      <c r="S3613" s="8">
        <f t="shared" si="226"/>
        <v>42072.162048611113</v>
      </c>
      <c r="T3613" s="8">
        <f t="shared" si="227"/>
        <v>42102.162048611113</v>
      </c>
    </row>
    <row r="3614" spans="1:20" ht="49"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s="3" t="s">
        <v>8271</v>
      </c>
      <c r="O3614">
        <f t="shared" si="224"/>
        <v>144</v>
      </c>
      <c r="P3614" s="3">
        <f t="shared" si="225"/>
        <v>126.67</v>
      </c>
      <c r="Q3614" t="s">
        <v>8317</v>
      </c>
      <c r="R3614" t="s">
        <v>8318</v>
      </c>
      <c r="S3614" s="8">
        <f t="shared" si="226"/>
        <v>41789.518645833334</v>
      </c>
      <c r="T3614" s="8">
        <f t="shared" si="227"/>
        <v>41799.518645833326</v>
      </c>
    </row>
    <row r="3615" spans="1:20" ht="33"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s="3" t="s">
        <v>8271</v>
      </c>
      <c r="O3615">
        <f t="shared" si="224"/>
        <v>100</v>
      </c>
      <c r="P3615" s="3">
        <f t="shared" si="225"/>
        <v>62.5</v>
      </c>
      <c r="Q3615" t="s">
        <v>8317</v>
      </c>
      <c r="R3615" t="s">
        <v>8318</v>
      </c>
      <c r="S3615" s="8">
        <f t="shared" si="226"/>
        <v>41788.381643518514</v>
      </c>
      <c r="T3615" s="8">
        <f t="shared" si="227"/>
        <v>41818.381643518514</v>
      </c>
    </row>
    <row r="3616" spans="1:20" ht="49"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s="3" t="s">
        <v>8271</v>
      </c>
      <c r="O3616">
        <f t="shared" si="224"/>
        <v>101</v>
      </c>
      <c r="P3616" s="3">
        <f t="shared" si="225"/>
        <v>35.49</v>
      </c>
      <c r="Q3616" t="s">
        <v>8317</v>
      </c>
      <c r="R3616" t="s">
        <v>8318</v>
      </c>
      <c r="S3616" s="8">
        <f t="shared" si="226"/>
        <v>42143.833518518521</v>
      </c>
      <c r="T3616" s="8">
        <f t="shared" si="227"/>
        <v>42173.833518518521</v>
      </c>
    </row>
    <row r="3617" spans="1:20" ht="49"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s="3" t="s">
        <v>8271</v>
      </c>
      <c r="O3617">
        <f t="shared" si="224"/>
        <v>107</v>
      </c>
      <c r="P3617" s="3">
        <f t="shared" si="225"/>
        <v>37.08</v>
      </c>
      <c r="Q3617" t="s">
        <v>8317</v>
      </c>
      <c r="R3617" t="s">
        <v>8318</v>
      </c>
      <c r="S3617" s="8">
        <f t="shared" si="226"/>
        <v>42318.385370370372</v>
      </c>
      <c r="T3617" s="8">
        <f t="shared" si="227"/>
        <v>42348.385370370372</v>
      </c>
    </row>
    <row r="3618" spans="1:20" ht="49"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s="3" t="s">
        <v>8271</v>
      </c>
      <c r="O3618">
        <f t="shared" si="224"/>
        <v>125</v>
      </c>
      <c r="P3618" s="3">
        <f t="shared" si="225"/>
        <v>69.33</v>
      </c>
      <c r="Q3618" t="s">
        <v>8317</v>
      </c>
      <c r="R3618" t="s">
        <v>8318</v>
      </c>
      <c r="S3618" s="8">
        <f t="shared" si="226"/>
        <v>42052.741481481477</v>
      </c>
      <c r="T3618" s="8">
        <f t="shared" si="227"/>
        <v>42082.699814814812</v>
      </c>
    </row>
    <row r="3619" spans="1:20" ht="49"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s="3" t="s">
        <v>8271</v>
      </c>
      <c r="O3619">
        <f t="shared" si="224"/>
        <v>119</v>
      </c>
      <c r="P3619" s="3">
        <f t="shared" si="225"/>
        <v>17.25</v>
      </c>
      <c r="Q3619" t="s">
        <v>8317</v>
      </c>
      <c r="R3619" t="s">
        <v>8318</v>
      </c>
      <c r="S3619" s="8">
        <f t="shared" si="226"/>
        <v>42779.401956018519</v>
      </c>
      <c r="T3619" s="8">
        <f t="shared" si="227"/>
        <v>42793.791666666664</v>
      </c>
    </row>
    <row r="3620" spans="1:20" ht="49"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s="3" t="s">
        <v>8271</v>
      </c>
      <c r="O3620">
        <f t="shared" si="224"/>
        <v>101</v>
      </c>
      <c r="P3620" s="3">
        <f t="shared" si="225"/>
        <v>36.07</v>
      </c>
      <c r="Q3620" t="s">
        <v>8317</v>
      </c>
      <c r="R3620" t="s">
        <v>8318</v>
      </c>
      <c r="S3620" s="8">
        <f t="shared" si="226"/>
        <v>42128.419560185182</v>
      </c>
      <c r="T3620" s="8">
        <f t="shared" si="227"/>
        <v>42158.419560185182</v>
      </c>
    </row>
    <row r="3621" spans="1:20" ht="49"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s="3" t="s">
        <v>8271</v>
      </c>
      <c r="O3621">
        <f t="shared" si="224"/>
        <v>113</v>
      </c>
      <c r="P3621" s="3">
        <f t="shared" si="225"/>
        <v>66.47</v>
      </c>
      <c r="Q3621" t="s">
        <v>8317</v>
      </c>
      <c r="R3621" t="s">
        <v>8318</v>
      </c>
      <c r="S3621" s="8">
        <f t="shared" si="226"/>
        <v>42660.92391203704</v>
      </c>
      <c r="T3621" s="8">
        <f t="shared" si="227"/>
        <v>42693.708333333336</v>
      </c>
    </row>
    <row r="3622" spans="1:20" ht="49"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s="3" t="s">
        <v>8271</v>
      </c>
      <c r="O3622">
        <f t="shared" si="224"/>
        <v>105</v>
      </c>
      <c r="P3622" s="3">
        <f t="shared" si="225"/>
        <v>56.07</v>
      </c>
      <c r="Q3622" t="s">
        <v>8317</v>
      </c>
      <c r="R3622" t="s">
        <v>8318</v>
      </c>
      <c r="S3622" s="8">
        <f t="shared" si="226"/>
        <v>42037.72987268518</v>
      </c>
      <c r="T3622" s="8">
        <f t="shared" si="227"/>
        <v>42067.958333333336</v>
      </c>
    </row>
    <row r="3623" spans="1:20" ht="49"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s="3" t="s">
        <v>8271</v>
      </c>
      <c r="O3623">
        <f t="shared" si="224"/>
        <v>110</v>
      </c>
      <c r="P3623" s="3">
        <f t="shared" si="225"/>
        <v>47.03</v>
      </c>
      <c r="Q3623" t="s">
        <v>8317</v>
      </c>
      <c r="R3623" t="s">
        <v>8318</v>
      </c>
      <c r="S3623" s="8">
        <f t="shared" si="226"/>
        <v>42619.727361111109</v>
      </c>
      <c r="T3623" s="8">
        <f t="shared" si="227"/>
        <v>42643.666666666664</v>
      </c>
    </row>
    <row r="3624" spans="1:20" ht="33"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s="3" t="s">
        <v>8271</v>
      </c>
      <c r="O3624">
        <f t="shared" si="224"/>
        <v>100</v>
      </c>
      <c r="P3624" s="3">
        <f t="shared" si="225"/>
        <v>47.67</v>
      </c>
      <c r="Q3624" t="s">
        <v>8317</v>
      </c>
      <c r="R3624" t="s">
        <v>8318</v>
      </c>
      <c r="S3624" s="8">
        <f t="shared" si="226"/>
        <v>41877.013553240737</v>
      </c>
      <c r="T3624" s="8">
        <f t="shared" si="227"/>
        <v>41909.932638888888</v>
      </c>
    </row>
    <row r="3625" spans="1:20" ht="33"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s="3" t="s">
        <v>8271</v>
      </c>
      <c r="O3625">
        <f t="shared" si="224"/>
        <v>120</v>
      </c>
      <c r="P3625" s="3">
        <f t="shared" si="225"/>
        <v>88.24</v>
      </c>
      <c r="Q3625" t="s">
        <v>8317</v>
      </c>
      <c r="R3625" t="s">
        <v>8318</v>
      </c>
      <c r="S3625" s="8">
        <f t="shared" si="226"/>
        <v>41828.528587962959</v>
      </c>
      <c r="T3625" s="8">
        <f t="shared" si="227"/>
        <v>41846.083333333328</v>
      </c>
    </row>
    <row r="3626" spans="1:20" ht="81"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s="3" t="s">
        <v>8271</v>
      </c>
      <c r="O3626">
        <f t="shared" si="224"/>
        <v>105</v>
      </c>
      <c r="P3626" s="3">
        <f t="shared" si="225"/>
        <v>80.72</v>
      </c>
      <c r="Q3626" t="s">
        <v>8317</v>
      </c>
      <c r="R3626" t="s">
        <v>8318</v>
      </c>
      <c r="S3626" s="8">
        <f t="shared" si="226"/>
        <v>42545.565856481473</v>
      </c>
      <c r="T3626" s="8">
        <f t="shared" si="227"/>
        <v>42605.56585648148</v>
      </c>
    </row>
    <row r="3627" spans="1:20" ht="49"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s="3" t="s">
        <v>8271</v>
      </c>
      <c r="O3627">
        <f t="shared" si="224"/>
        <v>103</v>
      </c>
      <c r="P3627" s="3">
        <f t="shared" si="225"/>
        <v>39.49</v>
      </c>
      <c r="Q3627" t="s">
        <v>8317</v>
      </c>
      <c r="R3627" t="s">
        <v>8318</v>
      </c>
      <c r="S3627" s="8">
        <f t="shared" si="226"/>
        <v>42157.444178240738</v>
      </c>
      <c r="T3627" s="8">
        <f t="shared" si="227"/>
        <v>42187.444178240738</v>
      </c>
    </row>
    <row r="3628" spans="1:20" ht="49"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s="3" t="s">
        <v>8271</v>
      </c>
      <c r="O3628">
        <f t="shared" si="224"/>
        <v>102</v>
      </c>
      <c r="P3628" s="3">
        <f t="shared" si="225"/>
        <v>84.85</v>
      </c>
      <c r="Q3628" t="s">
        <v>8317</v>
      </c>
      <c r="R3628" t="s">
        <v>8318</v>
      </c>
      <c r="S3628" s="8">
        <f t="shared" si="226"/>
        <v>41846.458993055552</v>
      </c>
      <c r="T3628" s="8">
        <f t="shared" si="227"/>
        <v>41867.458993055552</v>
      </c>
    </row>
    <row r="3629" spans="1:20" ht="49"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s="3" t="s">
        <v>8271</v>
      </c>
      <c r="O3629">
        <f t="shared" si="224"/>
        <v>100</v>
      </c>
      <c r="P3629" s="3">
        <f t="shared" si="225"/>
        <v>68.97</v>
      </c>
      <c r="Q3629" t="s">
        <v>8317</v>
      </c>
      <c r="R3629" t="s">
        <v>8318</v>
      </c>
      <c r="S3629" s="8">
        <f t="shared" si="226"/>
        <v>42460.533414351848</v>
      </c>
      <c r="T3629" s="8">
        <f t="shared" si="227"/>
        <v>42510.957638888889</v>
      </c>
    </row>
    <row r="3630" spans="1:20" ht="49"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s="3" t="s">
        <v>8305</v>
      </c>
      <c r="O3630">
        <f t="shared" si="224"/>
        <v>0</v>
      </c>
      <c r="P3630" s="3">
        <f t="shared" si="225"/>
        <v>0</v>
      </c>
      <c r="Q3630" t="s">
        <v>8317</v>
      </c>
      <c r="R3630" t="s">
        <v>8359</v>
      </c>
      <c r="S3630" s="8">
        <f t="shared" si="226"/>
        <v>42291.6249537037</v>
      </c>
      <c r="T3630" s="8">
        <f t="shared" si="227"/>
        <v>42351.666620370372</v>
      </c>
    </row>
    <row r="3631" spans="1:20" ht="49"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s="3" t="s">
        <v>8305</v>
      </c>
      <c r="O3631">
        <f t="shared" si="224"/>
        <v>0</v>
      </c>
      <c r="P3631" s="3">
        <f t="shared" si="225"/>
        <v>1</v>
      </c>
      <c r="Q3631" t="s">
        <v>8317</v>
      </c>
      <c r="R3631" t="s">
        <v>8359</v>
      </c>
      <c r="S3631" s="8">
        <f t="shared" si="226"/>
        <v>42436.886157407404</v>
      </c>
      <c r="T3631" s="8">
        <f t="shared" si="227"/>
        <v>42495.499999999993</v>
      </c>
    </row>
    <row r="3632" spans="1:20" ht="49"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s="3" t="s">
        <v>8305</v>
      </c>
      <c r="O3632">
        <f t="shared" si="224"/>
        <v>0</v>
      </c>
      <c r="P3632" s="3">
        <f t="shared" si="225"/>
        <v>1</v>
      </c>
      <c r="Q3632" t="s">
        <v>8317</v>
      </c>
      <c r="R3632" t="s">
        <v>8359</v>
      </c>
      <c r="S3632" s="8">
        <f t="shared" si="226"/>
        <v>41942.638773148145</v>
      </c>
      <c r="T3632" s="8">
        <f t="shared" si="227"/>
        <v>41972.680439814816</v>
      </c>
    </row>
    <row r="3633" spans="1:20" ht="49"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s="3" t="s">
        <v>8305</v>
      </c>
      <c r="O3633">
        <f t="shared" si="224"/>
        <v>51</v>
      </c>
      <c r="P3633" s="3">
        <f t="shared" si="225"/>
        <v>147.88</v>
      </c>
      <c r="Q3633" t="s">
        <v>8317</v>
      </c>
      <c r="R3633" t="s">
        <v>8359</v>
      </c>
      <c r="S3633" s="8">
        <f t="shared" si="226"/>
        <v>41880.54510416666</v>
      </c>
      <c r="T3633" s="8">
        <f t="shared" si="227"/>
        <v>41904.957638888889</v>
      </c>
    </row>
    <row r="3634" spans="1:20" ht="49"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s="3" t="s">
        <v>8305</v>
      </c>
      <c r="O3634">
        <f t="shared" si="224"/>
        <v>20</v>
      </c>
      <c r="P3634" s="3">
        <f t="shared" si="225"/>
        <v>100</v>
      </c>
      <c r="Q3634" t="s">
        <v>8317</v>
      </c>
      <c r="R3634" t="s">
        <v>8359</v>
      </c>
      <c r="S3634" s="8">
        <f t="shared" si="226"/>
        <v>41946.728576388887</v>
      </c>
      <c r="T3634" s="8">
        <f t="shared" si="227"/>
        <v>41966.728576388887</v>
      </c>
    </row>
    <row r="3635" spans="1:20" ht="49"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s="3" t="s">
        <v>8305</v>
      </c>
      <c r="O3635">
        <f t="shared" si="224"/>
        <v>35</v>
      </c>
      <c r="P3635" s="3">
        <f t="shared" si="225"/>
        <v>56.84</v>
      </c>
      <c r="Q3635" t="s">
        <v>8317</v>
      </c>
      <c r="R3635" t="s">
        <v>8359</v>
      </c>
      <c r="S3635" s="8">
        <f t="shared" si="226"/>
        <v>42649.415127314809</v>
      </c>
      <c r="T3635" s="8">
        <f t="shared" si="227"/>
        <v>42692.833333333336</v>
      </c>
    </row>
    <row r="3636" spans="1:20" ht="49"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s="3" t="s">
        <v>8305</v>
      </c>
      <c r="O3636">
        <f t="shared" si="224"/>
        <v>4</v>
      </c>
      <c r="P3636" s="3">
        <f t="shared" si="225"/>
        <v>176.94</v>
      </c>
      <c r="Q3636" t="s">
        <v>8317</v>
      </c>
      <c r="R3636" t="s">
        <v>8359</v>
      </c>
      <c r="S3636" s="8">
        <f t="shared" si="226"/>
        <v>42700.958032407405</v>
      </c>
      <c r="T3636" s="8">
        <f t="shared" si="227"/>
        <v>42748.957638888889</v>
      </c>
    </row>
    <row r="3637" spans="1:20" ht="33"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s="3" t="s">
        <v>8305</v>
      </c>
      <c r="O3637">
        <f t="shared" si="224"/>
        <v>36</v>
      </c>
      <c r="P3637" s="3">
        <f t="shared" si="225"/>
        <v>127.6</v>
      </c>
      <c r="Q3637" t="s">
        <v>8317</v>
      </c>
      <c r="R3637" t="s">
        <v>8359</v>
      </c>
      <c r="S3637" s="8">
        <f t="shared" si="226"/>
        <v>42450.674490740734</v>
      </c>
      <c r="T3637" s="8">
        <f t="shared" si="227"/>
        <v>42480.674490740734</v>
      </c>
    </row>
    <row r="3638" spans="1:20" ht="49"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s="3" t="s">
        <v>8305</v>
      </c>
      <c r="O3638">
        <f t="shared" si="224"/>
        <v>0</v>
      </c>
      <c r="P3638" s="3">
        <f t="shared" si="225"/>
        <v>0</v>
      </c>
      <c r="Q3638" t="s">
        <v>8317</v>
      </c>
      <c r="R3638" t="s">
        <v>8359</v>
      </c>
      <c r="S3638" s="8">
        <f t="shared" si="226"/>
        <v>42226.486446759263</v>
      </c>
      <c r="T3638" s="8">
        <f t="shared" si="227"/>
        <v>42261.486446759256</v>
      </c>
    </row>
    <row r="3639" spans="1:20" ht="65"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s="3" t="s">
        <v>8305</v>
      </c>
      <c r="O3639">
        <f t="shared" si="224"/>
        <v>31</v>
      </c>
      <c r="P3639" s="3">
        <f t="shared" si="225"/>
        <v>66.14</v>
      </c>
      <c r="Q3639" t="s">
        <v>8317</v>
      </c>
      <c r="R3639" t="s">
        <v>8359</v>
      </c>
      <c r="S3639" s="8">
        <f t="shared" si="226"/>
        <v>41975.492303240739</v>
      </c>
      <c r="T3639" s="8">
        <f t="shared" si="227"/>
        <v>42005.492303240739</v>
      </c>
    </row>
    <row r="3640" spans="1:20" ht="33"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s="3" t="s">
        <v>8305</v>
      </c>
      <c r="O3640">
        <f t="shared" si="224"/>
        <v>7</v>
      </c>
      <c r="P3640" s="3">
        <f t="shared" si="225"/>
        <v>108</v>
      </c>
      <c r="Q3640" t="s">
        <v>8317</v>
      </c>
      <c r="R3640" t="s">
        <v>8359</v>
      </c>
      <c r="S3640" s="8">
        <f t="shared" si="226"/>
        <v>42053.464490740742</v>
      </c>
      <c r="T3640" s="8">
        <f t="shared" si="227"/>
        <v>42113.42282407407</v>
      </c>
    </row>
    <row r="3641" spans="1:20" ht="49"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s="3" t="s">
        <v>8305</v>
      </c>
      <c r="O3641">
        <f t="shared" si="224"/>
        <v>0</v>
      </c>
      <c r="P3641" s="3">
        <f t="shared" si="225"/>
        <v>1</v>
      </c>
      <c r="Q3641" t="s">
        <v>8317</v>
      </c>
      <c r="R3641" t="s">
        <v>8359</v>
      </c>
      <c r="S3641" s="8">
        <f t="shared" si="226"/>
        <v>42590.468819444439</v>
      </c>
      <c r="T3641" s="8">
        <f t="shared" si="227"/>
        <v>42650.424305555549</v>
      </c>
    </row>
    <row r="3642" spans="1:20" ht="81"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s="3" t="s">
        <v>8305</v>
      </c>
      <c r="O3642">
        <f t="shared" si="224"/>
        <v>6</v>
      </c>
      <c r="P3642" s="3">
        <f t="shared" si="225"/>
        <v>18.329999999999998</v>
      </c>
      <c r="Q3642" t="s">
        <v>8317</v>
      </c>
      <c r="R3642" t="s">
        <v>8359</v>
      </c>
      <c r="S3642" s="8">
        <f t="shared" si="226"/>
        <v>42104.573263888888</v>
      </c>
      <c r="T3642" s="8">
        <f t="shared" si="227"/>
        <v>42134.573263888888</v>
      </c>
    </row>
    <row r="3643" spans="1:20" ht="49"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s="3" t="s">
        <v>8305</v>
      </c>
      <c r="O3643">
        <f t="shared" si="224"/>
        <v>0</v>
      </c>
      <c r="P3643" s="3">
        <f t="shared" si="225"/>
        <v>0</v>
      </c>
      <c r="Q3643" t="s">
        <v>8317</v>
      </c>
      <c r="R3643" t="s">
        <v>8359</v>
      </c>
      <c r="S3643" s="8">
        <f t="shared" si="226"/>
        <v>41899.418738425928</v>
      </c>
      <c r="T3643" s="8">
        <f t="shared" si="227"/>
        <v>41917</v>
      </c>
    </row>
    <row r="3644" spans="1:20" ht="65"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s="3" t="s">
        <v>8305</v>
      </c>
      <c r="O3644">
        <f t="shared" si="224"/>
        <v>2</v>
      </c>
      <c r="P3644" s="3">
        <f t="shared" si="225"/>
        <v>7.5</v>
      </c>
      <c r="Q3644" t="s">
        <v>8317</v>
      </c>
      <c r="R3644" t="s">
        <v>8359</v>
      </c>
      <c r="S3644" s="8">
        <f t="shared" si="226"/>
        <v>42297.607951388891</v>
      </c>
      <c r="T3644" s="8">
        <f t="shared" si="227"/>
        <v>42338.499999999993</v>
      </c>
    </row>
    <row r="3645" spans="1:20" ht="49"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s="3" t="s">
        <v>8305</v>
      </c>
      <c r="O3645">
        <f t="shared" si="224"/>
        <v>0</v>
      </c>
      <c r="P3645" s="3">
        <f t="shared" si="225"/>
        <v>0</v>
      </c>
      <c r="Q3645" t="s">
        <v>8317</v>
      </c>
      <c r="R3645" t="s">
        <v>8359</v>
      </c>
      <c r="S3645" s="8">
        <f t="shared" si="226"/>
        <v>42284.935636574075</v>
      </c>
      <c r="T3645" s="8">
        <f t="shared" si="227"/>
        <v>42324.977303240739</v>
      </c>
    </row>
    <row r="3646" spans="1:20" ht="49"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s="3" t="s">
        <v>8305</v>
      </c>
      <c r="O3646">
        <f t="shared" si="224"/>
        <v>16</v>
      </c>
      <c r="P3646" s="3">
        <f t="shared" si="225"/>
        <v>68.42</v>
      </c>
      <c r="Q3646" t="s">
        <v>8317</v>
      </c>
      <c r="R3646" t="s">
        <v>8359</v>
      </c>
      <c r="S3646" s="8">
        <f t="shared" si="226"/>
        <v>42409.033414351848</v>
      </c>
      <c r="T3646" s="8">
        <f t="shared" si="227"/>
        <v>42436.999305555553</v>
      </c>
    </row>
    <row r="3647" spans="1:20" ht="49"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s="3" t="s">
        <v>8305</v>
      </c>
      <c r="O3647">
        <f t="shared" si="224"/>
        <v>0</v>
      </c>
      <c r="P3647" s="3">
        <f t="shared" si="225"/>
        <v>1</v>
      </c>
      <c r="Q3647" t="s">
        <v>8317</v>
      </c>
      <c r="R3647" t="s">
        <v>8359</v>
      </c>
      <c r="S3647" s="8">
        <f t="shared" si="226"/>
        <v>42665.762013888881</v>
      </c>
      <c r="T3647" s="8">
        <f t="shared" si="227"/>
        <v>42695.803680555553</v>
      </c>
    </row>
    <row r="3648" spans="1:20" ht="49"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s="3" t="s">
        <v>8305</v>
      </c>
      <c r="O3648">
        <f t="shared" si="224"/>
        <v>5</v>
      </c>
      <c r="P3648" s="3">
        <f t="shared" si="225"/>
        <v>60.13</v>
      </c>
      <c r="Q3648" t="s">
        <v>8317</v>
      </c>
      <c r="R3648" t="s">
        <v>8359</v>
      </c>
      <c r="S3648" s="8">
        <f t="shared" si="226"/>
        <v>42140.21298611111</v>
      </c>
      <c r="T3648" s="8">
        <f t="shared" si="227"/>
        <v>42171.770833333336</v>
      </c>
    </row>
    <row r="3649" spans="1:20" ht="49"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s="3" t="s">
        <v>8305</v>
      </c>
      <c r="O3649">
        <f t="shared" si="224"/>
        <v>6</v>
      </c>
      <c r="P3649" s="3">
        <f t="shared" si="225"/>
        <v>15</v>
      </c>
      <c r="Q3649" t="s">
        <v>8317</v>
      </c>
      <c r="R3649" t="s">
        <v>8359</v>
      </c>
      <c r="S3649" s="8">
        <f t="shared" si="226"/>
        <v>42598.540821759256</v>
      </c>
      <c r="T3649" s="8">
        <f t="shared" si="227"/>
        <v>42643.540821759256</v>
      </c>
    </row>
    <row r="3650" spans="1:20" ht="33"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s="3" t="s">
        <v>8271</v>
      </c>
      <c r="O3650">
        <f t="shared" ref="O3650:O3713" si="228">ROUND(E3650/D3650*100,0)</f>
        <v>100</v>
      </c>
      <c r="P3650" s="3">
        <f t="shared" ref="P3650:P3713" si="229">IF(E3650=0,0,ROUND(E3650/L3650,2))</f>
        <v>550.04</v>
      </c>
      <c r="Q3650" t="s">
        <v>8317</v>
      </c>
      <c r="R3650" t="s">
        <v>8318</v>
      </c>
      <c r="S3650" s="8">
        <f t="shared" ref="S3650:S3713" si="230">(((J3650/60)/60)/24)+DATE(1970,1,1)+(-5/24)</f>
        <v>41887.083854166667</v>
      </c>
      <c r="T3650" s="8">
        <f t="shared" ref="T3650:T3713" si="231">(I3650/86400)+25569+(-5/24)</f>
        <v>41917.083854166667</v>
      </c>
    </row>
    <row r="3651" spans="1:20" ht="49"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s="3" t="s">
        <v>8271</v>
      </c>
      <c r="O3651">
        <f t="shared" si="228"/>
        <v>104</v>
      </c>
      <c r="P3651" s="3">
        <f t="shared" si="229"/>
        <v>97.5</v>
      </c>
      <c r="Q3651" t="s">
        <v>8317</v>
      </c>
      <c r="R3651" t="s">
        <v>8318</v>
      </c>
      <c r="S3651" s="8">
        <f t="shared" si="230"/>
        <v>41780.504560185182</v>
      </c>
      <c r="T3651" s="8">
        <f t="shared" si="231"/>
        <v>41806.504560185182</v>
      </c>
    </row>
    <row r="3652" spans="1:20" ht="49"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s="3" t="s">
        <v>8271</v>
      </c>
      <c r="O3652">
        <f t="shared" si="228"/>
        <v>100</v>
      </c>
      <c r="P3652" s="3">
        <f t="shared" si="229"/>
        <v>29.41</v>
      </c>
      <c r="Q3652" t="s">
        <v>8317</v>
      </c>
      <c r="R3652" t="s">
        <v>8318</v>
      </c>
      <c r="S3652" s="8">
        <f t="shared" si="230"/>
        <v>42381.270648148151</v>
      </c>
      <c r="T3652" s="8">
        <f t="shared" si="231"/>
        <v>42402.270648148151</v>
      </c>
    </row>
    <row r="3653" spans="1:20" ht="33"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s="3" t="s">
        <v>8271</v>
      </c>
      <c r="O3653">
        <f t="shared" si="228"/>
        <v>104</v>
      </c>
      <c r="P3653" s="3">
        <f t="shared" si="229"/>
        <v>57.78</v>
      </c>
      <c r="Q3653" t="s">
        <v>8317</v>
      </c>
      <c r="R3653" t="s">
        <v>8318</v>
      </c>
      <c r="S3653" s="8">
        <f t="shared" si="230"/>
        <v>41828.437986111108</v>
      </c>
      <c r="T3653" s="8">
        <f t="shared" si="231"/>
        <v>41861.457638888889</v>
      </c>
    </row>
    <row r="3654" spans="1:20" ht="49"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s="3" t="s">
        <v>8271</v>
      </c>
      <c r="O3654">
        <f t="shared" si="228"/>
        <v>251</v>
      </c>
      <c r="P3654" s="3">
        <f t="shared" si="229"/>
        <v>44.24</v>
      </c>
      <c r="Q3654" t="s">
        <v>8317</v>
      </c>
      <c r="R3654" t="s">
        <v>8318</v>
      </c>
      <c r="S3654" s="8">
        <f t="shared" si="230"/>
        <v>42596.436365740738</v>
      </c>
      <c r="T3654" s="8">
        <f t="shared" si="231"/>
        <v>42606.957638888889</v>
      </c>
    </row>
    <row r="3655" spans="1:20" ht="49"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s="3" t="s">
        <v>8271</v>
      </c>
      <c r="O3655">
        <f t="shared" si="228"/>
        <v>101</v>
      </c>
      <c r="P3655" s="3">
        <f t="shared" si="229"/>
        <v>60.91</v>
      </c>
      <c r="Q3655" t="s">
        <v>8317</v>
      </c>
      <c r="R3655" t="s">
        <v>8318</v>
      </c>
      <c r="S3655" s="8">
        <f t="shared" si="230"/>
        <v>42191.155173611107</v>
      </c>
      <c r="T3655" s="8">
        <f t="shared" si="231"/>
        <v>42221.155173611107</v>
      </c>
    </row>
    <row r="3656" spans="1:20" ht="49"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s="3" t="s">
        <v>8271</v>
      </c>
      <c r="O3656">
        <f t="shared" si="228"/>
        <v>174</v>
      </c>
      <c r="P3656" s="3">
        <f t="shared" si="229"/>
        <v>68.84</v>
      </c>
      <c r="Q3656" t="s">
        <v>8317</v>
      </c>
      <c r="R3656" t="s">
        <v>8318</v>
      </c>
      <c r="S3656" s="8">
        <f t="shared" si="230"/>
        <v>42440.20817129629</v>
      </c>
      <c r="T3656" s="8">
        <f t="shared" si="231"/>
        <v>42463.499999999993</v>
      </c>
    </row>
    <row r="3657" spans="1:20" ht="49"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s="3" t="s">
        <v>8271</v>
      </c>
      <c r="O3657">
        <f t="shared" si="228"/>
        <v>116</v>
      </c>
      <c r="P3657" s="3">
        <f t="shared" si="229"/>
        <v>73.58</v>
      </c>
      <c r="Q3657" t="s">
        <v>8317</v>
      </c>
      <c r="R3657" t="s">
        <v>8318</v>
      </c>
      <c r="S3657" s="8">
        <f t="shared" si="230"/>
        <v>42173.594884259255</v>
      </c>
      <c r="T3657" s="8">
        <f t="shared" si="231"/>
        <v>42203.082638888889</v>
      </c>
    </row>
    <row r="3658" spans="1:20" ht="49"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s="3" t="s">
        <v>8271</v>
      </c>
      <c r="O3658">
        <f t="shared" si="228"/>
        <v>106</v>
      </c>
      <c r="P3658" s="3">
        <f t="shared" si="229"/>
        <v>115.02</v>
      </c>
      <c r="Q3658" t="s">
        <v>8317</v>
      </c>
      <c r="R3658" t="s">
        <v>8318</v>
      </c>
      <c r="S3658" s="8">
        <f t="shared" si="230"/>
        <v>42737.70180555556</v>
      </c>
      <c r="T3658" s="8">
        <f t="shared" si="231"/>
        <v>42767.749305555553</v>
      </c>
    </row>
    <row r="3659" spans="1:20" ht="49"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s="3" t="s">
        <v>8271</v>
      </c>
      <c r="O3659">
        <f t="shared" si="228"/>
        <v>111</v>
      </c>
      <c r="P3659" s="3">
        <f t="shared" si="229"/>
        <v>110.75</v>
      </c>
      <c r="Q3659" t="s">
        <v>8317</v>
      </c>
      <c r="R3659" t="s">
        <v>8318</v>
      </c>
      <c r="S3659" s="8">
        <f t="shared" si="230"/>
        <v>42499.421516203707</v>
      </c>
      <c r="T3659" s="8">
        <f t="shared" si="231"/>
        <v>42522.695833333331</v>
      </c>
    </row>
    <row r="3660" spans="1:20" ht="33"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s="3" t="s">
        <v>8271</v>
      </c>
      <c r="O3660">
        <f t="shared" si="228"/>
        <v>101</v>
      </c>
      <c r="P3660" s="3">
        <f t="shared" si="229"/>
        <v>75.5</v>
      </c>
      <c r="Q3660" t="s">
        <v>8317</v>
      </c>
      <c r="R3660" t="s">
        <v>8318</v>
      </c>
      <c r="S3660" s="8">
        <f t="shared" si="230"/>
        <v>41775.650231481479</v>
      </c>
      <c r="T3660" s="8">
        <f t="shared" si="231"/>
        <v>41821.957638888889</v>
      </c>
    </row>
    <row r="3661" spans="1:20" ht="49"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s="3" t="s">
        <v>8271</v>
      </c>
      <c r="O3661">
        <f t="shared" si="228"/>
        <v>102</v>
      </c>
      <c r="P3661" s="3">
        <f t="shared" si="229"/>
        <v>235.46</v>
      </c>
      <c r="Q3661" t="s">
        <v>8317</v>
      </c>
      <c r="R3661" t="s">
        <v>8318</v>
      </c>
      <c r="S3661" s="8">
        <f t="shared" si="230"/>
        <v>42055.068865740737</v>
      </c>
      <c r="T3661" s="8">
        <f t="shared" si="231"/>
        <v>42082.402083333327</v>
      </c>
    </row>
    <row r="3662" spans="1:20" ht="49"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s="3" t="s">
        <v>8271</v>
      </c>
      <c r="O3662">
        <f t="shared" si="228"/>
        <v>100</v>
      </c>
      <c r="P3662" s="3">
        <f t="shared" si="229"/>
        <v>11.36</v>
      </c>
      <c r="Q3662" t="s">
        <v>8317</v>
      </c>
      <c r="R3662" t="s">
        <v>8318</v>
      </c>
      <c r="S3662" s="8">
        <f t="shared" si="230"/>
        <v>41971.672743055555</v>
      </c>
      <c r="T3662" s="8">
        <f t="shared" si="231"/>
        <v>41996.672743055555</v>
      </c>
    </row>
    <row r="3663" spans="1:20" ht="49"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s="3" t="s">
        <v>8271</v>
      </c>
      <c r="O3663">
        <f t="shared" si="228"/>
        <v>111</v>
      </c>
      <c r="P3663" s="3">
        <f t="shared" si="229"/>
        <v>92.5</v>
      </c>
      <c r="Q3663" t="s">
        <v>8317</v>
      </c>
      <c r="R3663" t="s">
        <v>8318</v>
      </c>
      <c r="S3663" s="8">
        <f t="shared" si="230"/>
        <v>42447.688333333332</v>
      </c>
      <c r="T3663" s="8">
        <f t="shared" si="231"/>
        <v>42469.958333333336</v>
      </c>
    </row>
    <row r="3664" spans="1:20" ht="49"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s="3" t="s">
        <v>8271</v>
      </c>
      <c r="O3664">
        <f t="shared" si="228"/>
        <v>101</v>
      </c>
      <c r="P3664" s="3">
        <f t="shared" si="229"/>
        <v>202.85</v>
      </c>
      <c r="Q3664" t="s">
        <v>8317</v>
      </c>
      <c r="R3664" t="s">
        <v>8318</v>
      </c>
      <c r="S3664" s="8">
        <f t="shared" si="230"/>
        <v>42064.011736111112</v>
      </c>
      <c r="T3664" s="8">
        <f t="shared" si="231"/>
        <v>42093.97006944444</v>
      </c>
    </row>
    <row r="3665" spans="1:20" ht="49"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s="3" t="s">
        <v>8271</v>
      </c>
      <c r="O3665">
        <f t="shared" si="228"/>
        <v>104</v>
      </c>
      <c r="P3665" s="3">
        <f t="shared" si="229"/>
        <v>26</v>
      </c>
      <c r="Q3665" t="s">
        <v>8317</v>
      </c>
      <c r="R3665" t="s">
        <v>8318</v>
      </c>
      <c r="S3665" s="8">
        <f t="shared" si="230"/>
        <v>42665.243402777771</v>
      </c>
      <c r="T3665" s="8">
        <f t="shared" si="231"/>
        <v>42725.285069444442</v>
      </c>
    </row>
    <row r="3666" spans="1:20" ht="49"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s="3" t="s">
        <v>8271</v>
      </c>
      <c r="O3666">
        <f t="shared" si="228"/>
        <v>109</v>
      </c>
      <c r="P3666" s="3">
        <f t="shared" si="229"/>
        <v>46.05</v>
      </c>
      <c r="Q3666" t="s">
        <v>8317</v>
      </c>
      <c r="R3666" t="s">
        <v>8318</v>
      </c>
      <c r="S3666" s="8">
        <f t="shared" si="230"/>
        <v>42523.04038194444</v>
      </c>
      <c r="T3666" s="8">
        <f t="shared" si="231"/>
        <v>42537.04038194444</v>
      </c>
    </row>
    <row r="3667" spans="1:20" ht="49"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s="3" t="s">
        <v>8271</v>
      </c>
      <c r="O3667">
        <f t="shared" si="228"/>
        <v>115</v>
      </c>
      <c r="P3667" s="3">
        <f t="shared" si="229"/>
        <v>51</v>
      </c>
      <c r="Q3667" t="s">
        <v>8317</v>
      </c>
      <c r="R3667" t="s">
        <v>8318</v>
      </c>
      <c r="S3667" s="8">
        <f t="shared" si="230"/>
        <v>42294.59979166666</v>
      </c>
      <c r="T3667" s="8">
        <f t="shared" si="231"/>
        <v>42305.620833333327</v>
      </c>
    </row>
    <row r="3668" spans="1:20" ht="18"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s="3" t="s">
        <v>8271</v>
      </c>
      <c r="O3668">
        <f t="shared" si="228"/>
        <v>100</v>
      </c>
      <c r="P3668" s="3">
        <f t="shared" si="229"/>
        <v>31.58</v>
      </c>
      <c r="Q3668" t="s">
        <v>8317</v>
      </c>
      <c r="R3668" t="s">
        <v>8318</v>
      </c>
      <c r="S3668" s="8">
        <f t="shared" si="230"/>
        <v>41822.696550925924</v>
      </c>
      <c r="T3668" s="8">
        <f t="shared" si="231"/>
        <v>41844.083333333328</v>
      </c>
    </row>
    <row r="3669" spans="1:20" ht="49"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s="3" t="s">
        <v>8271</v>
      </c>
      <c r="O3669">
        <f t="shared" si="228"/>
        <v>103</v>
      </c>
      <c r="P3669" s="3">
        <f t="shared" si="229"/>
        <v>53.36</v>
      </c>
      <c r="Q3669" t="s">
        <v>8317</v>
      </c>
      <c r="R3669" t="s">
        <v>8318</v>
      </c>
      <c r="S3669" s="8">
        <f t="shared" si="230"/>
        <v>42173.761793981481</v>
      </c>
      <c r="T3669" s="8">
        <f t="shared" si="231"/>
        <v>42203.761793981474</v>
      </c>
    </row>
    <row r="3670" spans="1:20" ht="49"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s="3" t="s">
        <v>8271</v>
      </c>
      <c r="O3670">
        <f t="shared" si="228"/>
        <v>104</v>
      </c>
      <c r="P3670" s="3">
        <f t="shared" si="229"/>
        <v>36.96</v>
      </c>
      <c r="Q3670" t="s">
        <v>8317</v>
      </c>
      <c r="R3670" t="s">
        <v>8318</v>
      </c>
      <c r="S3670" s="8">
        <f t="shared" si="230"/>
        <v>42185.347824074073</v>
      </c>
      <c r="T3670" s="8">
        <f t="shared" si="231"/>
        <v>42208.564583333333</v>
      </c>
    </row>
    <row r="3671" spans="1:20" ht="49"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s="3" t="s">
        <v>8271</v>
      </c>
      <c r="O3671">
        <f t="shared" si="228"/>
        <v>138</v>
      </c>
      <c r="P3671" s="3">
        <f t="shared" si="229"/>
        <v>81.290000000000006</v>
      </c>
      <c r="Q3671" t="s">
        <v>8317</v>
      </c>
      <c r="R3671" t="s">
        <v>8318</v>
      </c>
      <c r="S3671" s="8">
        <f t="shared" si="230"/>
        <v>42136.466863425921</v>
      </c>
      <c r="T3671" s="8">
        <f t="shared" si="231"/>
        <v>42166.466863425921</v>
      </c>
    </row>
    <row r="3672" spans="1:20" ht="49"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s="3" t="s">
        <v>8271</v>
      </c>
      <c r="O3672">
        <f t="shared" si="228"/>
        <v>110</v>
      </c>
      <c r="P3672" s="3">
        <f t="shared" si="229"/>
        <v>20.079999999999998</v>
      </c>
      <c r="Q3672" t="s">
        <v>8317</v>
      </c>
      <c r="R3672" t="s">
        <v>8318</v>
      </c>
      <c r="S3672" s="8">
        <f t="shared" si="230"/>
        <v>42142.305682870363</v>
      </c>
      <c r="T3672" s="8">
        <f t="shared" si="231"/>
        <v>42155.749999999993</v>
      </c>
    </row>
    <row r="3673" spans="1:20" ht="49"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s="3" t="s">
        <v>8271</v>
      </c>
      <c r="O3673">
        <f t="shared" si="228"/>
        <v>101</v>
      </c>
      <c r="P3673" s="3">
        <f t="shared" si="229"/>
        <v>88.25</v>
      </c>
      <c r="Q3673" t="s">
        <v>8317</v>
      </c>
      <c r="R3673" t="s">
        <v>8318</v>
      </c>
      <c r="S3673" s="8">
        <f t="shared" si="230"/>
        <v>41820.419756944444</v>
      </c>
      <c r="T3673" s="8">
        <f t="shared" si="231"/>
        <v>41840.957638888889</v>
      </c>
    </row>
    <row r="3674" spans="1:20" ht="49"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s="3" t="s">
        <v>8271</v>
      </c>
      <c r="O3674">
        <f t="shared" si="228"/>
        <v>102</v>
      </c>
      <c r="P3674" s="3">
        <f t="shared" si="229"/>
        <v>53.44</v>
      </c>
      <c r="Q3674" t="s">
        <v>8317</v>
      </c>
      <c r="R3674" t="s">
        <v>8318</v>
      </c>
      <c r="S3674" s="8">
        <f t="shared" si="230"/>
        <v>41878.738240740735</v>
      </c>
      <c r="T3674" s="8">
        <f t="shared" si="231"/>
        <v>41908.738240740735</v>
      </c>
    </row>
    <row r="3675" spans="1:20" ht="49"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s="3" t="s">
        <v>8271</v>
      </c>
      <c r="O3675">
        <f t="shared" si="228"/>
        <v>114</v>
      </c>
      <c r="P3675" s="3">
        <f t="shared" si="229"/>
        <v>39.869999999999997</v>
      </c>
      <c r="Q3675" t="s">
        <v>8317</v>
      </c>
      <c r="R3675" t="s">
        <v>8318</v>
      </c>
      <c r="S3675" s="8">
        <f t="shared" si="230"/>
        <v>41914.086770833332</v>
      </c>
      <c r="T3675" s="8">
        <f t="shared" si="231"/>
        <v>41948.327777777777</v>
      </c>
    </row>
    <row r="3676" spans="1:20" ht="49"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s="3" t="s">
        <v>8271</v>
      </c>
      <c r="O3676">
        <f t="shared" si="228"/>
        <v>100</v>
      </c>
      <c r="P3676" s="3">
        <f t="shared" si="229"/>
        <v>145.16</v>
      </c>
      <c r="Q3676" t="s">
        <v>8317</v>
      </c>
      <c r="R3676" t="s">
        <v>8318</v>
      </c>
      <c r="S3676" s="8">
        <f t="shared" si="230"/>
        <v>42556.664687499993</v>
      </c>
      <c r="T3676" s="8">
        <f t="shared" si="231"/>
        <v>42616.664687499993</v>
      </c>
    </row>
    <row r="3677" spans="1:20" ht="49"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s="3" t="s">
        <v>8271</v>
      </c>
      <c r="O3677">
        <f t="shared" si="228"/>
        <v>140</v>
      </c>
      <c r="P3677" s="3">
        <f t="shared" si="229"/>
        <v>23.33</v>
      </c>
      <c r="Q3677" t="s">
        <v>8317</v>
      </c>
      <c r="R3677" t="s">
        <v>8318</v>
      </c>
      <c r="S3677" s="8">
        <f t="shared" si="230"/>
        <v>42493.388680555552</v>
      </c>
      <c r="T3677" s="8">
        <f t="shared" si="231"/>
        <v>42505.749999999993</v>
      </c>
    </row>
    <row r="3678" spans="1:20" ht="49"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s="3" t="s">
        <v>8271</v>
      </c>
      <c r="O3678">
        <f t="shared" si="228"/>
        <v>129</v>
      </c>
      <c r="P3678" s="3">
        <f t="shared" si="229"/>
        <v>64.38</v>
      </c>
      <c r="Q3678" t="s">
        <v>8317</v>
      </c>
      <c r="R3678" t="s">
        <v>8318</v>
      </c>
      <c r="S3678" s="8">
        <f t="shared" si="230"/>
        <v>41876.607453703698</v>
      </c>
      <c r="T3678" s="8">
        <f t="shared" si="231"/>
        <v>41894.607453703698</v>
      </c>
    </row>
    <row r="3679" spans="1:20" ht="33"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s="3" t="s">
        <v>8271</v>
      </c>
      <c r="O3679">
        <f t="shared" si="228"/>
        <v>103</v>
      </c>
      <c r="P3679" s="3">
        <f t="shared" si="229"/>
        <v>62.05</v>
      </c>
      <c r="Q3679" t="s">
        <v>8317</v>
      </c>
      <c r="R3679" t="s">
        <v>8318</v>
      </c>
      <c r="S3679" s="8">
        <f t="shared" si="230"/>
        <v>41802.365949074068</v>
      </c>
      <c r="T3679" s="8">
        <f t="shared" si="231"/>
        <v>41822.957638888889</v>
      </c>
    </row>
    <row r="3680" spans="1:20" ht="33"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s="3" t="s">
        <v>8271</v>
      </c>
      <c r="O3680">
        <f t="shared" si="228"/>
        <v>103</v>
      </c>
      <c r="P3680" s="3">
        <f t="shared" si="229"/>
        <v>66.13</v>
      </c>
      <c r="Q3680" t="s">
        <v>8317</v>
      </c>
      <c r="R3680" t="s">
        <v>8318</v>
      </c>
      <c r="S3680" s="8">
        <f t="shared" si="230"/>
        <v>42120.322893518511</v>
      </c>
      <c r="T3680" s="8">
        <f t="shared" si="231"/>
        <v>42155.322893518511</v>
      </c>
    </row>
    <row r="3681" spans="1:20" ht="49"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s="3" t="s">
        <v>8271</v>
      </c>
      <c r="O3681">
        <f t="shared" si="228"/>
        <v>110</v>
      </c>
      <c r="P3681" s="3">
        <f t="shared" si="229"/>
        <v>73.400000000000006</v>
      </c>
      <c r="Q3681" t="s">
        <v>8317</v>
      </c>
      <c r="R3681" t="s">
        <v>8318</v>
      </c>
      <c r="S3681" s="8">
        <f t="shared" si="230"/>
        <v>41786.553020833329</v>
      </c>
      <c r="T3681" s="8">
        <f t="shared" si="231"/>
        <v>41820.999305555553</v>
      </c>
    </row>
    <row r="3682" spans="1:20" ht="33"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s="3" t="s">
        <v>8271</v>
      </c>
      <c r="O3682">
        <f t="shared" si="228"/>
        <v>113</v>
      </c>
      <c r="P3682" s="3">
        <f t="shared" si="229"/>
        <v>99.5</v>
      </c>
      <c r="Q3682" t="s">
        <v>8317</v>
      </c>
      <c r="R3682" t="s">
        <v>8318</v>
      </c>
      <c r="S3682" s="8">
        <f t="shared" si="230"/>
        <v>42627.245763888881</v>
      </c>
      <c r="T3682" s="8">
        <f t="shared" si="231"/>
        <v>42648.245763888888</v>
      </c>
    </row>
    <row r="3683" spans="1:20" ht="65"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s="3" t="s">
        <v>8271</v>
      </c>
      <c r="O3683">
        <f t="shared" si="228"/>
        <v>112</v>
      </c>
      <c r="P3683" s="3">
        <f t="shared" si="229"/>
        <v>62.17</v>
      </c>
      <c r="Q3683" t="s">
        <v>8317</v>
      </c>
      <c r="R3683" t="s">
        <v>8318</v>
      </c>
      <c r="S3683" s="8">
        <f t="shared" si="230"/>
        <v>42374.443171296291</v>
      </c>
      <c r="T3683" s="8">
        <f t="shared" si="231"/>
        <v>42384.443171296291</v>
      </c>
    </row>
    <row r="3684" spans="1:20" ht="49"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s="3" t="s">
        <v>8271</v>
      </c>
      <c r="O3684">
        <f t="shared" si="228"/>
        <v>139</v>
      </c>
      <c r="P3684" s="3">
        <f t="shared" si="229"/>
        <v>62.33</v>
      </c>
      <c r="Q3684" t="s">
        <v>8317</v>
      </c>
      <c r="R3684" t="s">
        <v>8318</v>
      </c>
      <c r="S3684" s="8">
        <f t="shared" si="230"/>
        <v>41772.477060185185</v>
      </c>
      <c r="T3684" s="8">
        <f t="shared" si="231"/>
        <v>41806.082638888889</v>
      </c>
    </row>
    <row r="3685" spans="1:20" ht="49"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s="3" t="s">
        <v>8271</v>
      </c>
      <c r="O3685">
        <f t="shared" si="228"/>
        <v>111</v>
      </c>
      <c r="P3685" s="3">
        <f t="shared" si="229"/>
        <v>58.79</v>
      </c>
      <c r="Q3685" t="s">
        <v>8317</v>
      </c>
      <c r="R3685" t="s">
        <v>8318</v>
      </c>
      <c r="S3685" s="8">
        <f t="shared" si="230"/>
        <v>42632.908518518518</v>
      </c>
      <c r="T3685" s="8">
        <f t="shared" si="231"/>
        <v>42662.908518518518</v>
      </c>
    </row>
    <row r="3686" spans="1:20" ht="49"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s="3" t="s">
        <v>8271</v>
      </c>
      <c r="O3686">
        <f t="shared" si="228"/>
        <v>139</v>
      </c>
      <c r="P3686" s="3">
        <f t="shared" si="229"/>
        <v>45.35</v>
      </c>
      <c r="Q3686" t="s">
        <v>8317</v>
      </c>
      <c r="R3686" t="s">
        <v>8318</v>
      </c>
      <c r="S3686" s="8">
        <f t="shared" si="230"/>
        <v>42218.97206018518</v>
      </c>
      <c r="T3686" s="8">
        <f t="shared" si="231"/>
        <v>42248.97206018518</v>
      </c>
    </row>
    <row r="3687" spans="1:20" ht="49"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s="3" t="s">
        <v>8271</v>
      </c>
      <c r="O3687">
        <f t="shared" si="228"/>
        <v>106</v>
      </c>
      <c r="P3687" s="3">
        <f t="shared" si="229"/>
        <v>41.94</v>
      </c>
      <c r="Q3687" t="s">
        <v>8317</v>
      </c>
      <c r="R3687" t="s">
        <v>8318</v>
      </c>
      <c r="S3687" s="8">
        <f t="shared" si="230"/>
        <v>41753.384942129625</v>
      </c>
      <c r="T3687" s="8">
        <f t="shared" si="231"/>
        <v>41778.666666666664</v>
      </c>
    </row>
    <row r="3688" spans="1:20" ht="49"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s="3" t="s">
        <v>8271</v>
      </c>
      <c r="O3688">
        <f t="shared" si="228"/>
        <v>101</v>
      </c>
      <c r="P3688" s="3">
        <f t="shared" si="229"/>
        <v>59.17</v>
      </c>
      <c r="Q3688" t="s">
        <v>8317</v>
      </c>
      <c r="R3688" t="s">
        <v>8318</v>
      </c>
      <c r="S3688" s="8">
        <f t="shared" si="230"/>
        <v>42230.454398148147</v>
      </c>
      <c r="T3688" s="8">
        <f t="shared" si="231"/>
        <v>42244.957638888889</v>
      </c>
    </row>
    <row r="3689" spans="1:20" ht="49"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s="3" t="s">
        <v>8271</v>
      </c>
      <c r="O3689">
        <f t="shared" si="228"/>
        <v>100</v>
      </c>
      <c r="P3689" s="3">
        <f t="shared" si="229"/>
        <v>200.49</v>
      </c>
      <c r="Q3689" t="s">
        <v>8317</v>
      </c>
      <c r="R3689" t="s">
        <v>8318</v>
      </c>
      <c r="S3689" s="8">
        <f t="shared" si="230"/>
        <v>41787.009895833333</v>
      </c>
      <c r="T3689" s="8">
        <f t="shared" si="231"/>
        <v>41817.009895833333</v>
      </c>
    </row>
    <row r="3690" spans="1:20" ht="49"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s="3" t="s">
        <v>8271</v>
      </c>
      <c r="O3690">
        <f t="shared" si="228"/>
        <v>109</v>
      </c>
      <c r="P3690" s="3">
        <f t="shared" si="229"/>
        <v>83.97</v>
      </c>
      <c r="Q3690" t="s">
        <v>8317</v>
      </c>
      <c r="R3690" t="s">
        <v>8318</v>
      </c>
      <c r="S3690" s="8">
        <f t="shared" si="230"/>
        <v>41829.578749999993</v>
      </c>
      <c r="T3690" s="8">
        <f t="shared" si="231"/>
        <v>41859.578749999993</v>
      </c>
    </row>
    <row r="3691" spans="1:20" ht="49"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s="3" t="s">
        <v>8271</v>
      </c>
      <c r="O3691">
        <f t="shared" si="228"/>
        <v>118</v>
      </c>
      <c r="P3691" s="3">
        <f t="shared" si="229"/>
        <v>57.26</v>
      </c>
      <c r="Q3691" t="s">
        <v>8317</v>
      </c>
      <c r="R3691" t="s">
        <v>8318</v>
      </c>
      <c r="S3691" s="8">
        <f t="shared" si="230"/>
        <v>42147.61850694444</v>
      </c>
      <c r="T3691" s="8">
        <f t="shared" si="231"/>
        <v>42176.725694444445</v>
      </c>
    </row>
    <row r="3692" spans="1:20" ht="49"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s="3" t="s">
        <v>8271</v>
      </c>
      <c r="O3692">
        <f t="shared" si="228"/>
        <v>120</v>
      </c>
      <c r="P3692" s="3">
        <f t="shared" si="229"/>
        <v>58.06</v>
      </c>
      <c r="Q3692" t="s">
        <v>8317</v>
      </c>
      <c r="R3692" t="s">
        <v>8318</v>
      </c>
      <c r="S3692" s="8">
        <f t="shared" si="230"/>
        <v>41940.389849537038</v>
      </c>
      <c r="T3692" s="8">
        <f t="shared" si="231"/>
        <v>41970.431516203702</v>
      </c>
    </row>
    <row r="3693" spans="1:20" ht="33"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s="3" t="s">
        <v>8271</v>
      </c>
      <c r="O3693">
        <f t="shared" si="228"/>
        <v>128</v>
      </c>
      <c r="P3693" s="3">
        <f t="shared" si="229"/>
        <v>186.8</v>
      </c>
      <c r="Q3693" t="s">
        <v>8317</v>
      </c>
      <c r="R3693" t="s">
        <v>8318</v>
      </c>
      <c r="S3693" s="8">
        <f t="shared" si="230"/>
        <v>42020.492233796293</v>
      </c>
      <c r="T3693" s="8">
        <f t="shared" si="231"/>
        <v>42064.999305555553</v>
      </c>
    </row>
    <row r="3694" spans="1:20" ht="33"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s="3" t="s">
        <v>8271</v>
      </c>
      <c r="O3694">
        <f t="shared" si="228"/>
        <v>126</v>
      </c>
      <c r="P3694" s="3">
        <f t="shared" si="229"/>
        <v>74.12</v>
      </c>
      <c r="Q3694" t="s">
        <v>8317</v>
      </c>
      <c r="R3694" t="s">
        <v>8318</v>
      </c>
      <c r="S3694" s="8">
        <f t="shared" si="230"/>
        <v>41891.756701388884</v>
      </c>
      <c r="T3694" s="8">
        <f t="shared" si="231"/>
        <v>41900.791666666664</v>
      </c>
    </row>
    <row r="3695" spans="1:20" ht="49"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s="3" t="s">
        <v>8271</v>
      </c>
      <c r="O3695">
        <f t="shared" si="228"/>
        <v>129</v>
      </c>
      <c r="P3695" s="3">
        <f t="shared" si="229"/>
        <v>30.71</v>
      </c>
      <c r="Q3695" t="s">
        <v>8317</v>
      </c>
      <c r="R3695" t="s">
        <v>8318</v>
      </c>
      <c r="S3695" s="8">
        <f t="shared" si="230"/>
        <v>42308.98297453703</v>
      </c>
      <c r="T3695" s="8">
        <f t="shared" si="231"/>
        <v>42338.729166666664</v>
      </c>
    </row>
    <row r="3696" spans="1:20" ht="49"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s="3" t="s">
        <v>8271</v>
      </c>
      <c r="O3696">
        <f t="shared" si="228"/>
        <v>107</v>
      </c>
      <c r="P3696" s="3">
        <f t="shared" si="229"/>
        <v>62.67</v>
      </c>
      <c r="Q3696" t="s">
        <v>8317</v>
      </c>
      <c r="R3696" t="s">
        <v>8318</v>
      </c>
      <c r="S3696" s="8">
        <f t="shared" si="230"/>
        <v>42489.925543981481</v>
      </c>
      <c r="T3696" s="8">
        <f t="shared" si="231"/>
        <v>42526.874999999993</v>
      </c>
    </row>
    <row r="3697" spans="1:20" ht="65"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s="3" t="s">
        <v>8271</v>
      </c>
      <c r="O3697">
        <f t="shared" si="228"/>
        <v>100</v>
      </c>
      <c r="P3697" s="3">
        <f t="shared" si="229"/>
        <v>121.36</v>
      </c>
      <c r="Q3697" t="s">
        <v>8317</v>
      </c>
      <c r="R3697" t="s">
        <v>8318</v>
      </c>
      <c r="S3697" s="8">
        <f t="shared" si="230"/>
        <v>41995.662152777775</v>
      </c>
      <c r="T3697" s="8">
        <f t="shared" si="231"/>
        <v>42015.662152777775</v>
      </c>
    </row>
    <row r="3698" spans="1:20" ht="49"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s="3" t="s">
        <v>8271</v>
      </c>
      <c r="O3698">
        <f t="shared" si="228"/>
        <v>155</v>
      </c>
      <c r="P3698" s="3">
        <f t="shared" si="229"/>
        <v>39.74</v>
      </c>
      <c r="Q3698" t="s">
        <v>8317</v>
      </c>
      <c r="R3698" t="s">
        <v>8318</v>
      </c>
      <c r="S3698" s="8">
        <f t="shared" si="230"/>
        <v>41988.408749999995</v>
      </c>
      <c r="T3698" s="8">
        <f t="shared" si="231"/>
        <v>42048.408749999995</v>
      </c>
    </row>
    <row r="3699" spans="1:20" ht="49"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s="3" t="s">
        <v>8271</v>
      </c>
      <c r="O3699">
        <f t="shared" si="228"/>
        <v>108</v>
      </c>
      <c r="P3699" s="3">
        <f t="shared" si="229"/>
        <v>72</v>
      </c>
      <c r="Q3699" t="s">
        <v>8317</v>
      </c>
      <c r="R3699" t="s">
        <v>8318</v>
      </c>
      <c r="S3699" s="8">
        <f t="shared" si="230"/>
        <v>42479.2575</v>
      </c>
      <c r="T3699" s="8">
        <f t="shared" si="231"/>
        <v>42500.2575</v>
      </c>
    </row>
    <row r="3700" spans="1:20" ht="33"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s="3" t="s">
        <v>8271</v>
      </c>
      <c r="O3700">
        <f t="shared" si="228"/>
        <v>111</v>
      </c>
      <c r="P3700" s="3">
        <f t="shared" si="229"/>
        <v>40.630000000000003</v>
      </c>
      <c r="Q3700" t="s">
        <v>8317</v>
      </c>
      <c r="R3700" t="s">
        <v>8318</v>
      </c>
      <c r="S3700" s="8">
        <f t="shared" si="230"/>
        <v>42401.598229166666</v>
      </c>
      <c r="T3700" s="8">
        <f t="shared" si="231"/>
        <v>42431.598229166666</v>
      </c>
    </row>
    <row r="3701" spans="1:20" ht="49"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s="3" t="s">
        <v>8271</v>
      </c>
      <c r="O3701">
        <f t="shared" si="228"/>
        <v>101</v>
      </c>
      <c r="P3701" s="3">
        <f t="shared" si="229"/>
        <v>63</v>
      </c>
      <c r="Q3701" t="s">
        <v>8317</v>
      </c>
      <c r="R3701" t="s">
        <v>8318</v>
      </c>
      <c r="S3701" s="8">
        <f t="shared" si="230"/>
        <v>41897.393703703703</v>
      </c>
      <c r="T3701" s="8">
        <f t="shared" si="231"/>
        <v>41927.393703703703</v>
      </c>
    </row>
    <row r="3702" spans="1:20" ht="33"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s="3" t="s">
        <v>8271</v>
      </c>
      <c r="O3702">
        <f t="shared" si="228"/>
        <v>121</v>
      </c>
      <c r="P3702" s="3">
        <f t="shared" si="229"/>
        <v>33.67</v>
      </c>
      <c r="Q3702" t="s">
        <v>8317</v>
      </c>
      <c r="R3702" t="s">
        <v>8318</v>
      </c>
      <c r="S3702" s="8">
        <f t="shared" si="230"/>
        <v>41882.37731481481</v>
      </c>
      <c r="T3702" s="8">
        <f t="shared" si="231"/>
        <v>41912.458333333328</v>
      </c>
    </row>
    <row r="3703" spans="1:20" ht="49"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s="3" t="s">
        <v>8271</v>
      </c>
      <c r="O3703">
        <f t="shared" si="228"/>
        <v>100</v>
      </c>
      <c r="P3703" s="3">
        <f t="shared" si="229"/>
        <v>38.590000000000003</v>
      </c>
      <c r="Q3703" t="s">
        <v>8317</v>
      </c>
      <c r="R3703" t="s">
        <v>8318</v>
      </c>
      <c r="S3703" s="8">
        <f t="shared" si="230"/>
        <v>42129.333252314813</v>
      </c>
      <c r="T3703" s="8">
        <f t="shared" si="231"/>
        <v>42159.333252314813</v>
      </c>
    </row>
    <row r="3704" spans="1:20" ht="49"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s="3" t="s">
        <v>8271</v>
      </c>
      <c r="O3704">
        <f t="shared" si="228"/>
        <v>109</v>
      </c>
      <c r="P3704" s="3">
        <f t="shared" si="229"/>
        <v>155.94999999999999</v>
      </c>
      <c r="Q3704" t="s">
        <v>8317</v>
      </c>
      <c r="R3704" t="s">
        <v>8318</v>
      </c>
      <c r="S3704" s="8">
        <f t="shared" si="230"/>
        <v>42524.329675925925</v>
      </c>
      <c r="T3704" s="8">
        <f t="shared" si="231"/>
        <v>42561.749305555553</v>
      </c>
    </row>
    <row r="3705" spans="1:20" ht="49"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s="3" t="s">
        <v>8271</v>
      </c>
      <c r="O3705">
        <f t="shared" si="228"/>
        <v>123</v>
      </c>
      <c r="P3705" s="3">
        <f t="shared" si="229"/>
        <v>43.2</v>
      </c>
      <c r="Q3705" t="s">
        <v>8317</v>
      </c>
      <c r="R3705" t="s">
        <v>8318</v>
      </c>
      <c r="S3705" s="8">
        <f t="shared" si="230"/>
        <v>42556.296157407407</v>
      </c>
      <c r="T3705" s="8">
        <f t="shared" si="231"/>
        <v>42595.082638888889</v>
      </c>
    </row>
    <row r="3706" spans="1:20" ht="49"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s="3" t="s">
        <v>8271</v>
      </c>
      <c r="O3706">
        <f t="shared" si="228"/>
        <v>136</v>
      </c>
      <c r="P3706" s="3">
        <f t="shared" si="229"/>
        <v>15.15</v>
      </c>
      <c r="Q3706" t="s">
        <v>8317</v>
      </c>
      <c r="R3706" t="s">
        <v>8318</v>
      </c>
      <c r="S3706" s="8">
        <f t="shared" si="230"/>
        <v>42461.481412037036</v>
      </c>
      <c r="T3706" s="8">
        <f t="shared" si="231"/>
        <v>42521.481412037036</v>
      </c>
    </row>
    <row r="3707" spans="1:20" ht="49"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s="3" t="s">
        <v>8271</v>
      </c>
      <c r="O3707">
        <f t="shared" si="228"/>
        <v>103</v>
      </c>
      <c r="P3707" s="3">
        <f t="shared" si="229"/>
        <v>83.57</v>
      </c>
      <c r="Q3707" t="s">
        <v>8317</v>
      </c>
      <c r="R3707" t="s">
        <v>8318</v>
      </c>
      <c r="S3707" s="8">
        <f t="shared" si="230"/>
        <v>41792.334652777776</v>
      </c>
      <c r="T3707" s="8">
        <f t="shared" si="231"/>
        <v>41813.541666666664</v>
      </c>
    </row>
    <row r="3708" spans="1:20" ht="49"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s="3" t="s">
        <v>8271</v>
      </c>
      <c r="O3708">
        <f t="shared" si="228"/>
        <v>121</v>
      </c>
      <c r="P3708" s="3">
        <f t="shared" si="229"/>
        <v>140</v>
      </c>
      <c r="Q3708" t="s">
        <v>8317</v>
      </c>
      <c r="R3708" t="s">
        <v>8318</v>
      </c>
      <c r="S3708" s="8">
        <f t="shared" si="230"/>
        <v>41879.705428240741</v>
      </c>
      <c r="T3708" s="8">
        <f t="shared" si="231"/>
        <v>41894.705428240741</v>
      </c>
    </row>
    <row r="3709" spans="1:20" ht="33"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s="3" t="s">
        <v>8271</v>
      </c>
      <c r="O3709">
        <f t="shared" si="228"/>
        <v>186</v>
      </c>
      <c r="P3709" s="3">
        <f t="shared" si="229"/>
        <v>80.87</v>
      </c>
      <c r="Q3709" t="s">
        <v>8317</v>
      </c>
      <c r="R3709" t="s">
        <v>8318</v>
      </c>
      <c r="S3709" s="8">
        <f t="shared" si="230"/>
        <v>42551.840023148143</v>
      </c>
      <c r="T3709" s="8">
        <f t="shared" si="231"/>
        <v>42573.018055555549</v>
      </c>
    </row>
    <row r="3710" spans="1:20" ht="49"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s="3" t="s">
        <v>8271</v>
      </c>
      <c r="O3710">
        <f t="shared" si="228"/>
        <v>300</v>
      </c>
      <c r="P3710" s="3">
        <f t="shared" si="229"/>
        <v>53.85</v>
      </c>
      <c r="Q3710" t="s">
        <v>8317</v>
      </c>
      <c r="R3710" t="s">
        <v>8318</v>
      </c>
      <c r="S3710" s="8">
        <f t="shared" si="230"/>
        <v>41809.933865740735</v>
      </c>
      <c r="T3710" s="8">
        <f t="shared" si="231"/>
        <v>41823.933865740742</v>
      </c>
    </row>
    <row r="3711" spans="1:20" ht="49"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s="3" t="s">
        <v>8271</v>
      </c>
      <c r="O3711">
        <f t="shared" si="228"/>
        <v>108</v>
      </c>
      <c r="P3711" s="3">
        <f t="shared" si="229"/>
        <v>30.93</v>
      </c>
      <c r="Q3711" t="s">
        <v>8317</v>
      </c>
      <c r="R3711" t="s">
        <v>8318</v>
      </c>
      <c r="S3711" s="8">
        <f t="shared" si="230"/>
        <v>41785.499374999999</v>
      </c>
      <c r="T3711" s="8">
        <f t="shared" si="231"/>
        <v>41815.499374999999</v>
      </c>
    </row>
    <row r="3712" spans="1:20" ht="33"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s="3" t="s">
        <v>8271</v>
      </c>
      <c r="O3712">
        <f t="shared" si="228"/>
        <v>141</v>
      </c>
      <c r="P3712" s="3">
        <f t="shared" si="229"/>
        <v>67.959999999999994</v>
      </c>
      <c r="Q3712" t="s">
        <v>8317</v>
      </c>
      <c r="R3712" t="s">
        <v>8318</v>
      </c>
      <c r="S3712" s="8">
        <f t="shared" si="230"/>
        <v>42072.367916666662</v>
      </c>
      <c r="T3712" s="8">
        <f t="shared" si="231"/>
        <v>42097.367916666662</v>
      </c>
    </row>
    <row r="3713" spans="1:20" ht="33"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s="3" t="s">
        <v>8271</v>
      </c>
      <c r="O3713">
        <f t="shared" si="228"/>
        <v>114</v>
      </c>
      <c r="P3713" s="3">
        <f t="shared" si="229"/>
        <v>27.14</v>
      </c>
      <c r="Q3713" t="s">
        <v>8317</v>
      </c>
      <c r="R3713" t="s">
        <v>8318</v>
      </c>
      <c r="S3713" s="8">
        <f t="shared" si="230"/>
        <v>41779.5158912037</v>
      </c>
      <c r="T3713" s="8">
        <f t="shared" si="231"/>
        <v>41805.458333333328</v>
      </c>
    </row>
    <row r="3714" spans="1:20" ht="49"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s="3" t="s">
        <v>8271</v>
      </c>
      <c r="O3714">
        <f t="shared" ref="O3714:O3777" si="232">ROUND(E3714/D3714*100,0)</f>
        <v>154</v>
      </c>
      <c r="P3714" s="3">
        <f t="shared" ref="P3714:P3777" si="233">IF(E3714=0,0,ROUND(E3714/L3714,2))</f>
        <v>110.87</v>
      </c>
      <c r="Q3714" t="s">
        <v>8317</v>
      </c>
      <c r="R3714" t="s">
        <v>8318</v>
      </c>
      <c r="S3714" s="8">
        <f t="shared" ref="S3714:S3777" si="234">(((J3714/60)/60)/24)+DATE(1970,1,1)+(-5/24)</f>
        <v>42133.963738425926</v>
      </c>
      <c r="T3714" s="8">
        <f t="shared" ref="T3714:T3777" si="235">(I3714/86400)+25569+(-5/24)</f>
        <v>42155.082638888889</v>
      </c>
    </row>
    <row r="3715" spans="1:20" ht="49"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s="3" t="s">
        <v>8271</v>
      </c>
      <c r="O3715">
        <f t="shared" si="232"/>
        <v>102</v>
      </c>
      <c r="P3715" s="3">
        <f t="shared" si="233"/>
        <v>106.84</v>
      </c>
      <c r="Q3715" t="s">
        <v>8317</v>
      </c>
      <c r="R3715" t="s">
        <v>8318</v>
      </c>
      <c r="S3715" s="8">
        <f t="shared" si="234"/>
        <v>42505.529699074068</v>
      </c>
      <c r="T3715" s="8">
        <f t="shared" si="235"/>
        <v>42525.529699074068</v>
      </c>
    </row>
    <row r="3716" spans="1:20" ht="49"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s="3" t="s">
        <v>8271</v>
      </c>
      <c r="O3716">
        <f t="shared" si="232"/>
        <v>102</v>
      </c>
      <c r="P3716" s="3">
        <f t="shared" si="233"/>
        <v>105.52</v>
      </c>
      <c r="Q3716" t="s">
        <v>8317</v>
      </c>
      <c r="R3716" t="s">
        <v>8318</v>
      </c>
      <c r="S3716" s="8">
        <f t="shared" si="234"/>
        <v>42118.347997685189</v>
      </c>
      <c r="T3716" s="8">
        <f t="shared" si="235"/>
        <v>42149.957638888889</v>
      </c>
    </row>
    <row r="3717" spans="1:20" ht="49"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s="3" t="s">
        <v>8271</v>
      </c>
      <c r="O3717">
        <f t="shared" si="232"/>
        <v>103</v>
      </c>
      <c r="P3717" s="3">
        <f t="shared" si="233"/>
        <v>132.96</v>
      </c>
      <c r="Q3717" t="s">
        <v>8317</v>
      </c>
      <c r="R3717" t="s">
        <v>8318</v>
      </c>
      <c r="S3717" s="8">
        <f t="shared" si="234"/>
        <v>42036.787256944437</v>
      </c>
      <c r="T3717" s="8">
        <f t="shared" si="235"/>
        <v>42094.327777777777</v>
      </c>
    </row>
    <row r="3718" spans="1:20" ht="49"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s="3" t="s">
        <v>8271</v>
      </c>
      <c r="O3718">
        <f t="shared" si="232"/>
        <v>156</v>
      </c>
      <c r="P3718" s="3">
        <f t="shared" si="233"/>
        <v>51.92</v>
      </c>
      <c r="Q3718" t="s">
        <v>8317</v>
      </c>
      <c r="R3718" t="s">
        <v>8318</v>
      </c>
      <c r="S3718" s="8">
        <f t="shared" si="234"/>
        <v>42360.679502314808</v>
      </c>
      <c r="T3718" s="8">
        <f t="shared" si="235"/>
        <v>42390.679502314808</v>
      </c>
    </row>
    <row r="3719" spans="1:20" ht="49"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s="3" t="s">
        <v>8271</v>
      </c>
      <c r="O3719">
        <f t="shared" si="232"/>
        <v>101</v>
      </c>
      <c r="P3719" s="3">
        <f t="shared" si="233"/>
        <v>310</v>
      </c>
      <c r="Q3719" t="s">
        <v>8317</v>
      </c>
      <c r="R3719" t="s">
        <v>8318</v>
      </c>
      <c r="S3719" s="8">
        <f t="shared" si="234"/>
        <v>42102.657974537033</v>
      </c>
      <c r="T3719" s="8">
        <f t="shared" si="235"/>
        <v>42133.657974537033</v>
      </c>
    </row>
    <row r="3720" spans="1:20" ht="49"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s="3" t="s">
        <v>8271</v>
      </c>
      <c r="O3720">
        <f t="shared" si="232"/>
        <v>239</v>
      </c>
      <c r="P3720" s="3">
        <f t="shared" si="233"/>
        <v>26.02</v>
      </c>
      <c r="Q3720" t="s">
        <v>8317</v>
      </c>
      <c r="R3720" t="s">
        <v>8318</v>
      </c>
      <c r="S3720" s="8">
        <f t="shared" si="234"/>
        <v>42032.507812499993</v>
      </c>
      <c r="T3720" s="8">
        <f t="shared" si="235"/>
        <v>42062.507812499993</v>
      </c>
    </row>
    <row r="3721" spans="1:20" ht="33"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s="3" t="s">
        <v>8271</v>
      </c>
      <c r="O3721">
        <f t="shared" si="232"/>
        <v>210</v>
      </c>
      <c r="P3721" s="3">
        <f t="shared" si="233"/>
        <v>105</v>
      </c>
      <c r="Q3721" t="s">
        <v>8317</v>
      </c>
      <c r="R3721" t="s">
        <v>8318</v>
      </c>
      <c r="S3721" s="8">
        <f t="shared" si="234"/>
        <v>42147.521597222221</v>
      </c>
      <c r="T3721" s="8">
        <f t="shared" si="235"/>
        <v>42177.521597222221</v>
      </c>
    </row>
    <row r="3722" spans="1:20" ht="33"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s="3" t="s">
        <v>8271</v>
      </c>
      <c r="O3722">
        <f t="shared" si="232"/>
        <v>105</v>
      </c>
      <c r="P3722" s="3">
        <f t="shared" si="233"/>
        <v>86.23</v>
      </c>
      <c r="Q3722" t="s">
        <v>8317</v>
      </c>
      <c r="R3722" t="s">
        <v>8318</v>
      </c>
      <c r="S3722" s="8">
        <f t="shared" si="234"/>
        <v>42165.784791666665</v>
      </c>
      <c r="T3722" s="8">
        <f t="shared" si="235"/>
        <v>42187.784791666665</v>
      </c>
    </row>
    <row r="3723" spans="1:20" ht="49"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s="3" t="s">
        <v>8271</v>
      </c>
      <c r="O3723">
        <f t="shared" si="232"/>
        <v>101</v>
      </c>
      <c r="P3723" s="3">
        <f t="shared" si="233"/>
        <v>114.55</v>
      </c>
      <c r="Q3723" t="s">
        <v>8317</v>
      </c>
      <c r="R3723" t="s">
        <v>8318</v>
      </c>
      <c r="S3723" s="8">
        <f t="shared" si="234"/>
        <v>41927.727824074071</v>
      </c>
      <c r="T3723" s="8">
        <f t="shared" si="235"/>
        <v>41948.769490740735</v>
      </c>
    </row>
    <row r="3724" spans="1:20" ht="65"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s="3" t="s">
        <v>8271</v>
      </c>
      <c r="O3724">
        <f t="shared" si="232"/>
        <v>111</v>
      </c>
      <c r="P3724" s="3">
        <f t="shared" si="233"/>
        <v>47.66</v>
      </c>
      <c r="Q3724" t="s">
        <v>8317</v>
      </c>
      <c r="R3724" t="s">
        <v>8318</v>
      </c>
      <c r="S3724" s="8">
        <f t="shared" si="234"/>
        <v>42381.463506944441</v>
      </c>
      <c r="T3724" s="8">
        <f t="shared" si="235"/>
        <v>42411.749305555553</v>
      </c>
    </row>
    <row r="3725" spans="1:20" ht="33"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s="3" t="s">
        <v>8271</v>
      </c>
      <c r="O3725">
        <f t="shared" si="232"/>
        <v>102</v>
      </c>
      <c r="P3725" s="3">
        <f t="shared" si="233"/>
        <v>72.89</v>
      </c>
      <c r="Q3725" t="s">
        <v>8317</v>
      </c>
      <c r="R3725" t="s">
        <v>8318</v>
      </c>
      <c r="S3725" s="8">
        <f t="shared" si="234"/>
        <v>41943.544699074075</v>
      </c>
      <c r="T3725" s="8">
        <f t="shared" si="235"/>
        <v>41973.586365740739</v>
      </c>
    </row>
    <row r="3726" spans="1:20" ht="49"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s="3" t="s">
        <v>8271</v>
      </c>
      <c r="O3726">
        <f t="shared" si="232"/>
        <v>103</v>
      </c>
      <c r="P3726" s="3">
        <f t="shared" si="233"/>
        <v>49.55</v>
      </c>
      <c r="Q3726" t="s">
        <v>8317</v>
      </c>
      <c r="R3726" t="s">
        <v>8318</v>
      </c>
      <c r="S3726" s="8">
        <f t="shared" si="234"/>
        <v>42465.283101851855</v>
      </c>
      <c r="T3726" s="8">
        <f t="shared" si="235"/>
        <v>42494.749999999993</v>
      </c>
    </row>
    <row r="3727" spans="1:20" ht="49"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s="3" t="s">
        <v>8271</v>
      </c>
      <c r="O3727">
        <f t="shared" si="232"/>
        <v>127</v>
      </c>
      <c r="P3727" s="3">
        <f t="shared" si="233"/>
        <v>25.4</v>
      </c>
      <c r="Q3727" t="s">
        <v>8317</v>
      </c>
      <c r="R3727" t="s">
        <v>8318</v>
      </c>
      <c r="S3727" s="8">
        <f t="shared" si="234"/>
        <v>42401.736886574072</v>
      </c>
      <c r="T3727" s="8">
        <f t="shared" si="235"/>
        <v>42418.687499999993</v>
      </c>
    </row>
    <row r="3728" spans="1:20" ht="49"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s="3" t="s">
        <v>8271</v>
      </c>
      <c r="O3728">
        <f t="shared" si="232"/>
        <v>339</v>
      </c>
      <c r="P3728" s="3">
        <f t="shared" si="233"/>
        <v>62.59</v>
      </c>
      <c r="Q3728" t="s">
        <v>8317</v>
      </c>
      <c r="R3728" t="s">
        <v>8318</v>
      </c>
      <c r="S3728" s="8">
        <f t="shared" si="234"/>
        <v>42461.932534722226</v>
      </c>
      <c r="T3728" s="8">
        <f t="shared" si="235"/>
        <v>42489.666666666664</v>
      </c>
    </row>
    <row r="3729" spans="1:20" ht="49"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s="3" t="s">
        <v>8271</v>
      </c>
      <c r="O3729">
        <f t="shared" si="232"/>
        <v>101</v>
      </c>
      <c r="P3729" s="3">
        <f t="shared" si="233"/>
        <v>61.06</v>
      </c>
      <c r="Q3729" t="s">
        <v>8317</v>
      </c>
      <c r="R3729" t="s">
        <v>8318</v>
      </c>
      <c r="S3729" s="8">
        <f t="shared" si="234"/>
        <v>42632.139976851853</v>
      </c>
      <c r="T3729" s="8">
        <f t="shared" si="235"/>
        <v>42662.996527777774</v>
      </c>
    </row>
    <row r="3730" spans="1:20" ht="33"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s="3" t="s">
        <v>8271</v>
      </c>
      <c r="O3730">
        <f t="shared" si="232"/>
        <v>9</v>
      </c>
      <c r="P3730" s="3">
        <f t="shared" si="233"/>
        <v>60.06</v>
      </c>
      <c r="Q3730" t="s">
        <v>8317</v>
      </c>
      <c r="R3730" t="s">
        <v>8318</v>
      </c>
      <c r="S3730" s="8">
        <f t="shared" si="234"/>
        <v>42204.962685185186</v>
      </c>
      <c r="T3730" s="8">
        <f t="shared" si="235"/>
        <v>42234.962685185186</v>
      </c>
    </row>
    <row r="3731" spans="1:20" ht="49"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s="3" t="s">
        <v>8271</v>
      </c>
      <c r="O3731">
        <f t="shared" si="232"/>
        <v>7</v>
      </c>
      <c r="P3731" s="3">
        <f t="shared" si="233"/>
        <v>72.400000000000006</v>
      </c>
      <c r="Q3731" t="s">
        <v>8317</v>
      </c>
      <c r="R3731" t="s">
        <v>8318</v>
      </c>
      <c r="S3731" s="8">
        <f t="shared" si="234"/>
        <v>42040.996666666666</v>
      </c>
      <c r="T3731" s="8">
        <f t="shared" si="235"/>
        <v>42085.954999999994</v>
      </c>
    </row>
    <row r="3732" spans="1:20" ht="49"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s="3" t="s">
        <v>8271</v>
      </c>
      <c r="O3732">
        <f t="shared" si="232"/>
        <v>10</v>
      </c>
      <c r="P3732" s="3">
        <f t="shared" si="233"/>
        <v>100</v>
      </c>
      <c r="Q3732" t="s">
        <v>8317</v>
      </c>
      <c r="R3732" t="s">
        <v>8318</v>
      </c>
      <c r="S3732" s="8">
        <f t="shared" si="234"/>
        <v>42203.46943287037</v>
      </c>
      <c r="T3732" s="8">
        <f t="shared" si="235"/>
        <v>42233.46943287037</v>
      </c>
    </row>
    <row r="3733" spans="1:20" ht="49"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s="3" t="s">
        <v>8271</v>
      </c>
      <c r="O3733">
        <f t="shared" si="232"/>
        <v>11</v>
      </c>
      <c r="P3733" s="3">
        <f t="shared" si="233"/>
        <v>51.67</v>
      </c>
      <c r="Q3733" t="s">
        <v>8317</v>
      </c>
      <c r="R3733" t="s">
        <v>8318</v>
      </c>
      <c r="S3733" s="8">
        <f t="shared" si="234"/>
        <v>41983.544513888883</v>
      </c>
      <c r="T3733" s="8">
        <f t="shared" si="235"/>
        <v>42013.932638888888</v>
      </c>
    </row>
    <row r="3734" spans="1:20" ht="33"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s="3" t="s">
        <v>8271</v>
      </c>
      <c r="O3734">
        <f t="shared" si="232"/>
        <v>15</v>
      </c>
      <c r="P3734" s="3">
        <f t="shared" si="233"/>
        <v>32.75</v>
      </c>
      <c r="Q3734" t="s">
        <v>8317</v>
      </c>
      <c r="R3734" t="s">
        <v>8318</v>
      </c>
      <c r="S3734" s="8">
        <f t="shared" si="234"/>
        <v>41968.469131944446</v>
      </c>
      <c r="T3734" s="8">
        <f t="shared" si="235"/>
        <v>42028.291666666664</v>
      </c>
    </row>
    <row r="3735" spans="1:20" ht="49"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s="3" t="s">
        <v>8271</v>
      </c>
      <c r="O3735">
        <f t="shared" si="232"/>
        <v>0</v>
      </c>
      <c r="P3735" s="3">
        <f t="shared" si="233"/>
        <v>0</v>
      </c>
      <c r="Q3735" t="s">
        <v>8317</v>
      </c>
      <c r="R3735" t="s">
        <v>8318</v>
      </c>
      <c r="S3735" s="8">
        <f t="shared" si="234"/>
        <v>42102.816064814811</v>
      </c>
      <c r="T3735" s="8">
        <f t="shared" si="235"/>
        <v>42112.729166666664</v>
      </c>
    </row>
    <row r="3736" spans="1:20" ht="49"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s="3" t="s">
        <v>8271</v>
      </c>
      <c r="O3736">
        <f t="shared" si="232"/>
        <v>28</v>
      </c>
      <c r="P3736" s="3">
        <f t="shared" si="233"/>
        <v>61</v>
      </c>
      <c r="Q3736" t="s">
        <v>8317</v>
      </c>
      <c r="R3736" t="s">
        <v>8318</v>
      </c>
      <c r="S3736" s="8">
        <f t="shared" si="234"/>
        <v>42089.693240740737</v>
      </c>
      <c r="T3736" s="8">
        <f t="shared" si="235"/>
        <v>42149.693240740737</v>
      </c>
    </row>
    <row r="3737" spans="1:20" ht="33"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s="3" t="s">
        <v>8271</v>
      </c>
      <c r="O3737">
        <f t="shared" si="232"/>
        <v>13</v>
      </c>
      <c r="P3737" s="3">
        <f t="shared" si="233"/>
        <v>10</v>
      </c>
      <c r="Q3737" t="s">
        <v>8317</v>
      </c>
      <c r="R3737" t="s">
        <v>8318</v>
      </c>
      <c r="S3737" s="8">
        <f t="shared" si="234"/>
        <v>42122.484826388885</v>
      </c>
      <c r="T3737" s="8">
        <f t="shared" si="235"/>
        <v>42152.484826388885</v>
      </c>
    </row>
    <row r="3738" spans="1:20" ht="49"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s="3" t="s">
        <v>8271</v>
      </c>
      <c r="O3738">
        <f t="shared" si="232"/>
        <v>1</v>
      </c>
      <c r="P3738" s="3">
        <f t="shared" si="233"/>
        <v>10</v>
      </c>
      <c r="Q3738" t="s">
        <v>8317</v>
      </c>
      <c r="R3738" t="s">
        <v>8318</v>
      </c>
      <c r="S3738" s="8">
        <f t="shared" si="234"/>
        <v>42048.503391203696</v>
      </c>
      <c r="T3738" s="8">
        <f t="shared" si="235"/>
        <v>42086.541666666664</v>
      </c>
    </row>
    <row r="3739" spans="1:20" ht="33"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s="3" t="s">
        <v>8271</v>
      </c>
      <c r="O3739">
        <f t="shared" si="232"/>
        <v>21</v>
      </c>
      <c r="P3739" s="3">
        <f t="shared" si="233"/>
        <v>37.5</v>
      </c>
      <c r="Q3739" t="s">
        <v>8317</v>
      </c>
      <c r="R3739" t="s">
        <v>8318</v>
      </c>
      <c r="S3739" s="8">
        <f t="shared" si="234"/>
        <v>42297.482673611106</v>
      </c>
      <c r="T3739" s="8">
        <f t="shared" si="235"/>
        <v>42320.082638888889</v>
      </c>
    </row>
    <row r="3740" spans="1:20" ht="33"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s="3" t="s">
        <v>8271</v>
      </c>
      <c r="O3740">
        <f t="shared" si="232"/>
        <v>18</v>
      </c>
      <c r="P3740" s="3">
        <f t="shared" si="233"/>
        <v>45</v>
      </c>
      <c r="Q3740" t="s">
        <v>8317</v>
      </c>
      <c r="R3740" t="s">
        <v>8318</v>
      </c>
      <c r="S3740" s="8">
        <f t="shared" si="234"/>
        <v>41813.730381944442</v>
      </c>
      <c r="T3740" s="8">
        <f t="shared" si="235"/>
        <v>41835.708333333328</v>
      </c>
    </row>
    <row r="3741" spans="1:20" ht="49"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s="3" t="s">
        <v>8271</v>
      </c>
      <c r="O3741">
        <f t="shared" si="232"/>
        <v>20</v>
      </c>
      <c r="P3741" s="3">
        <f t="shared" si="233"/>
        <v>100.63</v>
      </c>
      <c r="Q3741" t="s">
        <v>8317</v>
      </c>
      <c r="R3741" t="s">
        <v>8318</v>
      </c>
      <c r="S3741" s="8">
        <f t="shared" si="234"/>
        <v>42548.241527777776</v>
      </c>
      <c r="T3741" s="8">
        <f t="shared" si="235"/>
        <v>42568.241527777776</v>
      </c>
    </row>
    <row r="3742" spans="1:20" ht="49"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s="3" t="s">
        <v>8271</v>
      </c>
      <c r="O3742">
        <f t="shared" si="232"/>
        <v>18</v>
      </c>
      <c r="P3742" s="3">
        <f t="shared" si="233"/>
        <v>25.57</v>
      </c>
      <c r="Q3742" t="s">
        <v>8317</v>
      </c>
      <c r="R3742" t="s">
        <v>8318</v>
      </c>
      <c r="S3742" s="8">
        <f t="shared" si="234"/>
        <v>41832.881423611107</v>
      </c>
      <c r="T3742" s="8">
        <f t="shared" si="235"/>
        <v>41862.870810185181</v>
      </c>
    </row>
    <row r="3743" spans="1:20" ht="49"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s="3" t="s">
        <v>8271</v>
      </c>
      <c r="O3743">
        <f t="shared" si="232"/>
        <v>0</v>
      </c>
      <c r="P3743" s="3">
        <f t="shared" si="233"/>
        <v>0</v>
      </c>
      <c r="Q3743" t="s">
        <v>8317</v>
      </c>
      <c r="R3743" t="s">
        <v>8318</v>
      </c>
      <c r="S3743" s="8">
        <f t="shared" si="234"/>
        <v>42325.712384259255</v>
      </c>
      <c r="T3743" s="8">
        <f t="shared" si="235"/>
        <v>42355.712384259255</v>
      </c>
    </row>
    <row r="3744" spans="1:20" ht="49"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s="3" t="s">
        <v>8271</v>
      </c>
      <c r="O3744">
        <f t="shared" si="232"/>
        <v>2</v>
      </c>
      <c r="P3744" s="3">
        <f t="shared" si="233"/>
        <v>25</v>
      </c>
      <c r="Q3744" t="s">
        <v>8317</v>
      </c>
      <c r="R3744" t="s">
        <v>8318</v>
      </c>
      <c r="S3744" s="8">
        <f t="shared" si="234"/>
        <v>41858.006296296291</v>
      </c>
      <c r="T3744" s="8">
        <f t="shared" si="235"/>
        <v>41888.006296296291</v>
      </c>
    </row>
    <row r="3745" spans="1:20" ht="33"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s="3" t="s">
        <v>8271</v>
      </c>
      <c r="O3745">
        <f t="shared" si="232"/>
        <v>0</v>
      </c>
      <c r="P3745" s="3">
        <f t="shared" si="233"/>
        <v>0</v>
      </c>
      <c r="Q3745" t="s">
        <v>8317</v>
      </c>
      <c r="R3745" t="s">
        <v>8318</v>
      </c>
      <c r="S3745" s="8">
        <f t="shared" si="234"/>
        <v>41793.501898148148</v>
      </c>
      <c r="T3745" s="8">
        <f t="shared" si="235"/>
        <v>41823.501898148148</v>
      </c>
    </row>
    <row r="3746" spans="1:20" ht="49"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s="3" t="s">
        <v>8271</v>
      </c>
      <c r="O3746">
        <f t="shared" si="232"/>
        <v>0</v>
      </c>
      <c r="P3746" s="3">
        <f t="shared" si="233"/>
        <v>0</v>
      </c>
      <c r="Q3746" t="s">
        <v>8317</v>
      </c>
      <c r="R3746" t="s">
        <v>8318</v>
      </c>
      <c r="S3746" s="8">
        <f t="shared" si="234"/>
        <v>41793.605925925927</v>
      </c>
      <c r="T3746" s="8">
        <f t="shared" si="235"/>
        <v>41824.957638888889</v>
      </c>
    </row>
    <row r="3747" spans="1:20" ht="49"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s="3" t="s">
        <v>8271</v>
      </c>
      <c r="O3747">
        <f t="shared" si="232"/>
        <v>10</v>
      </c>
      <c r="P3747" s="3">
        <f t="shared" si="233"/>
        <v>10</v>
      </c>
      <c r="Q3747" t="s">
        <v>8317</v>
      </c>
      <c r="R3747" t="s">
        <v>8318</v>
      </c>
      <c r="S3747" s="8">
        <f t="shared" si="234"/>
        <v>41831.489606481482</v>
      </c>
      <c r="T3747" s="8">
        <f t="shared" si="235"/>
        <v>41861.489606481475</v>
      </c>
    </row>
    <row r="3748" spans="1:20" ht="18"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s="3" t="s">
        <v>8271</v>
      </c>
      <c r="O3748">
        <f t="shared" si="232"/>
        <v>2</v>
      </c>
      <c r="P3748" s="3">
        <f t="shared" si="233"/>
        <v>202</v>
      </c>
      <c r="Q3748" t="s">
        <v>8317</v>
      </c>
      <c r="R3748" t="s">
        <v>8318</v>
      </c>
      <c r="S3748" s="8">
        <f t="shared" si="234"/>
        <v>42621.18100694444</v>
      </c>
      <c r="T3748" s="8">
        <f t="shared" si="235"/>
        <v>42651.18100694444</v>
      </c>
    </row>
    <row r="3749" spans="1:20" ht="33"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s="3" t="s">
        <v>8271</v>
      </c>
      <c r="O3749">
        <f t="shared" si="232"/>
        <v>1</v>
      </c>
      <c r="P3749" s="3">
        <f t="shared" si="233"/>
        <v>25</v>
      </c>
      <c r="Q3749" t="s">
        <v>8317</v>
      </c>
      <c r="R3749" t="s">
        <v>8318</v>
      </c>
      <c r="S3749" s="8">
        <f t="shared" si="234"/>
        <v>42164.091388888883</v>
      </c>
      <c r="T3749" s="8">
        <f t="shared" si="235"/>
        <v>42190.749305555553</v>
      </c>
    </row>
    <row r="3750" spans="1:20" ht="49"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s="3" t="s">
        <v>8305</v>
      </c>
      <c r="O3750">
        <f t="shared" si="232"/>
        <v>104</v>
      </c>
      <c r="P3750" s="3">
        <f t="shared" si="233"/>
        <v>99.54</v>
      </c>
      <c r="Q3750" t="s">
        <v>8317</v>
      </c>
      <c r="R3750" t="s">
        <v>8359</v>
      </c>
      <c r="S3750" s="8">
        <f t="shared" si="234"/>
        <v>42395.498101851852</v>
      </c>
      <c r="T3750" s="8">
        <f t="shared" si="235"/>
        <v>42416.040972222218</v>
      </c>
    </row>
    <row r="3751" spans="1:20" ht="49"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s="3" t="s">
        <v>8305</v>
      </c>
      <c r="O3751">
        <f t="shared" si="232"/>
        <v>105</v>
      </c>
      <c r="P3751" s="3">
        <f t="shared" si="233"/>
        <v>75</v>
      </c>
      <c r="Q3751" t="s">
        <v>8317</v>
      </c>
      <c r="R3751" t="s">
        <v>8359</v>
      </c>
      <c r="S3751" s="8">
        <f t="shared" si="234"/>
        <v>42457.918842592589</v>
      </c>
      <c r="T3751" s="8">
        <f t="shared" si="235"/>
        <v>42488.957638888889</v>
      </c>
    </row>
    <row r="3752" spans="1:20" ht="97"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s="3" t="s">
        <v>8305</v>
      </c>
      <c r="O3752">
        <f t="shared" si="232"/>
        <v>100</v>
      </c>
      <c r="P3752" s="3">
        <f t="shared" si="233"/>
        <v>215.25</v>
      </c>
      <c r="Q3752" t="s">
        <v>8317</v>
      </c>
      <c r="R3752" t="s">
        <v>8359</v>
      </c>
      <c r="S3752" s="8">
        <f t="shared" si="234"/>
        <v>42016.773240740738</v>
      </c>
      <c r="T3752" s="8">
        <f t="shared" si="235"/>
        <v>42045.124305555553</v>
      </c>
    </row>
    <row r="3753" spans="1:20" ht="49"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s="3" t="s">
        <v>8305</v>
      </c>
      <c r="O3753">
        <f t="shared" si="232"/>
        <v>133</v>
      </c>
      <c r="P3753" s="3">
        <f t="shared" si="233"/>
        <v>120.55</v>
      </c>
      <c r="Q3753" t="s">
        <v>8317</v>
      </c>
      <c r="R3753" t="s">
        <v>8359</v>
      </c>
      <c r="S3753" s="8">
        <f t="shared" si="234"/>
        <v>42402.827233796292</v>
      </c>
      <c r="T3753" s="8">
        <f t="shared" si="235"/>
        <v>42462.785567129627</v>
      </c>
    </row>
    <row r="3754" spans="1:20" ht="65"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s="3" t="s">
        <v>8305</v>
      </c>
      <c r="O3754">
        <f t="shared" si="232"/>
        <v>113</v>
      </c>
      <c r="P3754" s="3">
        <f t="shared" si="233"/>
        <v>37.67</v>
      </c>
      <c r="Q3754" t="s">
        <v>8317</v>
      </c>
      <c r="R3754" t="s">
        <v>8359</v>
      </c>
      <c r="S3754" s="8">
        <f t="shared" si="234"/>
        <v>42619.594155092585</v>
      </c>
      <c r="T3754" s="8">
        <f t="shared" si="235"/>
        <v>42659.666666666664</v>
      </c>
    </row>
    <row r="3755" spans="1:20" ht="49"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s="3" t="s">
        <v>8305</v>
      </c>
      <c r="O3755">
        <f t="shared" si="232"/>
        <v>103</v>
      </c>
      <c r="P3755" s="3">
        <f t="shared" si="233"/>
        <v>172.23</v>
      </c>
      <c r="Q3755" t="s">
        <v>8317</v>
      </c>
      <c r="R3755" t="s">
        <v>8359</v>
      </c>
      <c r="S3755" s="8">
        <f t="shared" si="234"/>
        <v>42128.615740740737</v>
      </c>
      <c r="T3755" s="8">
        <f t="shared" si="235"/>
        <v>42157.791666666664</v>
      </c>
    </row>
    <row r="3756" spans="1:20" ht="49"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s="3" t="s">
        <v>8305</v>
      </c>
      <c r="O3756">
        <f t="shared" si="232"/>
        <v>120</v>
      </c>
      <c r="P3756" s="3">
        <f t="shared" si="233"/>
        <v>111.11</v>
      </c>
      <c r="Q3756" t="s">
        <v>8317</v>
      </c>
      <c r="R3756" t="s">
        <v>8359</v>
      </c>
      <c r="S3756" s="8">
        <f t="shared" si="234"/>
        <v>41808.67288194444</v>
      </c>
      <c r="T3756" s="8">
        <f t="shared" si="235"/>
        <v>41845.999305555553</v>
      </c>
    </row>
    <row r="3757" spans="1:20" ht="49"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s="3" t="s">
        <v>8305</v>
      </c>
      <c r="O3757">
        <f t="shared" si="232"/>
        <v>130</v>
      </c>
      <c r="P3757" s="3">
        <f t="shared" si="233"/>
        <v>25.46</v>
      </c>
      <c r="Q3757" t="s">
        <v>8317</v>
      </c>
      <c r="R3757" t="s">
        <v>8359</v>
      </c>
      <c r="S3757" s="8">
        <f t="shared" si="234"/>
        <v>42445.658645833326</v>
      </c>
      <c r="T3757" s="8">
        <f t="shared" si="235"/>
        <v>42475.658645833326</v>
      </c>
    </row>
    <row r="3758" spans="1:20" ht="49"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s="3" t="s">
        <v>8305</v>
      </c>
      <c r="O3758">
        <f t="shared" si="232"/>
        <v>101</v>
      </c>
      <c r="P3758" s="3">
        <f t="shared" si="233"/>
        <v>267.64999999999998</v>
      </c>
      <c r="Q3758" t="s">
        <v>8317</v>
      </c>
      <c r="R3758" t="s">
        <v>8359</v>
      </c>
      <c r="S3758" s="8">
        <f t="shared" si="234"/>
        <v>41771.606458333328</v>
      </c>
      <c r="T3758" s="8">
        <f t="shared" si="235"/>
        <v>41801.606458333328</v>
      </c>
    </row>
    <row r="3759" spans="1:20" ht="49"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s="3" t="s">
        <v>8305</v>
      </c>
      <c r="O3759">
        <f t="shared" si="232"/>
        <v>109</v>
      </c>
      <c r="P3759" s="3">
        <f t="shared" si="233"/>
        <v>75.959999999999994</v>
      </c>
      <c r="Q3759" t="s">
        <v>8317</v>
      </c>
      <c r="R3759" t="s">
        <v>8359</v>
      </c>
      <c r="S3759" s="8">
        <f t="shared" si="234"/>
        <v>41954.642534722218</v>
      </c>
      <c r="T3759" s="8">
        <f t="shared" si="235"/>
        <v>41974.642534722218</v>
      </c>
    </row>
    <row r="3760" spans="1:20" ht="33"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s="3" t="s">
        <v>8305</v>
      </c>
      <c r="O3760">
        <f t="shared" si="232"/>
        <v>102</v>
      </c>
      <c r="P3760" s="3">
        <f t="shared" si="233"/>
        <v>59.04</v>
      </c>
      <c r="Q3760" t="s">
        <v>8317</v>
      </c>
      <c r="R3760" t="s">
        <v>8359</v>
      </c>
      <c r="S3760" s="8">
        <f t="shared" si="234"/>
        <v>41747.26317129629</v>
      </c>
      <c r="T3760" s="8">
        <f t="shared" si="235"/>
        <v>41778</v>
      </c>
    </row>
    <row r="3761" spans="1:20" ht="33"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s="3" t="s">
        <v>8305</v>
      </c>
      <c r="O3761">
        <f t="shared" si="232"/>
        <v>110</v>
      </c>
      <c r="P3761" s="3">
        <f t="shared" si="233"/>
        <v>50.11</v>
      </c>
      <c r="Q3761" t="s">
        <v>8317</v>
      </c>
      <c r="R3761" t="s">
        <v>8359</v>
      </c>
      <c r="S3761" s="8">
        <f t="shared" si="234"/>
        <v>42181.899918981479</v>
      </c>
      <c r="T3761" s="8">
        <f t="shared" si="235"/>
        <v>42241.899918981479</v>
      </c>
    </row>
    <row r="3762" spans="1:20" ht="49"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s="3" t="s">
        <v>8305</v>
      </c>
      <c r="O3762">
        <f t="shared" si="232"/>
        <v>101</v>
      </c>
      <c r="P3762" s="3">
        <f t="shared" si="233"/>
        <v>55.5</v>
      </c>
      <c r="Q3762" t="s">
        <v>8317</v>
      </c>
      <c r="R3762" t="s">
        <v>8359</v>
      </c>
      <c r="S3762" s="8">
        <f t="shared" si="234"/>
        <v>41739.316967592589</v>
      </c>
      <c r="T3762" s="8">
        <f t="shared" si="235"/>
        <v>41764.316967592589</v>
      </c>
    </row>
    <row r="3763" spans="1:20" ht="49"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s="3" t="s">
        <v>8305</v>
      </c>
      <c r="O3763">
        <f t="shared" si="232"/>
        <v>100</v>
      </c>
      <c r="P3763" s="3">
        <f t="shared" si="233"/>
        <v>166.67</v>
      </c>
      <c r="Q3763" t="s">
        <v>8317</v>
      </c>
      <c r="R3763" t="s">
        <v>8359</v>
      </c>
      <c r="S3763" s="8">
        <f t="shared" si="234"/>
        <v>42173.258530092593</v>
      </c>
      <c r="T3763" s="8">
        <f t="shared" si="235"/>
        <v>42226.749999999993</v>
      </c>
    </row>
    <row r="3764" spans="1:20" ht="49"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s="3" t="s">
        <v>8305</v>
      </c>
      <c r="O3764">
        <f t="shared" si="232"/>
        <v>106</v>
      </c>
      <c r="P3764" s="3">
        <f t="shared" si="233"/>
        <v>47.43</v>
      </c>
      <c r="Q3764" t="s">
        <v>8317</v>
      </c>
      <c r="R3764" t="s">
        <v>8359</v>
      </c>
      <c r="S3764" s="8">
        <f t="shared" si="234"/>
        <v>42193.605196759258</v>
      </c>
      <c r="T3764" s="8">
        <f t="shared" si="235"/>
        <v>42218.605196759258</v>
      </c>
    </row>
    <row r="3765" spans="1:20" ht="33"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s="3" t="s">
        <v>8305</v>
      </c>
      <c r="O3765">
        <f t="shared" si="232"/>
        <v>100</v>
      </c>
      <c r="P3765" s="3">
        <f t="shared" si="233"/>
        <v>64.94</v>
      </c>
      <c r="Q3765" t="s">
        <v>8317</v>
      </c>
      <c r="R3765" t="s">
        <v>8359</v>
      </c>
      <c r="S3765" s="8">
        <f t="shared" si="234"/>
        <v>42065.541967592588</v>
      </c>
      <c r="T3765" s="8">
        <f t="shared" si="235"/>
        <v>42095.500300925924</v>
      </c>
    </row>
    <row r="3766" spans="1:20" ht="49"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s="3" t="s">
        <v>8305</v>
      </c>
      <c r="O3766">
        <f t="shared" si="232"/>
        <v>100</v>
      </c>
      <c r="P3766" s="3">
        <f t="shared" si="233"/>
        <v>55.56</v>
      </c>
      <c r="Q3766" t="s">
        <v>8317</v>
      </c>
      <c r="R3766" t="s">
        <v>8359</v>
      </c>
      <c r="S3766" s="8">
        <f t="shared" si="234"/>
        <v>42499.634629629632</v>
      </c>
      <c r="T3766" s="8">
        <f t="shared" si="235"/>
        <v>42518.816666666666</v>
      </c>
    </row>
    <row r="3767" spans="1:20" ht="49"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s="3" t="s">
        <v>8305</v>
      </c>
      <c r="O3767">
        <f t="shared" si="232"/>
        <v>113</v>
      </c>
      <c r="P3767" s="3">
        <f t="shared" si="233"/>
        <v>74.22</v>
      </c>
      <c r="Q3767" t="s">
        <v>8317</v>
      </c>
      <c r="R3767" t="s">
        <v>8359</v>
      </c>
      <c r="S3767" s="8">
        <f t="shared" si="234"/>
        <v>41820.568078703705</v>
      </c>
      <c r="T3767" s="8">
        <f t="shared" si="235"/>
        <v>41850.568078703705</v>
      </c>
    </row>
    <row r="3768" spans="1:20" ht="33"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s="3" t="s">
        <v>8305</v>
      </c>
      <c r="O3768">
        <f t="shared" si="232"/>
        <v>103</v>
      </c>
      <c r="P3768" s="3">
        <f t="shared" si="233"/>
        <v>106.93</v>
      </c>
      <c r="Q3768" t="s">
        <v>8317</v>
      </c>
      <c r="R3768" t="s">
        <v>8359</v>
      </c>
      <c r="S3768" s="8">
        <f t="shared" si="234"/>
        <v>41787.958854166667</v>
      </c>
      <c r="T3768" s="8">
        <f t="shared" si="235"/>
        <v>41822.958854166667</v>
      </c>
    </row>
    <row r="3769" spans="1:20" ht="49"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s="3" t="s">
        <v>8305</v>
      </c>
      <c r="O3769">
        <f t="shared" si="232"/>
        <v>117</v>
      </c>
      <c r="P3769" s="3">
        <f t="shared" si="233"/>
        <v>41.7</v>
      </c>
      <c r="Q3769" t="s">
        <v>8317</v>
      </c>
      <c r="R3769" t="s">
        <v>8359</v>
      </c>
      <c r="S3769" s="8">
        <f t="shared" si="234"/>
        <v>42049.811307870368</v>
      </c>
      <c r="T3769" s="8">
        <f t="shared" si="235"/>
        <v>42063.999305555553</v>
      </c>
    </row>
    <row r="3770" spans="1:20" ht="49"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s="3" t="s">
        <v>8305</v>
      </c>
      <c r="O3770">
        <f t="shared" si="232"/>
        <v>108</v>
      </c>
      <c r="P3770" s="3">
        <f t="shared" si="233"/>
        <v>74.239999999999995</v>
      </c>
      <c r="Q3770" t="s">
        <v>8317</v>
      </c>
      <c r="R3770" t="s">
        <v>8359</v>
      </c>
      <c r="S3770" s="8">
        <f t="shared" si="234"/>
        <v>41772.519560185181</v>
      </c>
      <c r="T3770" s="8">
        <f t="shared" si="235"/>
        <v>41802.519560185181</v>
      </c>
    </row>
    <row r="3771" spans="1:20" ht="49"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s="3" t="s">
        <v>8305</v>
      </c>
      <c r="O3771">
        <f t="shared" si="232"/>
        <v>100</v>
      </c>
      <c r="P3771" s="3">
        <f t="shared" si="233"/>
        <v>73.33</v>
      </c>
      <c r="Q3771" t="s">
        <v>8317</v>
      </c>
      <c r="R3771" t="s">
        <v>8359</v>
      </c>
      <c r="S3771" s="8">
        <f t="shared" si="234"/>
        <v>42445.389803240738</v>
      </c>
      <c r="T3771" s="8">
        <f t="shared" si="235"/>
        <v>42475.389803240738</v>
      </c>
    </row>
    <row r="3772" spans="1:20" ht="49"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s="3" t="s">
        <v>8305</v>
      </c>
      <c r="O3772">
        <f t="shared" si="232"/>
        <v>100</v>
      </c>
      <c r="P3772" s="3">
        <f t="shared" si="233"/>
        <v>100</v>
      </c>
      <c r="Q3772" t="s">
        <v>8317</v>
      </c>
      <c r="R3772" t="s">
        <v>8359</v>
      </c>
      <c r="S3772" s="8">
        <f t="shared" si="234"/>
        <v>42138.722337962965</v>
      </c>
      <c r="T3772" s="8">
        <f t="shared" si="235"/>
        <v>42168.722337962965</v>
      </c>
    </row>
    <row r="3773" spans="1:20" ht="33"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s="3" t="s">
        <v>8305</v>
      </c>
      <c r="O3773">
        <f t="shared" si="232"/>
        <v>146</v>
      </c>
      <c r="P3773" s="3">
        <f t="shared" si="233"/>
        <v>38.42</v>
      </c>
      <c r="Q3773" t="s">
        <v>8317</v>
      </c>
      <c r="R3773" t="s">
        <v>8359</v>
      </c>
      <c r="S3773" s="8">
        <f t="shared" si="234"/>
        <v>42493.64875</v>
      </c>
      <c r="T3773" s="8">
        <f t="shared" si="235"/>
        <v>42507.791666666664</v>
      </c>
    </row>
    <row r="3774" spans="1:20" ht="49"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s="3" t="s">
        <v>8305</v>
      </c>
      <c r="O3774">
        <f t="shared" si="232"/>
        <v>110</v>
      </c>
      <c r="P3774" s="3">
        <f t="shared" si="233"/>
        <v>166.97</v>
      </c>
      <c r="Q3774" t="s">
        <v>8317</v>
      </c>
      <c r="R3774" t="s">
        <v>8359</v>
      </c>
      <c r="S3774" s="8">
        <f t="shared" si="234"/>
        <v>42682.408634259256</v>
      </c>
      <c r="T3774" s="8">
        <f t="shared" si="235"/>
        <v>42703.041666666664</v>
      </c>
    </row>
    <row r="3775" spans="1:20" ht="33"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s="3" t="s">
        <v>8305</v>
      </c>
      <c r="O3775">
        <f t="shared" si="232"/>
        <v>108</v>
      </c>
      <c r="P3775" s="3">
        <f t="shared" si="233"/>
        <v>94.91</v>
      </c>
      <c r="Q3775" t="s">
        <v>8317</v>
      </c>
      <c r="R3775" t="s">
        <v>8359</v>
      </c>
      <c r="S3775" s="8">
        <f t="shared" si="234"/>
        <v>42655.79684027777</v>
      </c>
      <c r="T3775" s="8">
        <f t="shared" si="235"/>
        <v>42688.880555555552</v>
      </c>
    </row>
    <row r="3776" spans="1:20" ht="49"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s="3" t="s">
        <v>8305</v>
      </c>
      <c r="O3776">
        <f t="shared" si="232"/>
        <v>100</v>
      </c>
      <c r="P3776" s="3">
        <f t="shared" si="233"/>
        <v>100</v>
      </c>
      <c r="Q3776" t="s">
        <v>8317</v>
      </c>
      <c r="R3776" t="s">
        <v>8359</v>
      </c>
      <c r="S3776" s="8">
        <f t="shared" si="234"/>
        <v>42087.583969907406</v>
      </c>
      <c r="T3776" s="8">
        <f t="shared" si="235"/>
        <v>42103.583969907406</v>
      </c>
    </row>
    <row r="3777" spans="1:20" ht="49"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s="3" t="s">
        <v>8305</v>
      </c>
      <c r="O3777">
        <f t="shared" si="232"/>
        <v>100</v>
      </c>
      <c r="P3777" s="3">
        <f t="shared" si="233"/>
        <v>143.21</v>
      </c>
      <c r="Q3777" t="s">
        <v>8317</v>
      </c>
      <c r="R3777" t="s">
        <v>8359</v>
      </c>
      <c r="S3777" s="8">
        <f t="shared" si="234"/>
        <v>42075.734293981477</v>
      </c>
      <c r="T3777" s="8">
        <f t="shared" si="235"/>
        <v>42102.958333333336</v>
      </c>
    </row>
    <row r="3778" spans="1:20" ht="65"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s="3" t="s">
        <v>8305</v>
      </c>
      <c r="O3778">
        <f t="shared" ref="O3778:O3842" si="236">ROUND(E3778/D3778*100,0)</f>
        <v>107</v>
      </c>
      <c r="P3778" s="3">
        <f t="shared" ref="P3778:P3842" si="237">IF(E3778=0,0,ROUND(E3778/L3778,2))</f>
        <v>90.82</v>
      </c>
      <c r="Q3778" t="s">
        <v>8317</v>
      </c>
      <c r="R3778" t="s">
        <v>8359</v>
      </c>
      <c r="S3778" s="8">
        <f t="shared" ref="S3778:S3842" si="238">(((J3778/60)/60)/24)+DATE(1970,1,1)+(-5/24)</f>
        <v>41814.159467592588</v>
      </c>
      <c r="T3778" s="8">
        <f t="shared" ref="T3778:T3842" si="239">(I3778/86400)+25569+(-5/24)</f>
        <v>41851.833333333328</v>
      </c>
    </row>
    <row r="3779" spans="1:20" ht="49"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s="3" t="s">
        <v>8305</v>
      </c>
      <c r="O3779">
        <f t="shared" si="236"/>
        <v>143</v>
      </c>
      <c r="P3779" s="3">
        <f t="shared" si="237"/>
        <v>48.54</v>
      </c>
      <c r="Q3779" t="s">
        <v>8317</v>
      </c>
      <c r="R3779" t="s">
        <v>8359</v>
      </c>
      <c r="S3779" s="8">
        <f t="shared" si="238"/>
        <v>41886.903020833335</v>
      </c>
      <c r="T3779" s="8">
        <f t="shared" si="239"/>
        <v>41908.958333333328</v>
      </c>
    </row>
    <row r="3780" spans="1:20" ht="33"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s="3" t="s">
        <v>8305</v>
      </c>
      <c r="O3780">
        <f t="shared" si="236"/>
        <v>105</v>
      </c>
      <c r="P3780" s="3">
        <f t="shared" si="237"/>
        <v>70.03</v>
      </c>
      <c r="Q3780" t="s">
        <v>8317</v>
      </c>
      <c r="R3780" t="s">
        <v>8359</v>
      </c>
      <c r="S3780" s="8">
        <f t="shared" si="238"/>
        <v>41989.610879629625</v>
      </c>
      <c r="T3780" s="8">
        <f t="shared" si="239"/>
        <v>42049.610879629625</v>
      </c>
    </row>
    <row r="3781" spans="1:20" ht="33"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s="3" t="s">
        <v>8305</v>
      </c>
      <c r="O3781">
        <f t="shared" si="236"/>
        <v>104</v>
      </c>
      <c r="P3781" s="3">
        <f t="shared" si="237"/>
        <v>135.63</v>
      </c>
      <c r="Q3781" t="s">
        <v>8317</v>
      </c>
      <c r="R3781" t="s">
        <v>8359</v>
      </c>
      <c r="S3781" s="8">
        <f t="shared" si="238"/>
        <v>42425.527083333327</v>
      </c>
      <c r="T3781" s="8">
        <f t="shared" si="239"/>
        <v>42455.485416666663</v>
      </c>
    </row>
    <row r="3782" spans="1:20" ht="49"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s="3" t="s">
        <v>8305</v>
      </c>
      <c r="O3782">
        <f t="shared" si="236"/>
        <v>120</v>
      </c>
      <c r="P3782" s="3">
        <f t="shared" si="237"/>
        <v>100</v>
      </c>
      <c r="Q3782" t="s">
        <v>8317</v>
      </c>
      <c r="R3782" t="s">
        <v>8359</v>
      </c>
      <c r="S3782" s="8">
        <f t="shared" si="238"/>
        <v>42166.011400462965</v>
      </c>
      <c r="T3782" s="8">
        <f t="shared" si="239"/>
        <v>42198.629166666666</v>
      </c>
    </row>
    <row r="3783" spans="1:20" ht="49"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s="3" t="s">
        <v>8305</v>
      </c>
      <c r="O3783">
        <f t="shared" si="236"/>
        <v>110</v>
      </c>
      <c r="P3783" s="3">
        <f t="shared" si="237"/>
        <v>94.9</v>
      </c>
      <c r="Q3783" t="s">
        <v>8317</v>
      </c>
      <c r="R3783" t="s">
        <v>8359</v>
      </c>
      <c r="S3783" s="8">
        <f t="shared" si="238"/>
        <v>41865.674594907403</v>
      </c>
      <c r="T3783" s="8">
        <f t="shared" si="239"/>
        <v>41890.674594907403</v>
      </c>
    </row>
    <row r="3784" spans="1:20" ht="49"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s="3" t="s">
        <v>8305</v>
      </c>
      <c r="O3784">
        <f t="shared" si="236"/>
        <v>102</v>
      </c>
      <c r="P3784" s="3">
        <f t="shared" si="237"/>
        <v>75.37</v>
      </c>
      <c r="Q3784" t="s">
        <v>8317</v>
      </c>
      <c r="R3784" t="s">
        <v>8359</v>
      </c>
      <c r="S3784" s="8">
        <f t="shared" si="238"/>
        <v>42546.653900462967</v>
      </c>
      <c r="T3784" s="8">
        <f t="shared" si="239"/>
        <v>42575.749999999993</v>
      </c>
    </row>
    <row r="3785" spans="1:20" ht="49"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s="3" t="s">
        <v>8305</v>
      </c>
      <c r="O3785">
        <f t="shared" si="236"/>
        <v>129</v>
      </c>
      <c r="P3785" s="3">
        <f t="shared" si="237"/>
        <v>64.459999999999994</v>
      </c>
      <c r="Q3785" t="s">
        <v>8317</v>
      </c>
      <c r="R3785" t="s">
        <v>8359</v>
      </c>
      <c r="S3785" s="8">
        <f t="shared" si="238"/>
        <v>42419.931944444441</v>
      </c>
      <c r="T3785" s="8">
        <f t="shared" si="239"/>
        <v>42444.458333333336</v>
      </c>
    </row>
    <row r="3786" spans="1:20" ht="49"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s="3" t="s">
        <v>8305</v>
      </c>
      <c r="O3786">
        <f t="shared" si="236"/>
        <v>115</v>
      </c>
      <c r="P3786" s="3">
        <f t="shared" si="237"/>
        <v>115</v>
      </c>
      <c r="Q3786" t="s">
        <v>8317</v>
      </c>
      <c r="R3786" t="s">
        <v>8359</v>
      </c>
      <c r="S3786" s="8">
        <f t="shared" si="238"/>
        <v>42531.772361111107</v>
      </c>
      <c r="T3786" s="8">
        <f t="shared" si="239"/>
        <v>42561.772361111107</v>
      </c>
    </row>
    <row r="3787" spans="1:20" ht="49"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s="3" t="s">
        <v>8305</v>
      </c>
      <c r="O3787">
        <f t="shared" si="236"/>
        <v>151</v>
      </c>
      <c r="P3787" s="3">
        <f t="shared" si="237"/>
        <v>100.5</v>
      </c>
      <c r="Q3787" t="s">
        <v>8317</v>
      </c>
      <c r="R3787" t="s">
        <v>8359</v>
      </c>
      <c r="S3787" s="8">
        <f t="shared" si="238"/>
        <v>42548.430196759255</v>
      </c>
      <c r="T3787" s="8">
        <f t="shared" si="239"/>
        <v>42584.210416666661</v>
      </c>
    </row>
    <row r="3788" spans="1:20" ht="49"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s="3" t="s">
        <v>8305</v>
      </c>
      <c r="O3788">
        <f t="shared" si="236"/>
        <v>111</v>
      </c>
      <c r="P3788" s="3">
        <f t="shared" si="237"/>
        <v>93.77</v>
      </c>
      <c r="Q3788" t="s">
        <v>8317</v>
      </c>
      <c r="R3788" t="s">
        <v>8359</v>
      </c>
      <c r="S3788" s="8">
        <f t="shared" si="238"/>
        <v>42486.829571759255</v>
      </c>
      <c r="T3788" s="8">
        <f t="shared" si="239"/>
        <v>42516.829571759255</v>
      </c>
    </row>
    <row r="3789" spans="1:20" ht="49"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s="3" t="s">
        <v>8305</v>
      </c>
      <c r="O3789">
        <f t="shared" si="236"/>
        <v>100</v>
      </c>
      <c r="P3789" s="3">
        <f t="shared" si="237"/>
        <v>35.1</v>
      </c>
      <c r="Q3789" t="s">
        <v>8317</v>
      </c>
      <c r="R3789" t="s">
        <v>8359</v>
      </c>
      <c r="S3789" s="8">
        <f t="shared" si="238"/>
        <v>42167.326458333329</v>
      </c>
      <c r="T3789" s="8">
        <f t="shared" si="239"/>
        <v>42195.957638888889</v>
      </c>
    </row>
    <row r="3790" spans="1:20" ht="81"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s="3" t="s">
        <v>8305</v>
      </c>
      <c r="O3790">
        <f t="shared" si="236"/>
        <v>1</v>
      </c>
      <c r="P3790" s="3">
        <f t="shared" si="237"/>
        <v>500</v>
      </c>
      <c r="Q3790" t="s">
        <v>8317</v>
      </c>
      <c r="R3790" t="s">
        <v>8359</v>
      </c>
      <c r="S3790" s="8">
        <f t="shared" si="238"/>
        <v>42333.487488425926</v>
      </c>
      <c r="T3790" s="8">
        <f t="shared" si="239"/>
        <v>42361.470833333333</v>
      </c>
    </row>
    <row r="3791" spans="1:20" ht="49"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s="3" t="s">
        <v>8305</v>
      </c>
      <c r="O3791">
        <f t="shared" si="236"/>
        <v>3</v>
      </c>
      <c r="P3791" s="3">
        <f t="shared" si="237"/>
        <v>29</v>
      </c>
      <c r="Q3791" t="s">
        <v>8317</v>
      </c>
      <c r="R3791" t="s">
        <v>8359</v>
      </c>
      <c r="S3791" s="8">
        <f t="shared" si="238"/>
        <v>42138.590486111112</v>
      </c>
      <c r="T3791" s="8">
        <f t="shared" si="239"/>
        <v>42170.590486111112</v>
      </c>
    </row>
    <row r="3792" spans="1:20" ht="49"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s="3" t="s">
        <v>8305</v>
      </c>
      <c r="O3792">
        <f t="shared" si="236"/>
        <v>0</v>
      </c>
      <c r="P3792" s="3">
        <f t="shared" si="237"/>
        <v>0</v>
      </c>
      <c r="Q3792" t="s">
        <v>8317</v>
      </c>
      <c r="R3792" t="s">
        <v>8359</v>
      </c>
      <c r="S3792" s="8">
        <f t="shared" si="238"/>
        <v>42666.458599537036</v>
      </c>
      <c r="T3792" s="8">
        <f t="shared" si="239"/>
        <v>42696.5002662037</v>
      </c>
    </row>
    <row r="3793" spans="1:20" ht="33"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s="3" t="s">
        <v>8305</v>
      </c>
      <c r="O3793">
        <f t="shared" si="236"/>
        <v>0</v>
      </c>
      <c r="P3793" s="3">
        <f t="shared" si="237"/>
        <v>0</v>
      </c>
      <c r="Q3793" t="s">
        <v>8317</v>
      </c>
      <c r="R3793" t="s">
        <v>8359</v>
      </c>
      <c r="S3793" s="8">
        <f t="shared" si="238"/>
        <v>41766.4837037037</v>
      </c>
      <c r="T3793" s="8">
        <f t="shared" si="239"/>
        <v>41826.4837037037</v>
      </c>
    </row>
    <row r="3794" spans="1:20" ht="33"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s="3" t="s">
        <v>8305</v>
      </c>
      <c r="O3794">
        <f t="shared" si="236"/>
        <v>0</v>
      </c>
      <c r="P3794" s="3">
        <f t="shared" si="237"/>
        <v>17.5</v>
      </c>
      <c r="Q3794" t="s">
        <v>8317</v>
      </c>
      <c r="R3794" t="s">
        <v>8359</v>
      </c>
      <c r="S3794" s="8">
        <f t="shared" si="238"/>
        <v>42170.238680555551</v>
      </c>
      <c r="T3794" s="8">
        <f t="shared" si="239"/>
        <v>42200.238680555551</v>
      </c>
    </row>
    <row r="3795" spans="1:20" ht="49"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s="3" t="s">
        <v>8305</v>
      </c>
      <c r="O3795">
        <f t="shared" si="236"/>
        <v>60</v>
      </c>
      <c r="P3795" s="3">
        <f t="shared" si="237"/>
        <v>174</v>
      </c>
      <c r="Q3795" t="s">
        <v>8317</v>
      </c>
      <c r="R3795" t="s">
        <v>8359</v>
      </c>
      <c r="S3795" s="8">
        <f t="shared" si="238"/>
        <v>41968.73065972222</v>
      </c>
      <c r="T3795" s="8">
        <f t="shared" si="239"/>
        <v>41989.73065972222</v>
      </c>
    </row>
    <row r="3796" spans="1:20" ht="49"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s="3" t="s">
        <v>8305</v>
      </c>
      <c r="O3796">
        <f t="shared" si="236"/>
        <v>1</v>
      </c>
      <c r="P3796" s="3">
        <f t="shared" si="237"/>
        <v>50</v>
      </c>
      <c r="Q3796" t="s">
        <v>8317</v>
      </c>
      <c r="R3796" t="s">
        <v>8359</v>
      </c>
      <c r="S3796" s="8">
        <f t="shared" si="238"/>
        <v>42132.372152777774</v>
      </c>
      <c r="T3796" s="8">
        <f t="shared" si="239"/>
        <v>42162.372152777774</v>
      </c>
    </row>
    <row r="3797" spans="1:20" ht="49"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s="3" t="s">
        <v>8305</v>
      </c>
      <c r="O3797">
        <f t="shared" si="236"/>
        <v>2</v>
      </c>
      <c r="P3797" s="3">
        <f t="shared" si="237"/>
        <v>5</v>
      </c>
      <c r="Q3797" t="s">
        <v>8317</v>
      </c>
      <c r="R3797" t="s">
        <v>8359</v>
      </c>
      <c r="S3797" s="8">
        <f t="shared" si="238"/>
        <v>42201.227893518517</v>
      </c>
      <c r="T3797" s="8">
        <f t="shared" si="239"/>
        <v>42244.729166666664</v>
      </c>
    </row>
    <row r="3798" spans="1:20" ht="49"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s="3" t="s">
        <v>8305</v>
      </c>
      <c r="O3798">
        <f t="shared" si="236"/>
        <v>0</v>
      </c>
      <c r="P3798" s="3">
        <f t="shared" si="237"/>
        <v>1</v>
      </c>
      <c r="Q3798" t="s">
        <v>8317</v>
      </c>
      <c r="R3798" t="s">
        <v>8359</v>
      </c>
      <c r="S3798" s="8">
        <f t="shared" si="238"/>
        <v>42688.821250000001</v>
      </c>
      <c r="T3798" s="8">
        <f t="shared" si="239"/>
        <v>42748.821250000001</v>
      </c>
    </row>
    <row r="3799" spans="1:20" ht="49"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s="3" t="s">
        <v>8305</v>
      </c>
      <c r="O3799">
        <f t="shared" si="236"/>
        <v>90</v>
      </c>
      <c r="P3799" s="3">
        <f t="shared" si="237"/>
        <v>145.41</v>
      </c>
      <c r="Q3799" t="s">
        <v>8317</v>
      </c>
      <c r="R3799" t="s">
        <v>8359</v>
      </c>
      <c r="S3799" s="8">
        <f t="shared" si="238"/>
        <v>42084.673206018517</v>
      </c>
      <c r="T3799" s="8">
        <f t="shared" si="239"/>
        <v>42114.673206018517</v>
      </c>
    </row>
    <row r="3800" spans="1:20" ht="49"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s="3" t="s">
        <v>8305</v>
      </c>
      <c r="O3800">
        <f t="shared" si="236"/>
        <v>1</v>
      </c>
      <c r="P3800" s="3">
        <f t="shared" si="237"/>
        <v>205</v>
      </c>
      <c r="Q3800" t="s">
        <v>8317</v>
      </c>
      <c r="R3800" t="s">
        <v>8359</v>
      </c>
      <c r="S3800" s="8">
        <f t="shared" si="238"/>
        <v>41831.514444444445</v>
      </c>
      <c r="T3800" s="8">
        <f t="shared" si="239"/>
        <v>41861.514444444438</v>
      </c>
    </row>
    <row r="3801" spans="1:20" ht="33"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s="3" t="s">
        <v>8305</v>
      </c>
      <c r="O3801">
        <f t="shared" si="236"/>
        <v>4</v>
      </c>
      <c r="P3801" s="3">
        <f t="shared" si="237"/>
        <v>100.5</v>
      </c>
      <c r="Q3801" t="s">
        <v>8317</v>
      </c>
      <c r="R3801" t="s">
        <v>8359</v>
      </c>
      <c r="S3801" s="8">
        <f t="shared" si="238"/>
        <v>42410.722719907404</v>
      </c>
      <c r="T3801" s="8">
        <f t="shared" si="239"/>
        <v>42440.722719907404</v>
      </c>
    </row>
    <row r="3802" spans="1:20" ht="49"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s="3" t="s">
        <v>8305</v>
      </c>
      <c r="O3802">
        <f t="shared" si="236"/>
        <v>4</v>
      </c>
      <c r="P3802" s="3">
        <f t="shared" si="237"/>
        <v>55.06</v>
      </c>
      <c r="Q3802" t="s">
        <v>8317</v>
      </c>
      <c r="R3802" t="s">
        <v>8359</v>
      </c>
      <c r="S3802" s="8">
        <f t="shared" si="238"/>
        <v>41982.528738425921</v>
      </c>
      <c r="T3802" s="8">
        <f t="shared" si="239"/>
        <v>42014.999305555553</v>
      </c>
    </row>
    <row r="3803" spans="1:20" ht="49"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s="3" t="s">
        <v>8305</v>
      </c>
      <c r="O3803">
        <f t="shared" si="236"/>
        <v>9</v>
      </c>
      <c r="P3803" s="3">
        <f t="shared" si="237"/>
        <v>47.33</v>
      </c>
      <c r="Q3803" t="s">
        <v>8317</v>
      </c>
      <c r="R3803" t="s">
        <v>8359</v>
      </c>
      <c r="S3803" s="8">
        <f t="shared" si="238"/>
        <v>41975.467777777776</v>
      </c>
      <c r="T3803" s="8">
        <f t="shared" si="239"/>
        <v>42006.467777777776</v>
      </c>
    </row>
    <row r="3804" spans="1:20" ht="49"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s="3" t="s">
        <v>8305</v>
      </c>
      <c r="O3804">
        <f t="shared" si="236"/>
        <v>0</v>
      </c>
      <c r="P3804" s="3">
        <f t="shared" si="237"/>
        <v>0</v>
      </c>
      <c r="Q3804" t="s">
        <v>8317</v>
      </c>
      <c r="R3804" t="s">
        <v>8359</v>
      </c>
      <c r="S3804" s="8">
        <f t="shared" si="238"/>
        <v>42268.917893518512</v>
      </c>
      <c r="T3804" s="8">
        <f t="shared" si="239"/>
        <v>42298.917893518512</v>
      </c>
    </row>
    <row r="3805" spans="1:20" ht="33"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s="3" t="s">
        <v>8305</v>
      </c>
      <c r="O3805">
        <f t="shared" si="236"/>
        <v>20</v>
      </c>
      <c r="P3805" s="3">
        <f t="shared" si="237"/>
        <v>58.95</v>
      </c>
      <c r="Q3805" t="s">
        <v>8317</v>
      </c>
      <c r="R3805" t="s">
        <v>8359</v>
      </c>
      <c r="S3805" s="8">
        <f t="shared" si="238"/>
        <v>42403.763518518514</v>
      </c>
      <c r="T3805" s="8">
        <f t="shared" si="239"/>
        <v>42433.763518518514</v>
      </c>
    </row>
    <row r="3806" spans="1:20" ht="49"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s="3" t="s">
        <v>8305</v>
      </c>
      <c r="O3806">
        <f t="shared" si="236"/>
        <v>0</v>
      </c>
      <c r="P3806" s="3">
        <f t="shared" si="237"/>
        <v>0</v>
      </c>
      <c r="Q3806" t="s">
        <v>8317</v>
      </c>
      <c r="R3806" t="s">
        <v>8359</v>
      </c>
      <c r="S3806" s="8">
        <f t="shared" si="238"/>
        <v>42526.801203703704</v>
      </c>
      <c r="T3806" s="8">
        <f t="shared" si="239"/>
        <v>42582.083333333336</v>
      </c>
    </row>
    <row r="3807" spans="1:20" ht="49"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s="3" t="s">
        <v>8305</v>
      </c>
      <c r="O3807">
        <f t="shared" si="236"/>
        <v>0</v>
      </c>
      <c r="P3807" s="3">
        <f t="shared" si="237"/>
        <v>1.5</v>
      </c>
      <c r="Q3807" t="s">
        <v>8317</v>
      </c>
      <c r="R3807" t="s">
        <v>8359</v>
      </c>
      <c r="S3807" s="8">
        <f t="shared" si="238"/>
        <v>41849.678703703699</v>
      </c>
      <c r="T3807" s="8">
        <f t="shared" si="239"/>
        <v>41909.678703703699</v>
      </c>
    </row>
    <row r="3808" spans="1:20" ht="49"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s="3" t="s">
        <v>8305</v>
      </c>
      <c r="O3808">
        <f t="shared" si="236"/>
        <v>0</v>
      </c>
      <c r="P3808" s="3">
        <f t="shared" si="237"/>
        <v>5</v>
      </c>
      <c r="Q3808" t="s">
        <v>8317</v>
      </c>
      <c r="R3808" t="s">
        <v>8359</v>
      </c>
      <c r="S3808" s="8">
        <f t="shared" si="238"/>
        <v>41799.050706018512</v>
      </c>
      <c r="T3808" s="8">
        <f t="shared" si="239"/>
        <v>41819.050706018512</v>
      </c>
    </row>
    <row r="3809" spans="1:20" ht="49"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s="3" t="s">
        <v>8305</v>
      </c>
      <c r="O3809">
        <f t="shared" si="236"/>
        <v>30</v>
      </c>
      <c r="P3809" s="3">
        <f t="shared" si="237"/>
        <v>50.56</v>
      </c>
      <c r="Q3809" t="s">
        <v>8317</v>
      </c>
      <c r="R3809" t="s">
        <v>8359</v>
      </c>
      <c r="S3809" s="8">
        <f t="shared" si="238"/>
        <v>42090.700682870367</v>
      </c>
      <c r="T3809" s="8">
        <f t="shared" si="239"/>
        <v>42097.700682870367</v>
      </c>
    </row>
    <row r="3810" spans="1:20" ht="49"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s="3" t="s">
        <v>8271</v>
      </c>
      <c r="O3810">
        <f t="shared" si="236"/>
        <v>100</v>
      </c>
      <c r="P3810" s="3">
        <f t="shared" si="237"/>
        <v>41.67</v>
      </c>
      <c r="Q3810" t="s">
        <v>8317</v>
      </c>
      <c r="R3810" t="s">
        <v>8318</v>
      </c>
      <c r="S3810" s="8">
        <f t="shared" si="238"/>
        <v>42059.24559027778</v>
      </c>
      <c r="T3810" s="8">
        <f t="shared" si="239"/>
        <v>42119.203923611109</v>
      </c>
    </row>
    <row r="3811" spans="1:20" ht="49"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s="3" t="s">
        <v>8271</v>
      </c>
      <c r="O3811">
        <f t="shared" si="236"/>
        <v>101</v>
      </c>
      <c r="P3811" s="3">
        <f t="shared" si="237"/>
        <v>53.29</v>
      </c>
      <c r="Q3811" t="s">
        <v>8317</v>
      </c>
      <c r="R3811" t="s">
        <v>8318</v>
      </c>
      <c r="S3811" s="8">
        <f t="shared" si="238"/>
        <v>41800.318368055552</v>
      </c>
      <c r="T3811" s="8">
        <f t="shared" si="239"/>
        <v>41850.75</v>
      </c>
    </row>
    <row r="3812" spans="1:20" ht="49"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s="3" t="s">
        <v>8271</v>
      </c>
      <c r="O3812">
        <f t="shared" si="236"/>
        <v>122</v>
      </c>
      <c r="P3812" s="3">
        <f t="shared" si="237"/>
        <v>70.23</v>
      </c>
      <c r="Q3812" t="s">
        <v>8317</v>
      </c>
      <c r="R3812" t="s">
        <v>8318</v>
      </c>
      <c r="S3812" s="8">
        <f t="shared" si="238"/>
        <v>42054.640717592592</v>
      </c>
      <c r="T3812" s="8">
        <f t="shared" si="239"/>
        <v>42084.599050925921</v>
      </c>
    </row>
    <row r="3813" spans="1:20" ht="49"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s="3" t="s">
        <v>8271</v>
      </c>
      <c r="O3813">
        <f t="shared" si="236"/>
        <v>330</v>
      </c>
      <c r="P3813" s="3">
        <f t="shared" si="237"/>
        <v>43.42</v>
      </c>
      <c r="Q3813" t="s">
        <v>8317</v>
      </c>
      <c r="R3813" t="s">
        <v>8318</v>
      </c>
      <c r="S3813" s="8">
        <f t="shared" si="238"/>
        <v>42487.418668981474</v>
      </c>
      <c r="T3813" s="8">
        <f t="shared" si="239"/>
        <v>42521.249999999993</v>
      </c>
    </row>
    <row r="3814" spans="1:20" ht="49"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s="3" t="s">
        <v>8271</v>
      </c>
      <c r="O3814">
        <f t="shared" si="236"/>
        <v>110</v>
      </c>
      <c r="P3814" s="3">
        <f t="shared" si="237"/>
        <v>199.18</v>
      </c>
      <c r="Q3814" t="s">
        <v>8317</v>
      </c>
      <c r="R3814" t="s">
        <v>8318</v>
      </c>
      <c r="S3814" s="8">
        <f t="shared" si="238"/>
        <v>42109.542916666665</v>
      </c>
      <c r="T3814" s="8">
        <f t="shared" si="239"/>
        <v>42155.957638888889</v>
      </c>
    </row>
    <row r="3815" spans="1:20" ht="49"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s="3" t="s">
        <v>8271</v>
      </c>
      <c r="O3815">
        <f t="shared" si="236"/>
        <v>101</v>
      </c>
      <c r="P3815" s="3">
        <f t="shared" si="237"/>
        <v>78.52</v>
      </c>
      <c r="Q3815" t="s">
        <v>8317</v>
      </c>
      <c r="R3815" t="s">
        <v>8318</v>
      </c>
      <c r="S3815" s="8">
        <f t="shared" si="238"/>
        <v>42497.067372685182</v>
      </c>
      <c r="T3815" s="8">
        <f t="shared" si="239"/>
        <v>42535.696527777771</v>
      </c>
    </row>
    <row r="3816" spans="1:20" ht="49"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s="3" t="s">
        <v>8271</v>
      </c>
      <c r="O3816">
        <f t="shared" si="236"/>
        <v>140</v>
      </c>
      <c r="P3816" s="3">
        <f t="shared" si="237"/>
        <v>61.82</v>
      </c>
      <c r="Q3816" t="s">
        <v>8317</v>
      </c>
      <c r="R3816" t="s">
        <v>8318</v>
      </c>
      <c r="S3816" s="8">
        <f t="shared" si="238"/>
        <v>42058.695740740739</v>
      </c>
      <c r="T3816" s="8">
        <f t="shared" si="239"/>
        <v>42094.957638888889</v>
      </c>
    </row>
    <row r="3817" spans="1:20" ht="33"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s="3" t="s">
        <v>8271</v>
      </c>
      <c r="O3817">
        <f t="shared" si="236"/>
        <v>100</v>
      </c>
      <c r="P3817" s="3">
        <f t="shared" si="237"/>
        <v>50</v>
      </c>
      <c r="Q3817" t="s">
        <v>8317</v>
      </c>
      <c r="R3817" t="s">
        <v>8318</v>
      </c>
      <c r="S3817" s="8">
        <f t="shared" si="238"/>
        <v>42207.051585648143</v>
      </c>
      <c r="T3817" s="8">
        <f t="shared" si="239"/>
        <v>42236.749999999993</v>
      </c>
    </row>
    <row r="3818" spans="1:20" ht="65"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s="3" t="s">
        <v>8271</v>
      </c>
      <c r="O3818">
        <f t="shared" si="236"/>
        <v>119</v>
      </c>
      <c r="P3818" s="3">
        <f t="shared" si="237"/>
        <v>48.34</v>
      </c>
      <c r="Q3818" t="s">
        <v>8317</v>
      </c>
      <c r="R3818" t="s">
        <v>8318</v>
      </c>
      <c r="S3818" s="8">
        <f t="shared" si="238"/>
        <v>41807.481747685182</v>
      </c>
      <c r="T3818" s="8">
        <f t="shared" si="239"/>
        <v>41837.481747685182</v>
      </c>
    </row>
    <row r="3819" spans="1:20" ht="49"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s="3" t="s">
        <v>8271</v>
      </c>
      <c r="O3819">
        <f t="shared" si="236"/>
        <v>107</v>
      </c>
      <c r="P3819" s="3">
        <f t="shared" si="237"/>
        <v>107.25</v>
      </c>
      <c r="Q3819" t="s">
        <v>8317</v>
      </c>
      <c r="R3819" t="s">
        <v>8318</v>
      </c>
      <c r="S3819" s="8">
        <f t="shared" si="238"/>
        <v>42284.488611111105</v>
      </c>
      <c r="T3819" s="8">
        <f t="shared" si="239"/>
        <v>42300.957638888889</v>
      </c>
    </row>
    <row r="3820" spans="1:20" ht="49"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s="3" t="s">
        <v>8271</v>
      </c>
      <c r="O3820">
        <f t="shared" si="236"/>
        <v>228</v>
      </c>
      <c r="P3820" s="3">
        <f t="shared" si="237"/>
        <v>57</v>
      </c>
      <c r="Q3820" t="s">
        <v>8317</v>
      </c>
      <c r="R3820" t="s">
        <v>8318</v>
      </c>
      <c r="S3820" s="8">
        <f t="shared" si="238"/>
        <v>42045.634050925924</v>
      </c>
      <c r="T3820" s="8">
        <f t="shared" si="239"/>
        <v>42075.592384259253</v>
      </c>
    </row>
    <row r="3821" spans="1:20" ht="33"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s="3" t="s">
        <v>8271</v>
      </c>
      <c r="O3821">
        <f t="shared" si="236"/>
        <v>106</v>
      </c>
      <c r="P3821" s="3">
        <f t="shared" si="237"/>
        <v>40.92</v>
      </c>
      <c r="Q3821" t="s">
        <v>8317</v>
      </c>
      <c r="R3821" t="s">
        <v>8318</v>
      </c>
      <c r="S3821" s="8">
        <f t="shared" si="238"/>
        <v>42184.001203703701</v>
      </c>
      <c r="T3821" s="8">
        <f t="shared" si="239"/>
        <v>42202.668055555558</v>
      </c>
    </row>
    <row r="3822" spans="1:20" ht="49"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s="3" t="s">
        <v>8271</v>
      </c>
      <c r="O3822">
        <f t="shared" si="236"/>
        <v>143</v>
      </c>
      <c r="P3822" s="3">
        <f t="shared" si="237"/>
        <v>21.5</v>
      </c>
      <c r="Q3822" t="s">
        <v>8317</v>
      </c>
      <c r="R3822" t="s">
        <v>8318</v>
      </c>
      <c r="S3822" s="8">
        <f t="shared" si="238"/>
        <v>42160.443483796298</v>
      </c>
      <c r="T3822" s="8">
        <f t="shared" si="239"/>
        <v>42190.443483796298</v>
      </c>
    </row>
    <row r="3823" spans="1:20" ht="49"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s="3" t="s">
        <v>8271</v>
      </c>
      <c r="O3823">
        <f t="shared" si="236"/>
        <v>105</v>
      </c>
      <c r="P3823" s="3">
        <f t="shared" si="237"/>
        <v>79.540000000000006</v>
      </c>
      <c r="Q3823" t="s">
        <v>8317</v>
      </c>
      <c r="R3823" t="s">
        <v>8318</v>
      </c>
      <c r="S3823" s="8">
        <f t="shared" si="238"/>
        <v>42340.972303240742</v>
      </c>
      <c r="T3823" s="8">
        <f t="shared" si="239"/>
        <v>42372.972303240742</v>
      </c>
    </row>
    <row r="3824" spans="1:20" ht="49"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s="3" t="s">
        <v>8271</v>
      </c>
      <c r="O3824">
        <f t="shared" si="236"/>
        <v>110</v>
      </c>
      <c r="P3824" s="3">
        <f t="shared" si="237"/>
        <v>72.38</v>
      </c>
      <c r="Q3824" t="s">
        <v>8317</v>
      </c>
      <c r="R3824" t="s">
        <v>8318</v>
      </c>
      <c r="S3824" s="8">
        <f t="shared" si="238"/>
        <v>42329.629826388882</v>
      </c>
      <c r="T3824" s="8">
        <f t="shared" si="239"/>
        <v>42388.749305555553</v>
      </c>
    </row>
    <row r="3825" spans="1:20" ht="49"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s="3" t="s">
        <v>8271</v>
      </c>
      <c r="O3825">
        <f t="shared" si="236"/>
        <v>106</v>
      </c>
      <c r="P3825" s="3">
        <f t="shared" si="237"/>
        <v>64.63</v>
      </c>
      <c r="Q3825" t="s">
        <v>8317</v>
      </c>
      <c r="R3825" t="s">
        <v>8318</v>
      </c>
      <c r="S3825" s="8">
        <f t="shared" si="238"/>
        <v>42170.701898148145</v>
      </c>
      <c r="T3825" s="8">
        <f t="shared" si="239"/>
        <v>42204.957638888889</v>
      </c>
    </row>
    <row r="3826" spans="1:20" ht="49"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s="3" t="s">
        <v>8271</v>
      </c>
      <c r="O3826">
        <f t="shared" si="236"/>
        <v>108</v>
      </c>
      <c r="P3826" s="3">
        <f t="shared" si="237"/>
        <v>38.57</v>
      </c>
      <c r="Q3826" t="s">
        <v>8317</v>
      </c>
      <c r="R3826" t="s">
        <v>8318</v>
      </c>
      <c r="S3826" s="8">
        <f t="shared" si="238"/>
        <v>42571.417858796289</v>
      </c>
      <c r="T3826" s="8">
        <f t="shared" si="239"/>
        <v>42583.361805555549</v>
      </c>
    </row>
    <row r="3827" spans="1:20" ht="49"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s="3" t="s">
        <v>8271</v>
      </c>
      <c r="O3827">
        <f t="shared" si="236"/>
        <v>105</v>
      </c>
      <c r="P3827" s="3">
        <f t="shared" si="237"/>
        <v>107.57</v>
      </c>
      <c r="Q3827" t="s">
        <v>8317</v>
      </c>
      <c r="R3827" t="s">
        <v>8318</v>
      </c>
      <c r="S3827" s="8">
        <f t="shared" si="238"/>
        <v>42150.861273148148</v>
      </c>
      <c r="T3827" s="8">
        <f t="shared" si="239"/>
        <v>42171.861273148148</v>
      </c>
    </row>
    <row r="3828" spans="1:20" ht="33"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s="3" t="s">
        <v>8271</v>
      </c>
      <c r="O3828">
        <f t="shared" si="236"/>
        <v>119</v>
      </c>
      <c r="P3828" s="3">
        <f t="shared" si="237"/>
        <v>27.5</v>
      </c>
      <c r="Q3828" t="s">
        <v>8317</v>
      </c>
      <c r="R3828" t="s">
        <v>8318</v>
      </c>
      <c r="S3828" s="8">
        <f t="shared" si="238"/>
        <v>42101.215208333328</v>
      </c>
      <c r="T3828" s="8">
        <f t="shared" si="239"/>
        <v>42131.215208333328</v>
      </c>
    </row>
    <row r="3829" spans="1:20" ht="65"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s="3" t="s">
        <v>8271</v>
      </c>
      <c r="O3829">
        <f t="shared" si="236"/>
        <v>153</v>
      </c>
      <c r="P3829" s="3">
        <f t="shared" si="237"/>
        <v>70.459999999999994</v>
      </c>
      <c r="Q3829" t="s">
        <v>8317</v>
      </c>
      <c r="R3829" t="s">
        <v>8318</v>
      </c>
      <c r="S3829" s="8">
        <f t="shared" si="238"/>
        <v>42034.719918981478</v>
      </c>
      <c r="T3829" s="8">
        <f t="shared" si="239"/>
        <v>42089.791666666664</v>
      </c>
    </row>
    <row r="3830" spans="1:20" ht="49"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s="3" t="s">
        <v>8271</v>
      </c>
      <c r="O3830">
        <f t="shared" si="236"/>
        <v>100</v>
      </c>
      <c r="P3830" s="3">
        <f t="shared" si="237"/>
        <v>178.57</v>
      </c>
      <c r="Q3830" t="s">
        <v>8317</v>
      </c>
      <c r="R3830" t="s">
        <v>8318</v>
      </c>
      <c r="S3830" s="8">
        <f t="shared" si="238"/>
        <v>41944.319293981483</v>
      </c>
      <c r="T3830" s="8">
        <f t="shared" si="239"/>
        <v>42004.36096064814</v>
      </c>
    </row>
    <row r="3831" spans="1:20" ht="49"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s="3" t="s">
        <v>8271</v>
      </c>
      <c r="O3831">
        <f t="shared" si="236"/>
        <v>100</v>
      </c>
      <c r="P3831" s="3">
        <f t="shared" si="237"/>
        <v>62.63</v>
      </c>
      <c r="Q3831" t="s">
        <v>8317</v>
      </c>
      <c r="R3831" t="s">
        <v>8318</v>
      </c>
      <c r="S3831" s="8">
        <f t="shared" si="238"/>
        <v>42593.657071759262</v>
      </c>
      <c r="T3831" s="8">
        <f t="shared" si="239"/>
        <v>42613.657071759262</v>
      </c>
    </row>
    <row r="3832" spans="1:20" ht="49"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s="3" t="s">
        <v>8271</v>
      </c>
      <c r="O3832">
        <f t="shared" si="236"/>
        <v>225</v>
      </c>
      <c r="P3832" s="3">
        <f t="shared" si="237"/>
        <v>75</v>
      </c>
      <c r="Q3832" t="s">
        <v>8317</v>
      </c>
      <c r="R3832" t="s">
        <v>8318</v>
      </c>
      <c r="S3832" s="8">
        <f t="shared" si="238"/>
        <v>42503.532534722217</v>
      </c>
      <c r="T3832" s="8">
        <f t="shared" si="239"/>
        <v>42517.532534722217</v>
      </c>
    </row>
    <row r="3833" spans="1:20" ht="49"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s="3" t="s">
        <v>8271</v>
      </c>
      <c r="O3833">
        <f t="shared" si="236"/>
        <v>106</v>
      </c>
      <c r="P3833" s="3">
        <f t="shared" si="237"/>
        <v>58.9</v>
      </c>
      <c r="Q3833" t="s">
        <v>8317</v>
      </c>
      <c r="R3833" t="s">
        <v>8318</v>
      </c>
      <c r="S3833" s="8">
        <f t="shared" si="238"/>
        <v>41927.640567129631</v>
      </c>
      <c r="T3833" s="8">
        <f t="shared" si="239"/>
        <v>41948.682233796295</v>
      </c>
    </row>
    <row r="3834" spans="1:20" ht="49"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s="3" t="s">
        <v>8271</v>
      </c>
      <c r="O3834">
        <f t="shared" si="236"/>
        <v>105</v>
      </c>
      <c r="P3834" s="3">
        <f t="shared" si="237"/>
        <v>139.56</v>
      </c>
      <c r="Q3834" t="s">
        <v>8317</v>
      </c>
      <c r="R3834" t="s">
        <v>8318</v>
      </c>
      <c r="S3834" s="8">
        <f t="shared" si="238"/>
        <v>42374.906655092585</v>
      </c>
      <c r="T3834" s="8">
        <f t="shared" si="239"/>
        <v>42419.906655092585</v>
      </c>
    </row>
    <row r="3835" spans="1:20" ht="49"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s="3" t="s">
        <v>8271</v>
      </c>
      <c r="O3835">
        <f t="shared" si="236"/>
        <v>117</v>
      </c>
      <c r="P3835" s="3">
        <f t="shared" si="237"/>
        <v>70</v>
      </c>
      <c r="Q3835" t="s">
        <v>8317</v>
      </c>
      <c r="R3835" t="s">
        <v>8318</v>
      </c>
      <c r="S3835" s="8">
        <f t="shared" si="238"/>
        <v>41963.66402777777</v>
      </c>
      <c r="T3835" s="8">
        <f t="shared" si="239"/>
        <v>41974.589583333327</v>
      </c>
    </row>
    <row r="3836" spans="1:20" ht="49"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s="3" t="s">
        <v>8271</v>
      </c>
      <c r="O3836">
        <f t="shared" si="236"/>
        <v>109</v>
      </c>
      <c r="P3836" s="3">
        <f t="shared" si="237"/>
        <v>57.39</v>
      </c>
      <c r="Q3836" t="s">
        <v>8317</v>
      </c>
      <c r="R3836" t="s">
        <v>8318</v>
      </c>
      <c r="S3836" s="8">
        <f t="shared" si="238"/>
        <v>42143.236886574072</v>
      </c>
      <c r="T3836" s="8">
        <f t="shared" si="239"/>
        <v>42173.236886574072</v>
      </c>
    </row>
    <row r="3837" spans="1:20" ht="49"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s="3" t="s">
        <v>8271</v>
      </c>
      <c r="O3837">
        <f t="shared" si="236"/>
        <v>160</v>
      </c>
      <c r="P3837" s="3">
        <f t="shared" si="237"/>
        <v>40</v>
      </c>
      <c r="Q3837" t="s">
        <v>8317</v>
      </c>
      <c r="R3837" t="s">
        <v>8318</v>
      </c>
      <c r="S3837" s="8">
        <f t="shared" si="238"/>
        <v>42460.733888888884</v>
      </c>
      <c r="T3837" s="8">
        <f t="shared" si="239"/>
        <v>42481.733888888884</v>
      </c>
    </row>
    <row r="3838" spans="1:20" ht="49"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s="3" t="s">
        <v>8271</v>
      </c>
      <c r="O3838">
        <f t="shared" si="236"/>
        <v>113</v>
      </c>
      <c r="P3838" s="3">
        <f t="shared" si="237"/>
        <v>64.290000000000006</v>
      </c>
      <c r="Q3838" t="s">
        <v>8317</v>
      </c>
      <c r="R3838" t="s">
        <v>8318</v>
      </c>
      <c r="S3838" s="8">
        <f t="shared" si="238"/>
        <v>42553.718194444438</v>
      </c>
      <c r="T3838" s="8">
        <f t="shared" si="239"/>
        <v>42584.964583333327</v>
      </c>
    </row>
    <row r="3839" spans="1:20" ht="33"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s="3" t="s">
        <v>8271</v>
      </c>
      <c r="O3839">
        <f t="shared" si="236"/>
        <v>102</v>
      </c>
      <c r="P3839" s="3">
        <f t="shared" si="237"/>
        <v>120.12</v>
      </c>
      <c r="Q3839" t="s">
        <v>8317</v>
      </c>
      <c r="R3839" t="s">
        <v>8318</v>
      </c>
      <c r="S3839" s="8">
        <f t="shared" si="238"/>
        <v>42152.557384259257</v>
      </c>
      <c r="T3839" s="8">
        <f t="shared" si="239"/>
        <v>42188.557384259257</v>
      </c>
    </row>
    <row r="3840" spans="1:20" ht="49"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s="3" t="s">
        <v>8271</v>
      </c>
      <c r="O3840">
        <f t="shared" si="236"/>
        <v>101</v>
      </c>
      <c r="P3840" s="3">
        <f t="shared" si="237"/>
        <v>1008.24</v>
      </c>
      <c r="Q3840" t="s">
        <v>8317</v>
      </c>
      <c r="R3840" t="s">
        <v>8318</v>
      </c>
      <c r="S3840" s="8">
        <f t="shared" si="238"/>
        <v>42116.502418981479</v>
      </c>
      <c r="T3840" s="8">
        <f t="shared" si="239"/>
        <v>42146.502418981479</v>
      </c>
    </row>
    <row r="3841" spans="1:20" ht="49"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s="3" t="s">
        <v>8271</v>
      </c>
      <c r="O3841">
        <f t="shared" si="236"/>
        <v>101</v>
      </c>
      <c r="P3841" s="3">
        <f t="shared" si="237"/>
        <v>63.28</v>
      </c>
      <c r="Q3841" t="s">
        <v>8317</v>
      </c>
      <c r="R3841" t="s">
        <v>8318</v>
      </c>
      <c r="S3841" s="8">
        <f t="shared" si="238"/>
        <v>42154.934305555551</v>
      </c>
      <c r="T3841" s="8">
        <f t="shared" si="239"/>
        <v>42214.934305555558</v>
      </c>
    </row>
    <row r="3842" spans="1:20" ht="49"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s="3" t="s">
        <v>8271</v>
      </c>
      <c r="O3842">
        <f t="shared" si="236"/>
        <v>6500</v>
      </c>
      <c r="P3842" s="3">
        <f t="shared" si="237"/>
        <v>21.67</v>
      </c>
      <c r="Q3842" t="s">
        <v>8317</v>
      </c>
      <c r="R3842" t="s">
        <v>8318</v>
      </c>
      <c r="S3842" s="8">
        <f t="shared" si="238"/>
        <v>42432.493391203701</v>
      </c>
      <c r="T3842" s="8">
        <f t="shared" si="239"/>
        <v>42457.45172453703</v>
      </c>
    </row>
    <row r="3843" spans="1:20" ht="49"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s="3" t="s">
        <v>8271</v>
      </c>
      <c r="O3843">
        <f t="shared" ref="O3843:O3906" si="240">ROUND(E3843/D3843*100,0)</f>
        <v>9</v>
      </c>
      <c r="P3843" s="3">
        <f t="shared" ref="P3843:P3906" si="241">IF(E3843=0,0,ROUND(E3843/L3843,2))</f>
        <v>25.65</v>
      </c>
      <c r="Q3843" t="s">
        <v>8317</v>
      </c>
      <c r="R3843" t="s">
        <v>8318</v>
      </c>
      <c r="S3843" s="8">
        <f t="shared" ref="S3843:S3906" si="242">(((J3843/60)/60)/24)+DATE(1970,1,1)+(-5/24)</f>
        <v>41780.57739583333</v>
      </c>
      <c r="T3843" s="8">
        <f t="shared" ref="T3843:T3906" si="243">(I3843/86400)+25569+(-5/24)</f>
        <v>41840.57739583333</v>
      </c>
    </row>
    <row r="3844" spans="1:20" ht="49"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s="3" t="s">
        <v>8271</v>
      </c>
      <c r="O3844">
        <f t="shared" si="240"/>
        <v>22</v>
      </c>
      <c r="P3844" s="3">
        <f t="shared" si="241"/>
        <v>47.7</v>
      </c>
      <c r="Q3844" t="s">
        <v>8317</v>
      </c>
      <c r="R3844" t="s">
        <v>8318</v>
      </c>
      <c r="S3844" s="8">
        <f t="shared" si="242"/>
        <v>41740.285324074073</v>
      </c>
      <c r="T3844" s="8">
        <f t="shared" si="243"/>
        <v>41770.285324074073</v>
      </c>
    </row>
    <row r="3845" spans="1:20" ht="49"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s="3" t="s">
        <v>8271</v>
      </c>
      <c r="O3845">
        <f t="shared" si="240"/>
        <v>21</v>
      </c>
      <c r="P3845" s="3">
        <f t="shared" si="241"/>
        <v>56.05</v>
      </c>
      <c r="Q3845" t="s">
        <v>8317</v>
      </c>
      <c r="R3845" t="s">
        <v>8318</v>
      </c>
      <c r="S3845" s="8">
        <f t="shared" si="242"/>
        <v>41765.864166666666</v>
      </c>
      <c r="T3845" s="8">
        <f t="shared" si="243"/>
        <v>41790.864166666666</v>
      </c>
    </row>
    <row r="3846" spans="1:20" ht="49"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s="3" t="s">
        <v>8271</v>
      </c>
      <c r="O3846">
        <f t="shared" si="240"/>
        <v>41</v>
      </c>
      <c r="P3846" s="3">
        <f t="shared" si="241"/>
        <v>81.319999999999993</v>
      </c>
      <c r="Q3846" t="s">
        <v>8317</v>
      </c>
      <c r="R3846" t="s">
        <v>8318</v>
      </c>
      <c r="S3846" s="8">
        <f t="shared" si="242"/>
        <v>41766.408958333333</v>
      </c>
      <c r="T3846" s="8">
        <f t="shared" si="243"/>
        <v>41793.082638888889</v>
      </c>
    </row>
    <row r="3847" spans="1:20" ht="65"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s="3" t="s">
        <v>8271</v>
      </c>
      <c r="O3847">
        <f t="shared" si="240"/>
        <v>2</v>
      </c>
      <c r="P3847" s="3">
        <f t="shared" si="241"/>
        <v>70.17</v>
      </c>
      <c r="Q3847" t="s">
        <v>8317</v>
      </c>
      <c r="R3847" t="s">
        <v>8318</v>
      </c>
      <c r="S3847" s="8">
        <f t="shared" si="242"/>
        <v>42248.418680555551</v>
      </c>
      <c r="T3847" s="8">
        <f t="shared" si="243"/>
        <v>42278.418680555558</v>
      </c>
    </row>
    <row r="3848" spans="1:20" ht="49"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s="3" t="s">
        <v>8271</v>
      </c>
      <c r="O3848">
        <f t="shared" si="240"/>
        <v>3</v>
      </c>
      <c r="P3848" s="3">
        <f t="shared" si="241"/>
        <v>23.63</v>
      </c>
      <c r="Q3848" t="s">
        <v>8317</v>
      </c>
      <c r="R3848" t="s">
        <v>8318</v>
      </c>
      <c r="S3848" s="8">
        <f t="shared" si="242"/>
        <v>41885.01321759259</v>
      </c>
      <c r="T3848" s="8">
        <f t="shared" si="243"/>
        <v>41916.082638888889</v>
      </c>
    </row>
    <row r="3849" spans="1:20" ht="49"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s="3" t="s">
        <v>8271</v>
      </c>
      <c r="O3849">
        <f t="shared" si="240"/>
        <v>16</v>
      </c>
      <c r="P3849" s="3">
        <f t="shared" si="241"/>
        <v>188.56</v>
      </c>
      <c r="Q3849" t="s">
        <v>8317</v>
      </c>
      <c r="R3849" t="s">
        <v>8318</v>
      </c>
      <c r="S3849" s="8">
        <f t="shared" si="242"/>
        <v>42159.016099537032</v>
      </c>
      <c r="T3849" s="8">
        <f t="shared" si="243"/>
        <v>42204.016099537032</v>
      </c>
    </row>
    <row r="3850" spans="1:20" ht="49"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s="3" t="s">
        <v>8271</v>
      </c>
      <c r="O3850">
        <f t="shared" si="240"/>
        <v>16</v>
      </c>
      <c r="P3850" s="3">
        <f t="shared" si="241"/>
        <v>49.51</v>
      </c>
      <c r="Q3850" t="s">
        <v>8317</v>
      </c>
      <c r="R3850" t="s">
        <v>8318</v>
      </c>
      <c r="S3850" s="8">
        <f t="shared" si="242"/>
        <v>42265.608668981477</v>
      </c>
      <c r="T3850" s="8">
        <f t="shared" si="243"/>
        <v>42295.608668981477</v>
      </c>
    </row>
    <row r="3851" spans="1:20" ht="49"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s="3" t="s">
        <v>8271</v>
      </c>
      <c r="O3851">
        <f t="shared" si="240"/>
        <v>7</v>
      </c>
      <c r="P3851" s="3">
        <f t="shared" si="241"/>
        <v>75.459999999999994</v>
      </c>
      <c r="Q3851" t="s">
        <v>8317</v>
      </c>
      <c r="R3851" t="s">
        <v>8318</v>
      </c>
      <c r="S3851" s="8">
        <f t="shared" si="242"/>
        <v>42136.558842592589</v>
      </c>
      <c r="T3851" s="8">
        <f t="shared" si="243"/>
        <v>42166.558842592589</v>
      </c>
    </row>
    <row r="3852" spans="1:20" ht="33"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s="3" t="s">
        <v>8271</v>
      </c>
      <c r="O3852">
        <f t="shared" si="240"/>
        <v>4</v>
      </c>
      <c r="P3852" s="3">
        <f t="shared" si="241"/>
        <v>9.5</v>
      </c>
      <c r="Q3852" t="s">
        <v>8317</v>
      </c>
      <c r="R3852" t="s">
        <v>8318</v>
      </c>
      <c r="S3852" s="8">
        <f t="shared" si="242"/>
        <v>41974.916006944441</v>
      </c>
      <c r="T3852" s="8">
        <f t="shared" si="243"/>
        <v>42004.916006944441</v>
      </c>
    </row>
    <row r="3853" spans="1:20" ht="49"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s="3" t="s">
        <v>8271</v>
      </c>
      <c r="O3853">
        <f t="shared" si="240"/>
        <v>34</v>
      </c>
      <c r="P3853" s="3">
        <f t="shared" si="241"/>
        <v>35.5</v>
      </c>
      <c r="Q3853" t="s">
        <v>8317</v>
      </c>
      <c r="R3853" t="s">
        <v>8318</v>
      </c>
      <c r="S3853" s="8">
        <f t="shared" si="242"/>
        <v>42172.23123842592</v>
      </c>
      <c r="T3853" s="8">
        <f t="shared" si="243"/>
        <v>42202.23123842592</v>
      </c>
    </row>
    <row r="3854" spans="1:20" ht="49"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s="3" t="s">
        <v>8271</v>
      </c>
      <c r="O3854">
        <f t="shared" si="240"/>
        <v>0</v>
      </c>
      <c r="P3854" s="3">
        <f t="shared" si="241"/>
        <v>10</v>
      </c>
      <c r="Q3854" t="s">
        <v>8317</v>
      </c>
      <c r="R3854" t="s">
        <v>8318</v>
      </c>
      <c r="S3854" s="8">
        <f t="shared" si="242"/>
        <v>42064.982361111113</v>
      </c>
      <c r="T3854" s="8">
        <f t="shared" si="243"/>
        <v>42089.940694444442</v>
      </c>
    </row>
    <row r="3855" spans="1:20" ht="33"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s="3" t="s">
        <v>8271</v>
      </c>
      <c r="O3855">
        <f t="shared" si="240"/>
        <v>0</v>
      </c>
      <c r="P3855" s="3">
        <f t="shared" si="241"/>
        <v>13</v>
      </c>
      <c r="Q3855" t="s">
        <v>8317</v>
      </c>
      <c r="R3855" t="s">
        <v>8318</v>
      </c>
      <c r="S3855" s="8">
        <f t="shared" si="242"/>
        <v>41848.631689814814</v>
      </c>
      <c r="T3855" s="8">
        <f t="shared" si="243"/>
        <v>41883.631689814814</v>
      </c>
    </row>
    <row r="3856" spans="1:20" ht="33"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s="3" t="s">
        <v>8271</v>
      </c>
      <c r="O3856">
        <f t="shared" si="240"/>
        <v>16</v>
      </c>
      <c r="P3856" s="3">
        <f t="shared" si="241"/>
        <v>89.4</v>
      </c>
      <c r="Q3856" t="s">
        <v>8317</v>
      </c>
      <c r="R3856" t="s">
        <v>8318</v>
      </c>
      <c r="S3856" s="8">
        <f t="shared" si="242"/>
        <v>42103.67659722222</v>
      </c>
      <c r="T3856" s="8">
        <f t="shared" si="243"/>
        <v>42133.67659722222</v>
      </c>
    </row>
    <row r="3857" spans="1:20" ht="49"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s="3" t="s">
        <v>8271</v>
      </c>
      <c r="O3857">
        <f t="shared" si="240"/>
        <v>3</v>
      </c>
      <c r="P3857" s="3">
        <f t="shared" si="241"/>
        <v>25</v>
      </c>
      <c r="Q3857" t="s">
        <v>8317</v>
      </c>
      <c r="R3857" t="s">
        <v>8318</v>
      </c>
      <c r="S3857" s="8">
        <f t="shared" si="242"/>
        <v>42059.762395833335</v>
      </c>
      <c r="T3857" s="8">
        <f t="shared" si="243"/>
        <v>42089.720729166664</v>
      </c>
    </row>
    <row r="3858" spans="1:20" ht="49"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s="3" t="s">
        <v>8271</v>
      </c>
      <c r="O3858">
        <f t="shared" si="240"/>
        <v>0</v>
      </c>
      <c r="P3858" s="3">
        <f t="shared" si="241"/>
        <v>1</v>
      </c>
      <c r="Q3858" t="s">
        <v>8317</v>
      </c>
      <c r="R3858" t="s">
        <v>8318</v>
      </c>
      <c r="S3858" s="8">
        <f t="shared" si="242"/>
        <v>42041.534756944442</v>
      </c>
      <c r="T3858" s="8">
        <f t="shared" si="243"/>
        <v>42071.493090277778</v>
      </c>
    </row>
    <row r="3859" spans="1:20" ht="49"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s="3" t="s">
        <v>8271</v>
      </c>
      <c r="O3859">
        <f t="shared" si="240"/>
        <v>5</v>
      </c>
      <c r="P3859" s="3">
        <f t="shared" si="241"/>
        <v>65</v>
      </c>
      <c r="Q3859" t="s">
        <v>8317</v>
      </c>
      <c r="R3859" t="s">
        <v>8318</v>
      </c>
      <c r="S3859" s="8">
        <f t="shared" si="242"/>
        <v>41829.528819444444</v>
      </c>
      <c r="T3859" s="8">
        <f t="shared" si="243"/>
        <v>41852.508333333331</v>
      </c>
    </row>
    <row r="3860" spans="1:20" ht="49"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s="3" t="s">
        <v>8271</v>
      </c>
      <c r="O3860">
        <f t="shared" si="240"/>
        <v>2</v>
      </c>
      <c r="P3860" s="3">
        <f t="shared" si="241"/>
        <v>10</v>
      </c>
      <c r="Q3860" t="s">
        <v>8317</v>
      </c>
      <c r="R3860" t="s">
        <v>8318</v>
      </c>
      <c r="S3860" s="8">
        <f t="shared" si="242"/>
        <v>42128.222731481481</v>
      </c>
      <c r="T3860" s="8">
        <f t="shared" si="243"/>
        <v>42146.666666666664</v>
      </c>
    </row>
    <row r="3861" spans="1:20" ht="49"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s="3" t="s">
        <v>8271</v>
      </c>
      <c r="O3861">
        <f t="shared" si="240"/>
        <v>0</v>
      </c>
      <c r="P3861" s="3">
        <f t="shared" si="241"/>
        <v>1</v>
      </c>
      <c r="Q3861" t="s">
        <v>8317</v>
      </c>
      <c r="R3861" t="s">
        <v>8318</v>
      </c>
      <c r="S3861" s="8">
        <f t="shared" si="242"/>
        <v>41789.685266203705</v>
      </c>
      <c r="T3861" s="8">
        <f t="shared" si="243"/>
        <v>41815.666666666664</v>
      </c>
    </row>
    <row r="3862" spans="1:20" ht="49"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s="3" t="s">
        <v>8271</v>
      </c>
      <c r="O3862">
        <f t="shared" si="240"/>
        <v>18</v>
      </c>
      <c r="P3862" s="3">
        <f t="shared" si="241"/>
        <v>81.540000000000006</v>
      </c>
      <c r="Q3862" t="s">
        <v>8317</v>
      </c>
      <c r="R3862" t="s">
        <v>8318</v>
      </c>
      <c r="S3862" s="8">
        <f t="shared" si="242"/>
        <v>41833.452662037031</v>
      </c>
      <c r="T3862" s="8">
        <f t="shared" si="243"/>
        <v>41863.452662037038</v>
      </c>
    </row>
    <row r="3863" spans="1:20" ht="18"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s="3" t="s">
        <v>8271</v>
      </c>
      <c r="O3863">
        <f t="shared" si="240"/>
        <v>5</v>
      </c>
      <c r="P3863" s="3">
        <f t="shared" si="241"/>
        <v>100</v>
      </c>
      <c r="Q3863" t="s">
        <v>8317</v>
      </c>
      <c r="R3863" t="s">
        <v>8318</v>
      </c>
      <c r="S3863" s="8">
        <f t="shared" si="242"/>
        <v>41914.381678240738</v>
      </c>
      <c r="T3863" s="8">
        <f t="shared" si="243"/>
        <v>41955.699305555558</v>
      </c>
    </row>
    <row r="3864" spans="1:20" ht="33"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s="3" t="s">
        <v>8271</v>
      </c>
      <c r="O3864">
        <f t="shared" si="240"/>
        <v>0</v>
      </c>
      <c r="P3864" s="3">
        <f t="shared" si="241"/>
        <v>1</v>
      </c>
      <c r="Q3864" t="s">
        <v>8317</v>
      </c>
      <c r="R3864" t="s">
        <v>8318</v>
      </c>
      <c r="S3864" s="8">
        <f t="shared" si="242"/>
        <v>42611.052731481475</v>
      </c>
      <c r="T3864" s="8">
        <f t="shared" si="243"/>
        <v>42625.499305555553</v>
      </c>
    </row>
    <row r="3865" spans="1:20" ht="49"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s="3" t="s">
        <v>8271</v>
      </c>
      <c r="O3865">
        <f t="shared" si="240"/>
        <v>0</v>
      </c>
      <c r="P3865" s="3">
        <f t="shared" si="241"/>
        <v>0</v>
      </c>
      <c r="Q3865" t="s">
        <v>8317</v>
      </c>
      <c r="R3865" t="s">
        <v>8318</v>
      </c>
      <c r="S3865" s="8">
        <f t="shared" si="242"/>
        <v>42253.424826388888</v>
      </c>
      <c r="T3865" s="8">
        <f t="shared" si="243"/>
        <v>42313.466493055552</v>
      </c>
    </row>
    <row r="3866" spans="1:20" ht="49"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s="3" t="s">
        <v>8271</v>
      </c>
      <c r="O3866">
        <f t="shared" si="240"/>
        <v>1</v>
      </c>
      <c r="P3866" s="3">
        <f t="shared" si="241"/>
        <v>20</v>
      </c>
      <c r="Q3866" t="s">
        <v>8317</v>
      </c>
      <c r="R3866" t="s">
        <v>8318</v>
      </c>
      <c r="S3866" s="8">
        <f t="shared" si="242"/>
        <v>42295.683495370373</v>
      </c>
      <c r="T3866" s="8">
        <f t="shared" si="243"/>
        <v>42325.72516203703</v>
      </c>
    </row>
    <row r="3867" spans="1:20" ht="49"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s="3" t="s">
        <v>8271</v>
      </c>
      <c r="O3867">
        <f t="shared" si="240"/>
        <v>27</v>
      </c>
      <c r="P3867" s="3">
        <f t="shared" si="241"/>
        <v>46.43</v>
      </c>
      <c r="Q3867" t="s">
        <v>8317</v>
      </c>
      <c r="R3867" t="s">
        <v>8318</v>
      </c>
      <c r="S3867" s="8">
        <f t="shared" si="242"/>
        <v>41841.44326388889</v>
      </c>
      <c r="T3867" s="8">
        <f t="shared" si="243"/>
        <v>41881.020833333328</v>
      </c>
    </row>
    <row r="3868" spans="1:20" ht="33"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s="3" t="s">
        <v>8271</v>
      </c>
      <c r="O3868">
        <f t="shared" si="240"/>
        <v>1</v>
      </c>
      <c r="P3868" s="3">
        <f t="shared" si="241"/>
        <v>5.5</v>
      </c>
      <c r="Q3868" t="s">
        <v>8317</v>
      </c>
      <c r="R3868" t="s">
        <v>8318</v>
      </c>
      <c r="S3868" s="8">
        <f t="shared" si="242"/>
        <v>42402.738668981481</v>
      </c>
      <c r="T3868" s="8">
        <f t="shared" si="243"/>
        <v>42451.936805555553</v>
      </c>
    </row>
    <row r="3869" spans="1:20" ht="49"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s="3" t="s">
        <v>8271</v>
      </c>
      <c r="O3869">
        <f t="shared" si="240"/>
        <v>13</v>
      </c>
      <c r="P3869" s="3">
        <f t="shared" si="241"/>
        <v>50.2</v>
      </c>
      <c r="Q3869" t="s">
        <v>8317</v>
      </c>
      <c r="R3869" t="s">
        <v>8318</v>
      </c>
      <c r="S3869" s="8">
        <f t="shared" si="242"/>
        <v>42509.605775462966</v>
      </c>
      <c r="T3869" s="8">
        <f t="shared" si="243"/>
        <v>42539.605775462966</v>
      </c>
    </row>
    <row r="3870" spans="1:20" ht="18"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s="3" t="s">
        <v>8305</v>
      </c>
      <c r="O3870">
        <f t="shared" si="240"/>
        <v>0</v>
      </c>
      <c r="P3870" s="3">
        <f t="shared" si="241"/>
        <v>10</v>
      </c>
      <c r="Q3870" t="s">
        <v>8317</v>
      </c>
      <c r="R3870" t="s">
        <v>8359</v>
      </c>
      <c r="S3870" s="8">
        <f t="shared" si="242"/>
        <v>41865.451446759253</v>
      </c>
      <c r="T3870" s="8">
        <f t="shared" si="243"/>
        <v>41890.45144675926</v>
      </c>
    </row>
    <row r="3871" spans="1:20" ht="33"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s="3" t="s">
        <v>8305</v>
      </c>
      <c r="O3871">
        <f t="shared" si="240"/>
        <v>3</v>
      </c>
      <c r="P3871" s="3">
        <f t="shared" si="241"/>
        <v>30.13</v>
      </c>
      <c r="Q3871" t="s">
        <v>8317</v>
      </c>
      <c r="R3871" t="s">
        <v>8359</v>
      </c>
      <c r="S3871" s="8">
        <f t="shared" si="242"/>
        <v>42047.516111111108</v>
      </c>
      <c r="T3871" s="8">
        <f t="shared" si="243"/>
        <v>42076.924305555549</v>
      </c>
    </row>
    <row r="3872" spans="1:20" ht="49"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s="3" t="s">
        <v>8305</v>
      </c>
      <c r="O3872">
        <f t="shared" si="240"/>
        <v>15</v>
      </c>
      <c r="P3872" s="3">
        <f t="shared" si="241"/>
        <v>150</v>
      </c>
      <c r="Q3872" t="s">
        <v>8317</v>
      </c>
      <c r="R3872" t="s">
        <v>8359</v>
      </c>
      <c r="S3872" s="8">
        <f t="shared" si="242"/>
        <v>41792.963865740734</v>
      </c>
      <c r="T3872" s="8">
        <f t="shared" si="243"/>
        <v>41822.963865740741</v>
      </c>
    </row>
    <row r="3873" spans="1:20" ht="33"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s="3" t="s">
        <v>8305</v>
      </c>
      <c r="O3873">
        <f t="shared" si="240"/>
        <v>3</v>
      </c>
      <c r="P3873" s="3">
        <f t="shared" si="241"/>
        <v>13.33</v>
      </c>
      <c r="Q3873" t="s">
        <v>8317</v>
      </c>
      <c r="R3873" t="s">
        <v>8359</v>
      </c>
      <c r="S3873" s="8">
        <f t="shared" si="242"/>
        <v>42763.572337962956</v>
      </c>
      <c r="T3873" s="8">
        <f t="shared" si="243"/>
        <v>42823.530671296299</v>
      </c>
    </row>
    <row r="3874" spans="1:20" ht="49"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s="3" t="s">
        <v>8305</v>
      </c>
      <c r="O3874">
        <f t="shared" si="240"/>
        <v>0</v>
      </c>
      <c r="P3874" s="3">
        <f t="shared" si="241"/>
        <v>0</v>
      </c>
      <c r="Q3874" t="s">
        <v>8317</v>
      </c>
      <c r="R3874" t="s">
        <v>8359</v>
      </c>
      <c r="S3874" s="8">
        <f t="shared" si="242"/>
        <v>42179.9374537037</v>
      </c>
      <c r="T3874" s="8">
        <f t="shared" si="243"/>
        <v>42229.9374537037</v>
      </c>
    </row>
    <row r="3875" spans="1:20" ht="49"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s="3" t="s">
        <v>8305</v>
      </c>
      <c r="O3875">
        <f t="shared" si="240"/>
        <v>0</v>
      </c>
      <c r="P3875" s="3">
        <f t="shared" si="241"/>
        <v>0</v>
      </c>
      <c r="Q3875" t="s">
        <v>8317</v>
      </c>
      <c r="R3875" t="s">
        <v>8359</v>
      </c>
      <c r="S3875" s="8">
        <f t="shared" si="242"/>
        <v>42255.487673611111</v>
      </c>
      <c r="T3875" s="8">
        <f t="shared" si="243"/>
        <v>42285.487673611111</v>
      </c>
    </row>
    <row r="3876" spans="1:20" ht="49"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s="3" t="s">
        <v>8305</v>
      </c>
      <c r="O3876">
        <f t="shared" si="240"/>
        <v>0</v>
      </c>
      <c r="P3876" s="3">
        <f t="shared" si="241"/>
        <v>0</v>
      </c>
      <c r="Q3876" t="s">
        <v>8317</v>
      </c>
      <c r="R3876" t="s">
        <v>8359</v>
      </c>
      <c r="S3876" s="8">
        <f t="shared" si="242"/>
        <v>42006.808124999996</v>
      </c>
      <c r="T3876" s="8">
        <f t="shared" si="243"/>
        <v>42027.833333333336</v>
      </c>
    </row>
    <row r="3877" spans="1:20" ht="49"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s="3" t="s">
        <v>8305</v>
      </c>
      <c r="O3877">
        <f t="shared" si="240"/>
        <v>0</v>
      </c>
      <c r="P3877" s="3">
        <f t="shared" si="241"/>
        <v>0</v>
      </c>
      <c r="Q3877" t="s">
        <v>8317</v>
      </c>
      <c r="R3877" t="s">
        <v>8359</v>
      </c>
      <c r="S3877" s="8">
        <f t="shared" si="242"/>
        <v>42615.138483796291</v>
      </c>
      <c r="T3877" s="8">
        <f t="shared" si="243"/>
        <v>42616.208333333336</v>
      </c>
    </row>
    <row r="3878" spans="1:20" ht="49"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s="3" t="s">
        <v>8305</v>
      </c>
      <c r="O3878">
        <f t="shared" si="240"/>
        <v>53</v>
      </c>
      <c r="P3878" s="3">
        <f t="shared" si="241"/>
        <v>44.76</v>
      </c>
      <c r="Q3878" t="s">
        <v>8317</v>
      </c>
      <c r="R3878" t="s">
        <v>8359</v>
      </c>
      <c r="S3878" s="8">
        <f t="shared" si="242"/>
        <v>42372.415833333333</v>
      </c>
      <c r="T3878" s="8">
        <f t="shared" si="243"/>
        <v>42402.415833333333</v>
      </c>
    </row>
    <row r="3879" spans="1:20" ht="49"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s="3" t="s">
        <v>8305</v>
      </c>
      <c r="O3879">
        <f t="shared" si="240"/>
        <v>5</v>
      </c>
      <c r="P3879" s="3">
        <f t="shared" si="241"/>
        <v>88.64</v>
      </c>
      <c r="Q3879" t="s">
        <v>8317</v>
      </c>
      <c r="R3879" t="s">
        <v>8359</v>
      </c>
      <c r="S3879" s="8">
        <f t="shared" si="242"/>
        <v>42682.469351851854</v>
      </c>
      <c r="T3879" s="8">
        <f t="shared" si="243"/>
        <v>42712.469351851854</v>
      </c>
    </row>
    <row r="3880" spans="1:20" ht="49"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s="3" t="s">
        <v>8305</v>
      </c>
      <c r="O3880">
        <f t="shared" si="240"/>
        <v>0</v>
      </c>
      <c r="P3880" s="3">
        <f t="shared" si="241"/>
        <v>10</v>
      </c>
      <c r="Q3880" t="s">
        <v>8317</v>
      </c>
      <c r="R3880" t="s">
        <v>8359</v>
      </c>
      <c r="S3880" s="8">
        <f t="shared" si="242"/>
        <v>42154.610486111109</v>
      </c>
      <c r="T3880" s="8">
        <f t="shared" si="243"/>
        <v>42184.957638888889</v>
      </c>
    </row>
    <row r="3881" spans="1:20" ht="49"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s="3" t="s">
        <v>8305</v>
      </c>
      <c r="O3881">
        <f t="shared" si="240"/>
        <v>0</v>
      </c>
      <c r="P3881" s="3">
        <f t="shared" si="241"/>
        <v>0</v>
      </c>
      <c r="Q3881" t="s">
        <v>8317</v>
      </c>
      <c r="R3881" t="s">
        <v>8359</v>
      </c>
      <c r="S3881" s="8">
        <f t="shared" si="242"/>
        <v>41999.652731481481</v>
      </c>
      <c r="T3881" s="8">
        <f t="shared" si="243"/>
        <v>42029.652731481481</v>
      </c>
    </row>
    <row r="3882" spans="1:20" ht="49"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s="3" t="s">
        <v>8305</v>
      </c>
      <c r="O3882">
        <f t="shared" si="240"/>
        <v>13</v>
      </c>
      <c r="P3882" s="3">
        <f t="shared" si="241"/>
        <v>57.65</v>
      </c>
      <c r="Q3882" t="s">
        <v>8317</v>
      </c>
      <c r="R3882" t="s">
        <v>8359</v>
      </c>
      <c r="S3882" s="8">
        <f t="shared" si="242"/>
        <v>41815.606712962959</v>
      </c>
      <c r="T3882" s="8">
        <f t="shared" si="243"/>
        <v>41850.75</v>
      </c>
    </row>
    <row r="3883" spans="1:20" ht="33"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s="3" t="s">
        <v>8305</v>
      </c>
      <c r="O3883">
        <f t="shared" si="240"/>
        <v>5</v>
      </c>
      <c r="P3883" s="3">
        <f t="shared" si="241"/>
        <v>25</v>
      </c>
      <c r="Q3883" t="s">
        <v>8317</v>
      </c>
      <c r="R3883" t="s">
        <v>8359</v>
      </c>
      <c r="S3883" s="8">
        <f t="shared" si="242"/>
        <v>42755.810173611106</v>
      </c>
      <c r="T3883" s="8">
        <f t="shared" si="243"/>
        <v>42785.810173611106</v>
      </c>
    </row>
    <row r="3884" spans="1:20" ht="49"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s="3" t="s">
        <v>8305</v>
      </c>
      <c r="O3884">
        <f t="shared" si="240"/>
        <v>0</v>
      </c>
      <c r="P3884" s="3">
        <f t="shared" si="241"/>
        <v>0</v>
      </c>
      <c r="Q3884" t="s">
        <v>8317</v>
      </c>
      <c r="R3884" t="s">
        <v>8359</v>
      </c>
      <c r="S3884" s="8">
        <f t="shared" si="242"/>
        <v>42373.77511574074</v>
      </c>
      <c r="T3884" s="8">
        <f t="shared" si="243"/>
        <v>42400.752083333333</v>
      </c>
    </row>
    <row r="3885" spans="1:20" ht="49"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s="3" t="s">
        <v>8305</v>
      </c>
      <c r="O3885">
        <f t="shared" si="240"/>
        <v>0</v>
      </c>
      <c r="P3885" s="3">
        <f t="shared" si="241"/>
        <v>0</v>
      </c>
      <c r="Q3885" t="s">
        <v>8317</v>
      </c>
      <c r="R3885" t="s">
        <v>8359</v>
      </c>
      <c r="S3885" s="8">
        <f t="shared" si="242"/>
        <v>41854.394317129627</v>
      </c>
      <c r="T3885" s="8">
        <f t="shared" si="243"/>
        <v>41884.394317129627</v>
      </c>
    </row>
    <row r="3886" spans="1:20" ht="49"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s="3" t="s">
        <v>8305</v>
      </c>
      <c r="O3886">
        <f t="shared" si="240"/>
        <v>0</v>
      </c>
      <c r="P3886" s="3">
        <f t="shared" si="241"/>
        <v>0</v>
      </c>
      <c r="Q3886" t="s">
        <v>8317</v>
      </c>
      <c r="R3886" t="s">
        <v>8359</v>
      </c>
      <c r="S3886" s="8">
        <f t="shared" si="242"/>
        <v>42065.583240740736</v>
      </c>
      <c r="T3886" s="8">
        <f t="shared" si="243"/>
        <v>42090.541574074072</v>
      </c>
    </row>
    <row r="3887" spans="1:20" ht="49"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s="3" t="s">
        <v>8305</v>
      </c>
      <c r="O3887">
        <f t="shared" si="240"/>
        <v>0</v>
      </c>
      <c r="P3887" s="3">
        <f t="shared" si="241"/>
        <v>0</v>
      </c>
      <c r="Q3887" t="s">
        <v>8317</v>
      </c>
      <c r="R3887" t="s">
        <v>8359</v>
      </c>
      <c r="S3887" s="8">
        <f t="shared" si="242"/>
        <v>42469.742951388886</v>
      </c>
      <c r="T3887" s="8">
        <f t="shared" si="243"/>
        <v>42499.742951388886</v>
      </c>
    </row>
    <row r="3888" spans="1:20" ht="18"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s="3" t="s">
        <v>8305</v>
      </c>
      <c r="O3888">
        <f t="shared" si="240"/>
        <v>0</v>
      </c>
      <c r="P3888" s="3">
        <f t="shared" si="241"/>
        <v>0</v>
      </c>
      <c r="Q3888" t="s">
        <v>8317</v>
      </c>
      <c r="R3888" t="s">
        <v>8359</v>
      </c>
      <c r="S3888" s="8">
        <f t="shared" si="242"/>
        <v>41954.019699074073</v>
      </c>
      <c r="T3888" s="8">
        <f t="shared" si="243"/>
        <v>41984.019699074073</v>
      </c>
    </row>
    <row r="3889" spans="1:20" ht="49"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s="3" t="s">
        <v>8305</v>
      </c>
      <c r="O3889">
        <f t="shared" si="240"/>
        <v>2</v>
      </c>
      <c r="P3889" s="3">
        <f t="shared" si="241"/>
        <v>17.5</v>
      </c>
      <c r="Q3889" t="s">
        <v>8317</v>
      </c>
      <c r="R3889" t="s">
        <v>8359</v>
      </c>
      <c r="S3889" s="8">
        <f t="shared" si="242"/>
        <v>42079.649641203701</v>
      </c>
      <c r="T3889" s="8">
        <f t="shared" si="243"/>
        <v>42125.708333333336</v>
      </c>
    </row>
    <row r="3890" spans="1:20" ht="49"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s="3" t="s">
        <v>8271</v>
      </c>
      <c r="O3890">
        <f t="shared" si="240"/>
        <v>27</v>
      </c>
      <c r="P3890" s="3">
        <f t="shared" si="241"/>
        <v>38.71</v>
      </c>
      <c r="Q3890" t="s">
        <v>8317</v>
      </c>
      <c r="R3890" t="s">
        <v>8318</v>
      </c>
      <c r="S3890" s="8">
        <f t="shared" si="242"/>
        <v>42762.337476851848</v>
      </c>
      <c r="T3890" s="8">
        <f t="shared" si="243"/>
        <v>42792.337476851848</v>
      </c>
    </row>
    <row r="3891" spans="1:20" ht="49"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s="3" t="s">
        <v>8271</v>
      </c>
      <c r="O3891">
        <f t="shared" si="240"/>
        <v>1</v>
      </c>
      <c r="P3891" s="3">
        <f t="shared" si="241"/>
        <v>13.11</v>
      </c>
      <c r="Q3891" t="s">
        <v>8317</v>
      </c>
      <c r="R3891" t="s">
        <v>8318</v>
      </c>
      <c r="S3891" s="8">
        <f t="shared" si="242"/>
        <v>41976.796643518515</v>
      </c>
      <c r="T3891" s="8">
        <f t="shared" si="243"/>
        <v>42008.768055555549</v>
      </c>
    </row>
    <row r="3892" spans="1:20" ht="49"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s="3" t="s">
        <v>8271</v>
      </c>
      <c r="O3892">
        <f t="shared" si="240"/>
        <v>17</v>
      </c>
      <c r="P3892" s="3">
        <f t="shared" si="241"/>
        <v>315.5</v>
      </c>
      <c r="Q3892" t="s">
        <v>8317</v>
      </c>
      <c r="R3892" t="s">
        <v>8318</v>
      </c>
      <c r="S3892" s="8">
        <f t="shared" si="242"/>
        <v>42171.55027777778</v>
      </c>
      <c r="T3892" s="8">
        <f t="shared" si="243"/>
        <v>42231.55027777778</v>
      </c>
    </row>
    <row r="3893" spans="1:20" ht="33"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s="3" t="s">
        <v>8271</v>
      </c>
      <c r="O3893">
        <f t="shared" si="240"/>
        <v>33</v>
      </c>
      <c r="P3893" s="3">
        <f t="shared" si="241"/>
        <v>37.14</v>
      </c>
      <c r="Q3893" t="s">
        <v>8317</v>
      </c>
      <c r="R3893" t="s">
        <v>8318</v>
      </c>
      <c r="S3893" s="8">
        <f t="shared" si="242"/>
        <v>42055.924120370364</v>
      </c>
      <c r="T3893" s="8">
        <f t="shared" si="243"/>
        <v>42085.999305555553</v>
      </c>
    </row>
    <row r="3894" spans="1:20" ht="49"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s="3" t="s">
        <v>8271</v>
      </c>
      <c r="O3894">
        <f t="shared" si="240"/>
        <v>0</v>
      </c>
      <c r="P3894" s="3">
        <f t="shared" si="241"/>
        <v>0</v>
      </c>
      <c r="Q3894" t="s">
        <v>8317</v>
      </c>
      <c r="R3894" t="s">
        <v>8318</v>
      </c>
      <c r="S3894" s="8">
        <f t="shared" si="242"/>
        <v>41867.44394675926</v>
      </c>
      <c r="T3894" s="8">
        <f t="shared" si="243"/>
        <v>41875.083333333328</v>
      </c>
    </row>
    <row r="3895" spans="1:20" ht="49"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s="3" t="s">
        <v>8271</v>
      </c>
      <c r="O3895">
        <f t="shared" si="240"/>
        <v>22</v>
      </c>
      <c r="P3895" s="3">
        <f t="shared" si="241"/>
        <v>128.27000000000001</v>
      </c>
      <c r="Q3895" t="s">
        <v>8317</v>
      </c>
      <c r="R3895" t="s">
        <v>8318</v>
      </c>
      <c r="S3895" s="8">
        <f t="shared" si="242"/>
        <v>41779.449537037035</v>
      </c>
      <c r="T3895" s="8">
        <f t="shared" si="243"/>
        <v>41821.041666666664</v>
      </c>
    </row>
    <row r="3896" spans="1:20" ht="49"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s="3" t="s">
        <v>8271</v>
      </c>
      <c r="O3896">
        <f t="shared" si="240"/>
        <v>3</v>
      </c>
      <c r="P3896" s="3">
        <f t="shared" si="241"/>
        <v>47.27</v>
      </c>
      <c r="Q3896" t="s">
        <v>8317</v>
      </c>
      <c r="R3896" t="s">
        <v>8318</v>
      </c>
      <c r="S3896" s="8">
        <f t="shared" si="242"/>
        <v>42679.750138888885</v>
      </c>
      <c r="T3896" s="8">
        <f t="shared" si="243"/>
        <v>42709.999305555553</v>
      </c>
    </row>
    <row r="3897" spans="1:20" ht="49"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s="3" t="s">
        <v>8271</v>
      </c>
      <c r="O3897">
        <f t="shared" si="240"/>
        <v>5</v>
      </c>
      <c r="P3897" s="3">
        <f t="shared" si="241"/>
        <v>50</v>
      </c>
      <c r="Q3897" t="s">
        <v>8317</v>
      </c>
      <c r="R3897" t="s">
        <v>8318</v>
      </c>
      <c r="S3897" s="8">
        <f t="shared" si="242"/>
        <v>42032.041875000003</v>
      </c>
      <c r="T3897" s="8">
        <f t="shared" si="243"/>
        <v>42063.041875000003</v>
      </c>
    </row>
    <row r="3898" spans="1:20" ht="49"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s="3" t="s">
        <v>8271</v>
      </c>
      <c r="O3898">
        <f t="shared" si="240"/>
        <v>11</v>
      </c>
      <c r="P3898" s="3">
        <f t="shared" si="241"/>
        <v>42.5</v>
      </c>
      <c r="Q3898" t="s">
        <v>8317</v>
      </c>
      <c r="R3898" t="s">
        <v>8318</v>
      </c>
      <c r="S3898" s="8">
        <f t="shared" si="242"/>
        <v>41792.983541666668</v>
      </c>
      <c r="T3898" s="8">
        <f t="shared" si="243"/>
        <v>41806.983541666668</v>
      </c>
    </row>
    <row r="3899" spans="1:20" ht="49"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s="3" t="s">
        <v>8271</v>
      </c>
      <c r="O3899">
        <f t="shared" si="240"/>
        <v>18</v>
      </c>
      <c r="P3899" s="3">
        <f t="shared" si="241"/>
        <v>44</v>
      </c>
      <c r="Q3899" t="s">
        <v>8317</v>
      </c>
      <c r="R3899" t="s">
        <v>8318</v>
      </c>
      <c r="S3899" s="8">
        <f t="shared" si="242"/>
        <v>41982.665312499994</v>
      </c>
      <c r="T3899" s="8">
        <f t="shared" si="243"/>
        <v>42012.665312499994</v>
      </c>
    </row>
    <row r="3900" spans="1:20" ht="65"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s="3" t="s">
        <v>8271</v>
      </c>
      <c r="O3900">
        <f t="shared" si="240"/>
        <v>33</v>
      </c>
      <c r="P3900" s="3">
        <f t="shared" si="241"/>
        <v>50.88</v>
      </c>
      <c r="Q3900" t="s">
        <v>8317</v>
      </c>
      <c r="R3900" t="s">
        <v>8318</v>
      </c>
      <c r="S3900" s="8">
        <f t="shared" si="242"/>
        <v>42193.273958333331</v>
      </c>
      <c r="T3900" s="8">
        <f t="shared" si="243"/>
        <v>42233.458333333336</v>
      </c>
    </row>
    <row r="3901" spans="1:20" ht="49"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s="3" t="s">
        <v>8271</v>
      </c>
      <c r="O3901">
        <f t="shared" si="240"/>
        <v>1</v>
      </c>
      <c r="P3901" s="3">
        <f t="shared" si="241"/>
        <v>62.5</v>
      </c>
      <c r="Q3901" t="s">
        <v>8317</v>
      </c>
      <c r="R3901" t="s">
        <v>8318</v>
      </c>
      <c r="S3901" s="8">
        <f t="shared" si="242"/>
        <v>41843.566678240735</v>
      </c>
      <c r="T3901" s="8">
        <f t="shared" si="243"/>
        <v>41863.566678240742</v>
      </c>
    </row>
    <row r="3902" spans="1:20" ht="33"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s="3" t="s">
        <v>8271</v>
      </c>
      <c r="O3902">
        <f t="shared" si="240"/>
        <v>5</v>
      </c>
      <c r="P3902" s="3">
        <f t="shared" si="241"/>
        <v>27</v>
      </c>
      <c r="Q3902" t="s">
        <v>8317</v>
      </c>
      <c r="R3902" t="s">
        <v>8318</v>
      </c>
      <c r="S3902" s="8">
        <f t="shared" si="242"/>
        <v>42135.884155092594</v>
      </c>
      <c r="T3902" s="8">
        <f t="shared" si="243"/>
        <v>42165.884155092594</v>
      </c>
    </row>
    <row r="3903" spans="1:20" ht="49"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s="3" t="s">
        <v>8271</v>
      </c>
      <c r="O3903">
        <f t="shared" si="240"/>
        <v>1</v>
      </c>
      <c r="P3903" s="3">
        <f t="shared" si="241"/>
        <v>25</v>
      </c>
      <c r="Q3903" t="s">
        <v>8317</v>
      </c>
      <c r="R3903" t="s">
        <v>8318</v>
      </c>
      <c r="S3903" s="8">
        <f t="shared" si="242"/>
        <v>42317.618043981485</v>
      </c>
      <c r="T3903" s="8">
        <f t="shared" si="243"/>
        <v>42357.618043981478</v>
      </c>
    </row>
    <row r="3904" spans="1:20" ht="49"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s="3" t="s">
        <v>8271</v>
      </c>
      <c r="O3904">
        <f t="shared" si="240"/>
        <v>49</v>
      </c>
      <c r="P3904" s="3">
        <f t="shared" si="241"/>
        <v>47.26</v>
      </c>
      <c r="Q3904" t="s">
        <v>8317</v>
      </c>
      <c r="R3904" t="s">
        <v>8318</v>
      </c>
      <c r="S3904" s="8">
        <f t="shared" si="242"/>
        <v>42663.259745370371</v>
      </c>
      <c r="T3904" s="8">
        <f t="shared" si="243"/>
        <v>42688.301412037035</v>
      </c>
    </row>
    <row r="3905" spans="1:20" ht="49"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s="3" t="s">
        <v>8271</v>
      </c>
      <c r="O3905">
        <f t="shared" si="240"/>
        <v>0</v>
      </c>
      <c r="P3905" s="3">
        <f t="shared" si="241"/>
        <v>0</v>
      </c>
      <c r="Q3905" t="s">
        <v>8317</v>
      </c>
      <c r="R3905" t="s">
        <v>8318</v>
      </c>
      <c r="S3905" s="8">
        <f t="shared" si="242"/>
        <v>42185.802835648145</v>
      </c>
      <c r="T3905" s="8">
        <f t="shared" si="243"/>
        <v>42230.609722222223</v>
      </c>
    </row>
    <row r="3906" spans="1:20" ht="18"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s="3" t="s">
        <v>8271</v>
      </c>
      <c r="O3906">
        <f t="shared" si="240"/>
        <v>0</v>
      </c>
      <c r="P3906" s="3">
        <f t="shared" si="241"/>
        <v>1.5</v>
      </c>
      <c r="Q3906" t="s">
        <v>8317</v>
      </c>
      <c r="R3906" t="s">
        <v>8318</v>
      </c>
      <c r="S3906" s="8">
        <f t="shared" si="242"/>
        <v>42095.020833333336</v>
      </c>
      <c r="T3906" s="8">
        <f t="shared" si="243"/>
        <v>42109.00277777778</v>
      </c>
    </row>
    <row r="3907" spans="1:20" ht="49"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s="3" t="s">
        <v>8271</v>
      </c>
      <c r="O3907">
        <f t="shared" ref="O3907:O3970" si="244">ROUND(E3907/D3907*100,0)</f>
        <v>12</v>
      </c>
      <c r="P3907" s="3">
        <f t="shared" ref="P3907:P3970" si="245">IF(E3907=0,0,ROUND(E3907/L3907,2))</f>
        <v>24.71</v>
      </c>
      <c r="Q3907" t="s">
        <v>8317</v>
      </c>
      <c r="R3907" t="s">
        <v>8318</v>
      </c>
      <c r="S3907" s="8">
        <f t="shared" ref="S3907:S3970" si="246">(((J3907/60)/60)/24)+DATE(1970,1,1)+(-5/24)</f>
        <v>42124.415543981479</v>
      </c>
      <c r="T3907" s="8">
        <f t="shared" ref="T3907:T3970" si="247">(I3907/86400)+25569+(-5/24)</f>
        <v>42166.749999999993</v>
      </c>
    </row>
    <row r="3908" spans="1:20" ht="49"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s="3" t="s">
        <v>8271</v>
      </c>
      <c r="O3908">
        <f t="shared" si="244"/>
        <v>67</v>
      </c>
      <c r="P3908" s="3">
        <f t="shared" si="245"/>
        <v>63.13</v>
      </c>
      <c r="Q3908" t="s">
        <v>8317</v>
      </c>
      <c r="R3908" t="s">
        <v>8318</v>
      </c>
      <c r="S3908" s="8">
        <f t="shared" si="246"/>
        <v>42143.709409722222</v>
      </c>
      <c r="T3908" s="8">
        <f t="shared" si="247"/>
        <v>42181.350694444445</v>
      </c>
    </row>
    <row r="3909" spans="1:20" ht="33"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s="3" t="s">
        <v>8271</v>
      </c>
      <c r="O3909">
        <f t="shared" si="244"/>
        <v>15</v>
      </c>
      <c r="P3909" s="3">
        <f t="shared" si="245"/>
        <v>38.25</v>
      </c>
      <c r="Q3909" t="s">
        <v>8317</v>
      </c>
      <c r="R3909" t="s">
        <v>8318</v>
      </c>
      <c r="S3909" s="8">
        <f t="shared" si="246"/>
        <v>41906.611180555556</v>
      </c>
      <c r="T3909" s="8">
        <f t="shared" si="247"/>
        <v>41938.630555555552</v>
      </c>
    </row>
    <row r="3910" spans="1:20" ht="49"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s="3" t="s">
        <v>8271</v>
      </c>
      <c r="O3910">
        <f t="shared" si="244"/>
        <v>9</v>
      </c>
      <c r="P3910" s="3">
        <f t="shared" si="245"/>
        <v>16.25</v>
      </c>
      <c r="Q3910" t="s">
        <v>8317</v>
      </c>
      <c r="R3910" t="s">
        <v>8318</v>
      </c>
      <c r="S3910" s="8">
        <f t="shared" si="246"/>
        <v>41833.927037037036</v>
      </c>
      <c r="T3910" s="8">
        <f t="shared" si="247"/>
        <v>41848.927037037036</v>
      </c>
    </row>
    <row r="3911" spans="1:20" ht="49"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s="3" t="s">
        <v>8271</v>
      </c>
      <c r="O3911">
        <f t="shared" si="244"/>
        <v>0</v>
      </c>
      <c r="P3911" s="3">
        <f t="shared" si="245"/>
        <v>33.75</v>
      </c>
      <c r="Q3911" t="s">
        <v>8317</v>
      </c>
      <c r="R3911" t="s">
        <v>8318</v>
      </c>
      <c r="S3911" s="8">
        <f t="shared" si="246"/>
        <v>41863.150949074072</v>
      </c>
      <c r="T3911" s="8">
        <f t="shared" si="247"/>
        <v>41893.150949074072</v>
      </c>
    </row>
    <row r="3912" spans="1:20" ht="49"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s="3" t="s">
        <v>8271</v>
      </c>
      <c r="O3912">
        <f t="shared" si="244"/>
        <v>3</v>
      </c>
      <c r="P3912" s="3">
        <f t="shared" si="245"/>
        <v>61.67</v>
      </c>
      <c r="Q3912" t="s">
        <v>8317</v>
      </c>
      <c r="R3912" t="s">
        <v>8318</v>
      </c>
      <c r="S3912" s="8">
        <f t="shared" si="246"/>
        <v>42224.548576388886</v>
      </c>
      <c r="T3912" s="8">
        <f t="shared" si="247"/>
        <v>42254.548576388886</v>
      </c>
    </row>
    <row r="3913" spans="1:20" ht="49"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s="3" t="s">
        <v>8271</v>
      </c>
      <c r="O3913">
        <f t="shared" si="244"/>
        <v>37</v>
      </c>
      <c r="P3913" s="3">
        <f t="shared" si="245"/>
        <v>83.14</v>
      </c>
      <c r="Q3913" t="s">
        <v>8317</v>
      </c>
      <c r="R3913" t="s">
        <v>8318</v>
      </c>
      <c r="S3913" s="8">
        <f t="shared" si="246"/>
        <v>41939.603900462964</v>
      </c>
      <c r="T3913" s="8">
        <f t="shared" si="247"/>
        <v>41969.645567129628</v>
      </c>
    </row>
    <row r="3914" spans="1:20" ht="49"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s="3" t="s">
        <v>8271</v>
      </c>
      <c r="O3914">
        <f t="shared" si="244"/>
        <v>0</v>
      </c>
      <c r="P3914" s="3">
        <f t="shared" si="245"/>
        <v>1</v>
      </c>
      <c r="Q3914" t="s">
        <v>8317</v>
      </c>
      <c r="R3914" t="s">
        <v>8318</v>
      </c>
      <c r="S3914" s="8">
        <f t="shared" si="246"/>
        <v>42059.061689814807</v>
      </c>
      <c r="T3914" s="8">
        <f t="shared" si="247"/>
        <v>42118.982638888883</v>
      </c>
    </row>
    <row r="3915" spans="1:20" ht="49"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s="3" t="s">
        <v>8271</v>
      </c>
      <c r="O3915">
        <f t="shared" si="244"/>
        <v>10</v>
      </c>
      <c r="P3915" s="3">
        <f t="shared" si="245"/>
        <v>142.86000000000001</v>
      </c>
      <c r="Q3915" t="s">
        <v>8317</v>
      </c>
      <c r="R3915" t="s">
        <v>8318</v>
      </c>
      <c r="S3915" s="8">
        <f t="shared" si="246"/>
        <v>42308.002881944441</v>
      </c>
      <c r="T3915" s="8">
        <f t="shared" si="247"/>
        <v>42338.044548611106</v>
      </c>
    </row>
    <row r="3916" spans="1:20" ht="49"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s="3" t="s">
        <v>8271</v>
      </c>
      <c r="O3916">
        <f t="shared" si="244"/>
        <v>36</v>
      </c>
      <c r="P3916" s="3">
        <f t="shared" si="245"/>
        <v>33.67</v>
      </c>
      <c r="Q3916" t="s">
        <v>8317</v>
      </c>
      <c r="R3916" t="s">
        <v>8318</v>
      </c>
      <c r="S3916" s="8">
        <f t="shared" si="246"/>
        <v>42114.610601851848</v>
      </c>
      <c r="T3916" s="8">
        <f t="shared" si="247"/>
        <v>42134.749305555553</v>
      </c>
    </row>
    <row r="3917" spans="1:20" ht="49"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s="3" t="s">
        <v>8271</v>
      </c>
      <c r="O3917">
        <f t="shared" si="244"/>
        <v>0</v>
      </c>
      <c r="P3917" s="3">
        <f t="shared" si="245"/>
        <v>5</v>
      </c>
      <c r="Q3917" t="s">
        <v>8317</v>
      </c>
      <c r="R3917" t="s">
        <v>8318</v>
      </c>
      <c r="S3917" s="8">
        <f t="shared" si="246"/>
        <v>42492.776724537034</v>
      </c>
      <c r="T3917" s="8">
        <f t="shared" si="247"/>
        <v>42522.776724537034</v>
      </c>
    </row>
    <row r="3918" spans="1:20" ht="49"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s="3" t="s">
        <v>8271</v>
      </c>
      <c r="O3918">
        <f t="shared" si="244"/>
        <v>0</v>
      </c>
      <c r="P3918" s="3">
        <f t="shared" si="245"/>
        <v>0</v>
      </c>
      <c r="Q3918" t="s">
        <v>8317</v>
      </c>
      <c r="R3918" t="s">
        <v>8318</v>
      </c>
      <c r="S3918" s="8">
        <f t="shared" si="246"/>
        <v>42494.263333333329</v>
      </c>
      <c r="T3918" s="8">
        <f t="shared" si="247"/>
        <v>42524.263333333329</v>
      </c>
    </row>
    <row r="3919" spans="1:20" ht="49"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s="3" t="s">
        <v>8271</v>
      </c>
      <c r="O3919">
        <f t="shared" si="244"/>
        <v>0</v>
      </c>
      <c r="P3919" s="3">
        <f t="shared" si="245"/>
        <v>10</v>
      </c>
      <c r="Q3919" t="s">
        <v>8317</v>
      </c>
      <c r="R3919" t="s">
        <v>8318</v>
      </c>
      <c r="S3919" s="8">
        <f t="shared" si="246"/>
        <v>41863.318993055553</v>
      </c>
      <c r="T3919" s="8">
        <f t="shared" si="247"/>
        <v>41893.318993055553</v>
      </c>
    </row>
    <row r="3920" spans="1:20" ht="49"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s="3" t="s">
        <v>8271</v>
      </c>
      <c r="O3920">
        <f t="shared" si="244"/>
        <v>0</v>
      </c>
      <c r="P3920" s="3">
        <f t="shared" si="245"/>
        <v>40</v>
      </c>
      <c r="Q3920" t="s">
        <v>8317</v>
      </c>
      <c r="R3920" t="s">
        <v>8318</v>
      </c>
      <c r="S3920" s="8">
        <f t="shared" si="246"/>
        <v>41843.456284722219</v>
      </c>
      <c r="T3920" s="8">
        <f t="shared" si="247"/>
        <v>41855.458333333328</v>
      </c>
    </row>
    <row r="3921" spans="1:20" ht="49"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s="3" t="s">
        <v>8271</v>
      </c>
      <c r="O3921">
        <f t="shared" si="244"/>
        <v>2</v>
      </c>
      <c r="P3921" s="3">
        <f t="shared" si="245"/>
        <v>30</v>
      </c>
      <c r="Q3921" t="s">
        <v>8317</v>
      </c>
      <c r="R3921" t="s">
        <v>8318</v>
      </c>
      <c r="S3921" s="8">
        <f t="shared" si="246"/>
        <v>42358.476539351854</v>
      </c>
      <c r="T3921" s="8">
        <f t="shared" si="247"/>
        <v>42386.791666666664</v>
      </c>
    </row>
    <row r="3922" spans="1:20" ht="49"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s="3" t="s">
        <v>8271</v>
      </c>
      <c r="O3922">
        <f t="shared" si="244"/>
        <v>5</v>
      </c>
      <c r="P3922" s="3">
        <f t="shared" si="245"/>
        <v>45</v>
      </c>
      <c r="Q3922" t="s">
        <v>8317</v>
      </c>
      <c r="R3922" t="s">
        <v>8318</v>
      </c>
      <c r="S3922" s="8">
        <f t="shared" si="246"/>
        <v>42657.178935185184</v>
      </c>
      <c r="T3922" s="8">
        <f t="shared" si="247"/>
        <v>42687.220601851848</v>
      </c>
    </row>
    <row r="3923" spans="1:20" ht="49"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s="3" t="s">
        <v>8271</v>
      </c>
      <c r="O3923">
        <f t="shared" si="244"/>
        <v>0</v>
      </c>
      <c r="P3923" s="3">
        <f t="shared" si="245"/>
        <v>0</v>
      </c>
      <c r="Q3923" t="s">
        <v>8317</v>
      </c>
      <c r="R3923" t="s">
        <v>8318</v>
      </c>
      <c r="S3923" s="8">
        <f t="shared" si="246"/>
        <v>41926.333969907406</v>
      </c>
      <c r="T3923" s="8">
        <f t="shared" si="247"/>
        <v>41938.541666666664</v>
      </c>
    </row>
    <row r="3924" spans="1:20" ht="49"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s="3" t="s">
        <v>8271</v>
      </c>
      <c r="O3924">
        <f t="shared" si="244"/>
        <v>8</v>
      </c>
      <c r="P3924" s="3">
        <f t="shared" si="245"/>
        <v>10.17</v>
      </c>
      <c r="Q3924" t="s">
        <v>8317</v>
      </c>
      <c r="R3924" t="s">
        <v>8318</v>
      </c>
      <c r="S3924" s="8">
        <f t="shared" si="246"/>
        <v>42020.560300925928</v>
      </c>
      <c r="T3924" s="8">
        <f t="shared" si="247"/>
        <v>42065.749999999993</v>
      </c>
    </row>
    <row r="3925" spans="1:20" ht="49"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s="3" t="s">
        <v>8271</v>
      </c>
      <c r="O3925">
        <f t="shared" si="244"/>
        <v>12</v>
      </c>
      <c r="P3925" s="3">
        <f t="shared" si="245"/>
        <v>81.41</v>
      </c>
      <c r="Q3925" t="s">
        <v>8317</v>
      </c>
      <c r="R3925" t="s">
        <v>8318</v>
      </c>
      <c r="S3925" s="8">
        <f t="shared" si="246"/>
        <v>42075.771655092591</v>
      </c>
      <c r="T3925" s="8">
        <f t="shared" si="247"/>
        <v>42103.771655092591</v>
      </c>
    </row>
    <row r="3926" spans="1:20" ht="49"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s="3" t="s">
        <v>8271</v>
      </c>
      <c r="O3926">
        <f t="shared" si="244"/>
        <v>15</v>
      </c>
      <c r="P3926" s="3">
        <f t="shared" si="245"/>
        <v>57.25</v>
      </c>
      <c r="Q3926" t="s">
        <v>8317</v>
      </c>
      <c r="R3926" t="s">
        <v>8318</v>
      </c>
      <c r="S3926" s="8">
        <f t="shared" si="246"/>
        <v>41786.751412037032</v>
      </c>
      <c r="T3926" s="8">
        <f t="shared" si="247"/>
        <v>41816.751412037032</v>
      </c>
    </row>
    <row r="3927" spans="1:20" ht="49"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s="3" t="s">
        <v>8271</v>
      </c>
      <c r="O3927">
        <f t="shared" si="244"/>
        <v>10</v>
      </c>
      <c r="P3927" s="3">
        <f t="shared" si="245"/>
        <v>5</v>
      </c>
      <c r="Q3927" t="s">
        <v>8317</v>
      </c>
      <c r="R3927" t="s">
        <v>8318</v>
      </c>
      <c r="S3927" s="8">
        <f t="shared" si="246"/>
        <v>41820.662488425922</v>
      </c>
      <c r="T3927" s="8">
        <f t="shared" si="247"/>
        <v>41850.662488425922</v>
      </c>
    </row>
    <row r="3928" spans="1:20" ht="33"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s="3" t="s">
        <v>8271</v>
      </c>
      <c r="O3928">
        <f t="shared" si="244"/>
        <v>0</v>
      </c>
      <c r="P3928" s="3">
        <f t="shared" si="245"/>
        <v>15</v>
      </c>
      <c r="Q3928" t="s">
        <v>8317</v>
      </c>
      <c r="R3928" t="s">
        <v>8318</v>
      </c>
      <c r="S3928" s="8">
        <f t="shared" si="246"/>
        <v>41969.876712962963</v>
      </c>
      <c r="T3928" s="8">
        <f t="shared" si="247"/>
        <v>41999.876712962963</v>
      </c>
    </row>
    <row r="3929" spans="1:20" ht="49"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s="3" t="s">
        <v>8271</v>
      </c>
      <c r="O3929">
        <f t="shared" si="244"/>
        <v>1</v>
      </c>
      <c r="P3929" s="3">
        <f t="shared" si="245"/>
        <v>12.5</v>
      </c>
      <c r="Q3929" t="s">
        <v>8317</v>
      </c>
      <c r="R3929" t="s">
        <v>8318</v>
      </c>
      <c r="S3929" s="8">
        <f t="shared" si="246"/>
        <v>41830.059074074074</v>
      </c>
      <c r="T3929" s="8">
        <f t="shared" si="247"/>
        <v>41860.059074074074</v>
      </c>
    </row>
    <row r="3930" spans="1:20" ht="49"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s="3" t="s">
        <v>8271</v>
      </c>
      <c r="O3930">
        <f t="shared" si="244"/>
        <v>13</v>
      </c>
      <c r="P3930" s="3">
        <f t="shared" si="245"/>
        <v>93</v>
      </c>
      <c r="Q3930" t="s">
        <v>8317</v>
      </c>
      <c r="R3930" t="s">
        <v>8318</v>
      </c>
      <c r="S3930" s="8">
        <f t="shared" si="246"/>
        <v>42265.474849537037</v>
      </c>
      <c r="T3930" s="8">
        <f t="shared" si="247"/>
        <v>42292.999305555553</v>
      </c>
    </row>
    <row r="3931" spans="1:20" ht="49"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s="3" t="s">
        <v>8271</v>
      </c>
      <c r="O3931">
        <f t="shared" si="244"/>
        <v>2</v>
      </c>
      <c r="P3931" s="3">
        <f t="shared" si="245"/>
        <v>32.36</v>
      </c>
      <c r="Q3931" t="s">
        <v>8317</v>
      </c>
      <c r="R3931" t="s">
        <v>8318</v>
      </c>
      <c r="S3931" s="8">
        <f t="shared" si="246"/>
        <v>42601.618807870364</v>
      </c>
      <c r="T3931" s="8">
        <f t="shared" si="247"/>
        <v>42631.618807870364</v>
      </c>
    </row>
    <row r="3932" spans="1:20" ht="49"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s="3" t="s">
        <v>8271</v>
      </c>
      <c r="O3932">
        <f t="shared" si="244"/>
        <v>0</v>
      </c>
      <c r="P3932" s="3">
        <f t="shared" si="245"/>
        <v>0</v>
      </c>
      <c r="Q3932" t="s">
        <v>8317</v>
      </c>
      <c r="R3932" t="s">
        <v>8318</v>
      </c>
      <c r="S3932" s="8">
        <f t="shared" si="246"/>
        <v>42433.13041666666</v>
      </c>
      <c r="T3932" s="8">
        <f t="shared" si="247"/>
        <v>42461.041666666664</v>
      </c>
    </row>
    <row r="3933" spans="1:20" ht="49"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s="3" t="s">
        <v>8271</v>
      </c>
      <c r="O3933">
        <f t="shared" si="244"/>
        <v>0</v>
      </c>
      <c r="P3933" s="3">
        <f t="shared" si="245"/>
        <v>0</v>
      </c>
      <c r="Q3933" t="s">
        <v>8317</v>
      </c>
      <c r="R3933" t="s">
        <v>8318</v>
      </c>
      <c r="S3933" s="8">
        <f t="shared" si="246"/>
        <v>42227.943368055552</v>
      </c>
      <c r="T3933" s="8">
        <f t="shared" si="247"/>
        <v>42252.943368055552</v>
      </c>
    </row>
    <row r="3934" spans="1:20" ht="49"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s="3" t="s">
        <v>8271</v>
      </c>
      <c r="O3934">
        <f t="shared" si="244"/>
        <v>0</v>
      </c>
      <c r="P3934" s="3">
        <f t="shared" si="245"/>
        <v>1</v>
      </c>
      <c r="Q3934" t="s">
        <v>8317</v>
      </c>
      <c r="R3934" t="s">
        <v>8318</v>
      </c>
      <c r="S3934" s="8">
        <f t="shared" si="246"/>
        <v>42414.960231481477</v>
      </c>
      <c r="T3934" s="8">
        <f t="shared" si="247"/>
        <v>42444.918564814812</v>
      </c>
    </row>
    <row r="3935" spans="1:20" ht="49"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s="3" t="s">
        <v>8271</v>
      </c>
      <c r="O3935">
        <f t="shared" si="244"/>
        <v>16</v>
      </c>
      <c r="P3935" s="3">
        <f t="shared" si="245"/>
        <v>91.83</v>
      </c>
      <c r="Q3935" t="s">
        <v>8317</v>
      </c>
      <c r="R3935" t="s">
        <v>8318</v>
      </c>
      <c r="S3935" s="8">
        <f t="shared" si="246"/>
        <v>42538.759976851848</v>
      </c>
      <c r="T3935" s="8">
        <f t="shared" si="247"/>
        <v>42567.821527777771</v>
      </c>
    </row>
    <row r="3936" spans="1:20" ht="49"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s="3" t="s">
        <v>8271</v>
      </c>
      <c r="O3936">
        <f t="shared" si="244"/>
        <v>11</v>
      </c>
      <c r="P3936" s="3">
        <f t="shared" si="245"/>
        <v>45.83</v>
      </c>
      <c r="Q3936" t="s">
        <v>8317</v>
      </c>
      <c r="R3936" t="s">
        <v>8318</v>
      </c>
      <c r="S3936" s="8">
        <f t="shared" si="246"/>
        <v>42233.463414351849</v>
      </c>
      <c r="T3936" s="8">
        <f t="shared" si="247"/>
        <v>42278.333333333336</v>
      </c>
    </row>
    <row r="3937" spans="1:20" ht="65"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s="3" t="s">
        <v>8271</v>
      </c>
      <c r="O3937">
        <f t="shared" si="244"/>
        <v>44</v>
      </c>
      <c r="P3937" s="3">
        <f t="shared" si="245"/>
        <v>57.17</v>
      </c>
      <c r="Q3937" t="s">
        <v>8317</v>
      </c>
      <c r="R3937" t="s">
        <v>8318</v>
      </c>
      <c r="S3937" s="8">
        <f t="shared" si="246"/>
        <v>42221.448449074065</v>
      </c>
      <c r="T3937" s="8">
        <f t="shared" si="247"/>
        <v>42281.448449074072</v>
      </c>
    </row>
    <row r="3938" spans="1:20" ht="49"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s="3" t="s">
        <v>8271</v>
      </c>
      <c r="O3938">
        <f t="shared" si="244"/>
        <v>0</v>
      </c>
      <c r="P3938" s="3">
        <f t="shared" si="245"/>
        <v>0</v>
      </c>
      <c r="Q3938" t="s">
        <v>8317</v>
      </c>
      <c r="R3938" t="s">
        <v>8318</v>
      </c>
      <c r="S3938" s="8">
        <f t="shared" si="246"/>
        <v>42675.054629629631</v>
      </c>
      <c r="T3938" s="8">
        <f t="shared" si="247"/>
        <v>42705.096296296295</v>
      </c>
    </row>
    <row r="3939" spans="1:20" ht="49"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s="3" t="s">
        <v>8271</v>
      </c>
      <c r="O3939">
        <f t="shared" si="244"/>
        <v>86</v>
      </c>
      <c r="P3939" s="3">
        <f t="shared" si="245"/>
        <v>248.5</v>
      </c>
      <c r="Q3939" t="s">
        <v>8317</v>
      </c>
      <c r="R3939" t="s">
        <v>8318</v>
      </c>
      <c r="S3939" s="8">
        <f t="shared" si="246"/>
        <v>42534.423148148147</v>
      </c>
      <c r="T3939" s="8">
        <f t="shared" si="247"/>
        <v>42562.423148148147</v>
      </c>
    </row>
    <row r="3940" spans="1:20" ht="49"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s="3" t="s">
        <v>8271</v>
      </c>
      <c r="O3940">
        <f t="shared" si="244"/>
        <v>12</v>
      </c>
      <c r="P3940" s="3">
        <f t="shared" si="245"/>
        <v>79.400000000000006</v>
      </c>
      <c r="Q3940" t="s">
        <v>8317</v>
      </c>
      <c r="R3940" t="s">
        <v>8318</v>
      </c>
      <c r="S3940" s="8">
        <f t="shared" si="246"/>
        <v>42151.697384259263</v>
      </c>
      <c r="T3940" s="8">
        <f t="shared" si="247"/>
        <v>42182.697384259256</v>
      </c>
    </row>
    <row r="3941" spans="1:20" ht="49"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s="3" t="s">
        <v>8271</v>
      </c>
      <c r="O3941">
        <f t="shared" si="244"/>
        <v>0</v>
      </c>
      <c r="P3941" s="3">
        <f t="shared" si="245"/>
        <v>5</v>
      </c>
      <c r="Q3941" t="s">
        <v>8317</v>
      </c>
      <c r="R3941" t="s">
        <v>8318</v>
      </c>
      <c r="S3941" s="8">
        <f t="shared" si="246"/>
        <v>41915.191886574074</v>
      </c>
      <c r="T3941" s="8">
        <f t="shared" si="247"/>
        <v>41918.979166666664</v>
      </c>
    </row>
    <row r="3942" spans="1:20" ht="49"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s="3" t="s">
        <v>8271</v>
      </c>
      <c r="O3942">
        <f t="shared" si="244"/>
        <v>0</v>
      </c>
      <c r="P3942" s="3">
        <f t="shared" si="245"/>
        <v>5.5</v>
      </c>
      <c r="Q3942" t="s">
        <v>8317</v>
      </c>
      <c r="R3942" t="s">
        <v>8318</v>
      </c>
      <c r="S3942" s="8">
        <f t="shared" si="246"/>
        <v>41961.284155092588</v>
      </c>
      <c r="T3942" s="8">
        <f t="shared" si="247"/>
        <v>42006.284155092588</v>
      </c>
    </row>
    <row r="3943" spans="1:20" ht="49"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s="3" t="s">
        <v>8271</v>
      </c>
      <c r="O3943">
        <f t="shared" si="244"/>
        <v>1</v>
      </c>
      <c r="P3943" s="3">
        <f t="shared" si="245"/>
        <v>25</v>
      </c>
      <c r="Q3943" t="s">
        <v>8317</v>
      </c>
      <c r="R3943" t="s">
        <v>8318</v>
      </c>
      <c r="S3943" s="8">
        <f t="shared" si="246"/>
        <v>41940.378900462958</v>
      </c>
      <c r="T3943" s="8">
        <f t="shared" si="247"/>
        <v>41967.833333333336</v>
      </c>
    </row>
    <row r="3944" spans="1:20" ht="49"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s="3" t="s">
        <v>8271</v>
      </c>
      <c r="O3944">
        <f t="shared" si="244"/>
        <v>0</v>
      </c>
      <c r="P3944" s="3">
        <f t="shared" si="245"/>
        <v>0</v>
      </c>
      <c r="Q3944" t="s">
        <v>8317</v>
      </c>
      <c r="R3944" t="s">
        <v>8318</v>
      </c>
      <c r="S3944" s="8">
        <f t="shared" si="246"/>
        <v>42111.695763888885</v>
      </c>
      <c r="T3944" s="8">
        <f t="shared" si="247"/>
        <v>42171.695763888885</v>
      </c>
    </row>
    <row r="3945" spans="1:20" ht="49"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s="3" t="s">
        <v>8271</v>
      </c>
      <c r="O3945">
        <f t="shared" si="244"/>
        <v>36</v>
      </c>
      <c r="P3945" s="3">
        <f t="shared" si="245"/>
        <v>137.08000000000001</v>
      </c>
      <c r="Q3945" t="s">
        <v>8317</v>
      </c>
      <c r="R3945" t="s">
        <v>8318</v>
      </c>
      <c r="S3945" s="8">
        <f t="shared" si="246"/>
        <v>42279.570231481477</v>
      </c>
      <c r="T3945" s="8">
        <f t="shared" si="247"/>
        <v>42310.493055555555</v>
      </c>
    </row>
    <row r="3946" spans="1:20" ht="49"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s="3" t="s">
        <v>8271</v>
      </c>
      <c r="O3946">
        <f t="shared" si="244"/>
        <v>0</v>
      </c>
      <c r="P3946" s="3">
        <f t="shared" si="245"/>
        <v>0</v>
      </c>
      <c r="Q3946" t="s">
        <v>8317</v>
      </c>
      <c r="R3946" t="s">
        <v>8318</v>
      </c>
      <c r="S3946" s="8">
        <f t="shared" si="246"/>
        <v>42213.454571759255</v>
      </c>
      <c r="T3946" s="8">
        <f t="shared" si="247"/>
        <v>42243.454571759255</v>
      </c>
    </row>
    <row r="3947" spans="1:20" ht="49"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s="3" t="s">
        <v>8271</v>
      </c>
      <c r="O3947">
        <f t="shared" si="244"/>
        <v>0</v>
      </c>
      <c r="P3947" s="3">
        <f t="shared" si="245"/>
        <v>5</v>
      </c>
      <c r="Q3947" t="s">
        <v>8317</v>
      </c>
      <c r="R3947" t="s">
        <v>8318</v>
      </c>
      <c r="S3947" s="8">
        <f t="shared" si="246"/>
        <v>42109.593379629623</v>
      </c>
      <c r="T3947" s="8">
        <f t="shared" si="247"/>
        <v>42139.593379629623</v>
      </c>
    </row>
    <row r="3948" spans="1:20" ht="33"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s="3" t="s">
        <v>8271</v>
      </c>
      <c r="O3948">
        <f t="shared" si="244"/>
        <v>3</v>
      </c>
      <c r="P3948" s="3">
        <f t="shared" si="245"/>
        <v>39</v>
      </c>
      <c r="Q3948" t="s">
        <v>8317</v>
      </c>
      <c r="R3948" t="s">
        <v>8318</v>
      </c>
      <c r="S3948" s="8">
        <f t="shared" si="246"/>
        <v>42031.625254629624</v>
      </c>
      <c r="T3948" s="8">
        <f t="shared" si="247"/>
        <v>42063.124999999993</v>
      </c>
    </row>
    <row r="3949" spans="1:20" ht="49"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s="3" t="s">
        <v>8271</v>
      </c>
      <c r="O3949">
        <f t="shared" si="244"/>
        <v>3</v>
      </c>
      <c r="P3949" s="3">
        <f t="shared" si="245"/>
        <v>50.5</v>
      </c>
      <c r="Q3949" t="s">
        <v>8317</v>
      </c>
      <c r="R3949" t="s">
        <v>8318</v>
      </c>
      <c r="S3949" s="8">
        <f t="shared" si="246"/>
        <v>42614.934537037036</v>
      </c>
      <c r="T3949" s="8">
        <f t="shared" si="247"/>
        <v>42644.934537037036</v>
      </c>
    </row>
    <row r="3950" spans="1:20" ht="49"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s="3" t="s">
        <v>8271</v>
      </c>
      <c r="O3950">
        <f t="shared" si="244"/>
        <v>0</v>
      </c>
      <c r="P3950" s="3">
        <f t="shared" si="245"/>
        <v>0</v>
      </c>
      <c r="Q3950" t="s">
        <v>8317</v>
      </c>
      <c r="R3950" t="s">
        <v>8318</v>
      </c>
      <c r="S3950" s="8">
        <f t="shared" si="246"/>
        <v>41829.117164351846</v>
      </c>
      <c r="T3950" s="8">
        <f t="shared" si="247"/>
        <v>41889.117164351854</v>
      </c>
    </row>
    <row r="3951" spans="1:20" ht="49"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s="3" t="s">
        <v>8271</v>
      </c>
      <c r="O3951">
        <f t="shared" si="244"/>
        <v>16</v>
      </c>
      <c r="P3951" s="3">
        <f t="shared" si="245"/>
        <v>49.28</v>
      </c>
      <c r="Q3951" t="s">
        <v>8317</v>
      </c>
      <c r="R3951" t="s">
        <v>8318</v>
      </c>
      <c r="S3951" s="8">
        <f t="shared" si="246"/>
        <v>42015.912280092591</v>
      </c>
      <c r="T3951" s="8">
        <f t="shared" si="247"/>
        <v>42045.912280092591</v>
      </c>
    </row>
    <row r="3952" spans="1:20" ht="49"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s="3" t="s">
        <v>8271</v>
      </c>
      <c r="O3952">
        <f t="shared" si="244"/>
        <v>1</v>
      </c>
      <c r="P3952" s="3">
        <f t="shared" si="245"/>
        <v>25</v>
      </c>
      <c r="Q3952" t="s">
        <v>8317</v>
      </c>
      <c r="R3952" t="s">
        <v>8318</v>
      </c>
      <c r="S3952" s="8">
        <f t="shared" si="246"/>
        <v>42439.493981481479</v>
      </c>
      <c r="T3952" s="8">
        <f t="shared" si="247"/>
        <v>42468.565972222219</v>
      </c>
    </row>
    <row r="3953" spans="1:20" ht="49"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s="3" t="s">
        <v>8271</v>
      </c>
      <c r="O3953">
        <f t="shared" si="244"/>
        <v>0</v>
      </c>
      <c r="P3953" s="3">
        <f t="shared" si="245"/>
        <v>1</v>
      </c>
      <c r="Q3953" t="s">
        <v>8317</v>
      </c>
      <c r="R3953" t="s">
        <v>8318</v>
      </c>
      <c r="S3953" s="8">
        <f t="shared" si="246"/>
        <v>42433.617384259262</v>
      </c>
      <c r="T3953" s="8">
        <f t="shared" si="247"/>
        <v>42493.57571759259</v>
      </c>
    </row>
    <row r="3954" spans="1:20" ht="49"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s="3" t="s">
        <v>8271</v>
      </c>
      <c r="O3954">
        <f t="shared" si="244"/>
        <v>0</v>
      </c>
      <c r="P3954" s="3">
        <f t="shared" si="245"/>
        <v>25</v>
      </c>
      <c r="Q3954" t="s">
        <v>8317</v>
      </c>
      <c r="R3954" t="s">
        <v>8318</v>
      </c>
      <c r="S3954" s="8">
        <f t="shared" si="246"/>
        <v>42243.582060185181</v>
      </c>
      <c r="T3954" s="8">
        <f t="shared" si="247"/>
        <v>42303.582060185181</v>
      </c>
    </row>
    <row r="3955" spans="1:20" ht="49"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s="3" t="s">
        <v>8271</v>
      </c>
      <c r="O3955">
        <f t="shared" si="244"/>
        <v>0</v>
      </c>
      <c r="P3955" s="3">
        <f t="shared" si="245"/>
        <v>0</v>
      </c>
      <c r="Q3955" t="s">
        <v>8317</v>
      </c>
      <c r="R3955" t="s">
        <v>8318</v>
      </c>
      <c r="S3955" s="8">
        <f t="shared" si="246"/>
        <v>42549.840115740742</v>
      </c>
      <c r="T3955" s="8">
        <f t="shared" si="247"/>
        <v>42580.770138888889</v>
      </c>
    </row>
    <row r="3956" spans="1:20" ht="49"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s="3" t="s">
        <v>8271</v>
      </c>
      <c r="O3956">
        <f t="shared" si="244"/>
        <v>0</v>
      </c>
      <c r="P3956" s="3">
        <f t="shared" si="245"/>
        <v>0</v>
      </c>
      <c r="Q3956" t="s">
        <v>8317</v>
      </c>
      <c r="R3956" t="s">
        <v>8318</v>
      </c>
      <c r="S3956" s="8">
        <f t="shared" si="246"/>
        <v>41774.442870370367</v>
      </c>
      <c r="T3956" s="8">
        <f t="shared" si="247"/>
        <v>41834.442870370367</v>
      </c>
    </row>
    <row r="3957" spans="1:20" ht="49"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s="3" t="s">
        <v>8271</v>
      </c>
      <c r="O3957">
        <f t="shared" si="244"/>
        <v>24</v>
      </c>
      <c r="P3957" s="3">
        <f t="shared" si="245"/>
        <v>53.13</v>
      </c>
      <c r="Q3957" t="s">
        <v>8317</v>
      </c>
      <c r="R3957" t="s">
        <v>8318</v>
      </c>
      <c r="S3957" s="8">
        <f t="shared" si="246"/>
        <v>42306.640520833331</v>
      </c>
      <c r="T3957" s="8">
        <f t="shared" si="247"/>
        <v>42336.682187499995</v>
      </c>
    </row>
    <row r="3958" spans="1:20" ht="49"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s="3" t="s">
        <v>8271</v>
      </c>
      <c r="O3958">
        <f t="shared" si="244"/>
        <v>0</v>
      </c>
      <c r="P3958" s="3">
        <f t="shared" si="245"/>
        <v>0</v>
      </c>
      <c r="Q3958" t="s">
        <v>8317</v>
      </c>
      <c r="R3958" t="s">
        <v>8318</v>
      </c>
      <c r="S3958" s="8">
        <f t="shared" si="246"/>
        <v>42457.723692129628</v>
      </c>
      <c r="T3958" s="8">
        <f t="shared" si="247"/>
        <v>42484.805555555555</v>
      </c>
    </row>
    <row r="3959" spans="1:20" ht="49"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s="3" t="s">
        <v>8271</v>
      </c>
      <c r="O3959">
        <f t="shared" si="244"/>
        <v>0</v>
      </c>
      <c r="P3959" s="3">
        <f t="shared" si="245"/>
        <v>7</v>
      </c>
      <c r="Q3959" t="s">
        <v>8317</v>
      </c>
      <c r="R3959" t="s">
        <v>8318</v>
      </c>
      <c r="S3959" s="8">
        <f t="shared" si="246"/>
        <v>42513.767986111103</v>
      </c>
      <c r="T3959" s="8">
        <f t="shared" si="247"/>
        <v>42559.76798611111</v>
      </c>
    </row>
    <row r="3960" spans="1:20" ht="49"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s="3" t="s">
        <v>8271</v>
      </c>
      <c r="O3960">
        <f t="shared" si="244"/>
        <v>32</v>
      </c>
      <c r="P3960" s="3">
        <f t="shared" si="245"/>
        <v>40.06</v>
      </c>
      <c r="Q3960" t="s">
        <v>8317</v>
      </c>
      <c r="R3960" t="s">
        <v>8318</v>
      </c>
      <c r="S3960" s="8">
        <f t="shared" si="246"/>
        <v>41816.742037037038</v>
      </c>
      <c r="T3960" s="8">
        <f t="shared" si="247"/>
        <v>41853.375</v>
      </c>
    </row>
    <row r="3961" spans="1:20" ht="49"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s="3" t="s">
        <v>8271</v>
      </c>
      <c r="O3961">
        <f t="shared" si="244"/>
        <v>24</v>
      </c>
      <c r="P3961" s="3">
        <f t="shared" si="245"/>
        <v>24.33</v>
      </c>
      <c r="Q3961" t="s">
        <v>8317</v>
      </c>
      <c r="R3961" t="s">
        <v>8318</v>
      </c>
      <c r="S3961" s="8">
        <f t="shared" si="246"/>
        <v>41880.580509259256</v>
      </c>
      <c r="T3961" s="8">
        <f t="shared" si="247"/>
        <v>41910.580509259256</v>
      </c>
    </row>
    <row r="3962" spans="1:20" ht="49"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s="3" t="s">
        <v>8271</v>
      </c>
      <c r="O3962">
        <f t="shared" si="244"/>
        <v>2</v>
      </c>
      <c r="P3962" s="3">
        <f t="shared" si="245"/>
        <v>11.25</v>
      </c>
      <c r="Q3962" t="s">
        <v>8317</v>
      </c>
      <c r="R3962" t="s">
        <v>8318</v>
      </c>
      <c r="S3962" s="8">
        <f t="shared" si="246"/>
        <v>42342.63722222222</v>
      </c>
      <c r="T3962" s="8">
        <f t="shared" si="247"/>
        <v>42372.63722222222</v>
      </c>
    </row>
    <row r="3963" spans="1:20" ht="49"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s="3" t="s">
        <v>8271</v>
      </c>
      <c r="O3963">
        <f t="shared" si="244"/>
        <v>0</v>
      </c>
      <c r="P3963" s="3">
        <f t="shared" si="245"/>
        <v>10.5</v>
      </c>
      <c r="Q3963" t="s">
        <v>8317</v>
      </c>
      <c r="R3963" t="s">
        <v>8318</v>
      </c>
      <c r="S3963" s="8">
        <f t="shared" si="246"/>
        <v>41745.682986111111</v>
      </c>
      <c r="T3963" s="8">
        <f t="shared" si="247"/>
        <v>41767.682986111111</v>
      </c>
    </row>
    <row r="3964" spans="1:20" ht="49"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s="3" t="s">
        <v>8271</v>
      </c>
      <c r="O3964">
        <f t="shared" si="244"/>
        <v>3</v>
      </c>
      <c r="P3964" s="3">
        <f t="shared" si="245"/>
        <v>15</v>
      </c>
      <c r="Q3964" t="s">
        <v>8317</v>
      </c>
      <c r="R3964" t="s">
        <v>8318</v>
      </c>
      <c r="S3964" s="8">
        <f t="shared" si="246"/>
        <v>42311.413124999999</v>
      </c>
      <c r="T3964" s="8">
        <f t="shared" si="247"/>
        <v>42336.413124999999</v>
      </c>
    </row>
    <row r="3965" spans="1:20" ht="49"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s="3" t="s">
        <v>8271</v>
      </c>
      <c r="O3965">
        <f t="shared" si="244"/>
        <v>0</v>
      </c>
      <c r="P3965" s="3">
        <f t="shared" si="245"/>
        <v>0</v>
      </c>
      <c r="Q3965" t="s">
        <v>8317</v>
      </c>
      <c r="R3965" t="s">
        <v>8318</v>
      </c>
      <c r="S3965" s="8">
        <f t="shared" si="246"/>
        <v>42295.945798611108</v>
      </c>
      <c r="T3965" s="8">
        <f t="shared" si="247"/>
        <v>42325.987465277773</v>
      </c>
    </row>
    <row r="3966" spans="1:20" ht="49"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s="3" t="s">
        <v>8271</v>
      </c>
      <c r="O3966">
        <f t="shared" si="244"/>
        <v>6</v>
      </c>
      <c r="P3966" s="3">
        <f t="shared" si="245"/>
        <v>42</v>
      </c>
      <c r="Q3966" t="s">
        <v>8317</v>
      </c>
      <c r="R3966" t="s">
        <v>8318</v>
      </c>
      <c r="S3966" s="8">
        <f t="shared" si="246"/>
        <v>42053.513726851852</v>
      </c>
      <c r="T3966" s="8">
        <f t="shared" si="247"/>
        <v>42113.47206018518</v>
      </c>
    </row>
    <row r="3967" spans="1:20" ht="49"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s="3" t="s">
        <v>8271</v>
      </c>
      <c r="O3967">
        <f t="shared" si="244"/>
        <v>14</v>
      </c>
      <c r="P3967" s="3">
        <f t="shared" si="245"/>
        <v>71.25</v>
      </c>
      <c r="Q3967" t="s">
        <v>8317</v>
      </c>
      <c r="R3967" t="s">
        <v>8318</v>
      </c>
      <c r="S3967" s="8">
        <f t="shared" si="246"/>
        <v>42414.027546296296</v>
      </c>
      <c r="T3967" s="8">
        <f t="shared" si="247"/>
        <v>42473.985879629625</v>
      </c>
    </row>
    <row r="3968" spans="1:20" ht="49"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s="3" t="s">
        <v>8271</v>
      </c>
      <c r="O3968">
        <f t="shared" si="244"/>
        <v>1</v>
      </c>
      <c r="P3968" s="3">
        <f t="shared" si="245"/>
        <v>22.5</v>
      </c>
      <c r="Q3968" t="s">
        <v>8317</v>
      </c>
      <c r="R3968" t="s">
        <v>8318</v>
      </c>
      <c r="S3968" s="8">
        <f t="shared" si="246"/>
        <v>41801.503217592588</v>
      </c>
      <c r="T3968" s="8">
        <f t="shared" si="247"/>
        <v>41843.915972222218</v>
      </c>
    </row>
    <row r="3969" spans="1:20" ht="49"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s="3" t="s">
        <v>8271</v>
      </c>
      <c r="O3969">
        <f t="shared" si="244"/>
        <v>24</v>
      </c>
      <c r="P3969" s="3">
        <f t="shared" si="245"/>
        <v>41</v>
      </c>
      <c r="Q3969" t="s">
        <v>8317</v>
      </c>
      <c r="R3969" t="s">
        <v>8318</v>
      </c>
      <c r="S3969" s="8">
        <f t="shared" si="246"/>
        <v>42770.082256944443</v>
      </c>
      <c r="T3969" s="8">
        <f t="shared" si="247"/>
        <v>42800.082256944443</v>
      </c>
    </row>
    <row r="3970" spans="1:20" ht="49"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s="3" t="s">
        <v>8271</v>
      </c>
      <c r="O3970">
        <f t="shared" si="244"/>
        <v>11</v>
      </c>
      <c r="P3970" s="3">
        <f t="shared" si="245"/>
        <v>47.91</v>
      </c>
      <c r="Q3970" t="s">
        <v>8317</v>
      </c>
      <c r="R3970" t="s">
        <v>8318</v>
      </c>
      <c r="S3970" s="8">
        <f t="shared" si="246"/>
        <v>42452.60732638889</v>
      </c>
      <c r="T3970" s="8">
        <f t="shared" si="247"/>
        <v>42512.60732638889</v>
      </c>
    </row>
    <row r="3971" spans="1:20" ht="49"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s="3" t="s">
        <v>8271</v>
      </c>
      <c r="O3971">
        <f t="shared" ref="O3971:O4034" si="248">ROUND(E3971/D3971*100,0)</f>
        <v>7</v>
      </c>
      <c r="P3971" s="3">
        <f t="shared" ref="P3971:P4034" si="249">IF(E3971=0,0,ROUND(E3971/L3971,2))</f>
        <v>35.17</v>
      </c>
      <c r="Q3971" t="s">
        <v>8317</v>
      </c>
      <c r="R3971" t="s">
        <v>8318</v>
      </c>
      <c r="S3971" s="8">
        <f t="shared" ref="S3971:S4034" si="250">(((J3971/60)/60)/24)+DATE(1970,1,1)+(-5/24)</f>
        <v>42601.646365740737</v>
      </c>
      <c r="T3971" s="8">
        <f t="shared" ref="T3971:T4034" si="251">(I3971/86400)+25569+(-5/24)</f>
        <v>42610.954861111109</v>
      </c>
    </row>
    <row r="3972" spans="1:20" ht="65"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s="3" t="s">
        <v>8271</v>
      </c>
      <c r="O3972">
        <f t="shared" si="248"/>
        <v>0</v>
      </c>
      <c r="P3972" s="3">
        <f t="shared" si="249"/>
        <v>5.5</v>
      </c>
      <c r="Q3972" t="s">
        <v>8317</v>
      </c>
      <c r="R3972" t="s">
        <v>8318</v>
      </c>
      <c r="S3972" s="8">
        <f t="shared" si="250"/>
        <v>42447.655219907399</v>
      </c>
      <c r="T3972" s="8">
        <f t="shared" si="251"/>
        <v>42477.655219907407</v>
      </c>
    </row>
    <row r="3973" spans="1:20" ht="49"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s="3" t="s">
        <v>8271</v>
      </c>
      <c r="O3973">
        <f t="shared" si="248"/>
        <v>1</v>
      </c>
      <c r="P3973" s="3">
        <f t="shared" si="249"/>
        <v>22.67</v>
      </c>
      <c r="Q3973" t="s">
        <v>8317</v>
      </c>
      <c r="R3973" t="s">
        <v>8318</v>
      </c>
      <c r="S3973" s="8">
        <f t="shared" si="250"/>
        <v>41811.327847222223</v>
      </c>
      <c r="T3973" s="8">
        <f t="shared" si="251"/>
        <v>41841.327847222223</v>
      </c>
    </row>
    <row r="3974" spans="1:20" ht="33"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s="3" t="s">
        <v>8271</v>
      </c>
      <c r="O3974">
        <f t="shared" si="248"/>
        <v>21</v>
      </c>
      <c r="P3974" s="3">
        <f t="shared" si="249"/>
        <v>26.38</v>
      </c>
      <c r="Q3974" t="s">
        <v>8317</v>
      </c>
      <c r="R3974" t="s">
        <v>8318</v>
      </c>
      <c r="S3974" s="8">
        <f t="shared" si="250"/>
        <v>41980.859189814808</v>
      </c>
      <c r="T3974" s="8">
        <f t="shared" si="251"/>
        <v>42040.859189814808</v>
      </c>
    </row>
    <row r="3975" spans="1:20" ht="49"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s="3" t="s">
        <v>8271</v>
      </c>
      <c r="O3975">
        <f t="shared" si="248"/>
        <v>78</v>
      </c>
      <c r="P3975" s="3">
        <f t="shared" si="249"/>
        <v>105.54</v>
      </c>
      <c r="Q3975" t="s">
        <v>8317</v>
      </c>
      <c r="R3975" t="s">
        <v>8318</v>
      </c>
      <c r="S3975" s="8">
        <f t="shared" si="250"/>
        <v>42469.475810185184</v>
      </c>
      <c r="T3975" s="8">
        <f t="shared" si="251"/>
        <v>42498.958333333336</v>
      </c>
    </row>
    <row r="3976" spans="1:20" ht="49"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s="3" t="s">
        <v>8271</v>
      </c>
      <c r="O3976">
        <f t="shared" si="248"/>
        <v>32</v>
      </c>
      <c r="P3976" s="3">
        <f t="shared" si="249"/>
        <v>29.09</v>
      </c>
      <c r="Q3976" t="s">
        <v>8317</v>
      </c>
      <c r="R3976" t="s">
        <v>8318</v>
      </c>
      <c r="S3976" s="8">
        <f t="shared" si="250"/>
        <v>42493.338518518511</v>
      </c>
      <c r="T3976" s="8">
        <f t="shared" si="251"/>
        <v>42523.338518518511</v>
      </c>
    </row>
    <row r="3977" spans="1:20" ht="49"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s="3" t="s">
        <v>8271</v>
      </c>
      <c r="O3977">
        <f t="shared" si="248"/>
        <v>0</v>
      </c>
      <c r="P3977" s="3">
        <f t="shared" si="249"/>
        <v>0</v>
      </c>
      <c r="Q3977" t="s">
        <v>8317</v>
      </c>
      <c r="R3977" t="s">
        <v>8318</v>
      </c>
      <c r="S3977" s="8">
        <f t="shared" si="250"/>
        <v>42534.658541666664</v>
      </c>
      <c r="T3977" s="8">
        <f t="shared" si="251"/>
        <v>42564.658541666664</v>
      </c>
    </row>
    <row r="3978" spans="1:20" ht="49"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s="3" t="s">
        <v>8271</v>
      </c>
      <c r="O3978">
        <f t="shared" si="248"/>
        <v>48</v>
      </c>
      <c r="P3978" s="3">
        <f t="shared" si="249"/>
        <v>62</v>
      </c>
      <c r="Q3978" t="s">
        <v>8317</v>
      </c>
      <c r="R3978" t="s">
        <v>8318</v>
      </c>
      <c r="S3978" s="8">
        <f t="shared" si="250"/>
        <v>41830.650011574071</v>
      </c>
      <c r="T3978" s="8">
        <f t="shared" si="251"/>
        <v>41852.083333333328</v>
      </c>
    </row>
    <row r="3979" spans="1:20" ht="49"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s="3" t="s">
        <v>8271</v>
      </c>
      <c r="O3979">
        <f t="shared" si="248"/>
        <v>1</v>
      </c>
      <c r="P3979" s="3">
        <f t="shared" si="249"/>
        <v>217.5</v>
      </c>
      <c r="Q3979" t="s">
        <v>8317</v>
      </c>
      <c r="R3979" t="s">
        <v>8318</v>
      </c>
      <c r="S3979" s="8">
        <f t="shared" si="250"/>
        <v>42543.580231481479</v>
      </c>
      <c r="T3979" s="8">
        <f t="shared" si="251"/>
        <v>42573.580231481479</v>
      </c>
    </row>
    <row r="3980" spans="1:20" ht="49"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s="3" t="s">
        <v>8271</v>
      </c>
      <c r="O3980">
        <f t="shared" si="248"/>
        <v>11</v>
      </c>
      <c r="P3980" s="3">
        <f t="shared" si="249"/>
        <v>26.75</v>
      </c>
      <c r="Q3980" t="s">
        <v>8317</v>
      </c>
      <c r="R3980" t="s">
        <v>8318</v>
      </c>
      <c r="S3980" s="8">
        <f t="shared" si="250"/>
        <v>41975.434641203705</v>
      </c>
      <c r="T3980" s="8">
        <f t="shared" si="251"/>
        <v>42035.434641203705</v>
      </c>
    </row>
    <row r="3981" spans="1:20" ht="49"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s="3" t="s">
        <v>8271</v>
      </c>
      <c r="O3981">
        <f t="shared" si="248"/>
        <v>2</v>
      </c>
      <c r="P3981" s="3">
        <f t="shared" si="249"/>
        <v>18.329999999999998</v>
      </c>
      <c r="Q3981" t="s">
        <v>8317</v>
      </c>
      <c r="R3981" t="s">
        <v>8318</v>
      </c>
      <c r="S3981" s="8">
        <f t="shared" si="250"/>
        <v>42069.695104166669</v>
      </c>
      <c r="T3981" s="8">
        <f t="shared" si="251"/>
        <v>42092.624999999993</v>
      </c>
    </row>
    <row r="3982" spans="1:20" ht="49"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s="3" t="s">
        <v>8271</v>
      </c>
      <c r="O3982">
        <f t="shared" si="248"/>
        <v>18</v>
      </c>
      <c r="P3982" s="3">
        <f t="shared" si="249"/>
        <v>64.290000000000006</v>
      </c>
      <c r="Q3982" t="s">
        <v>8317</v>
      </c>
      <c r="R3982" t="s">
        <v>8318</v>
      </c>
      <c r="S3982" s="8">
        <f t="shared" si="250"/>
        <v>41795.390590277777</v>
      </c>
      <c r="T3982" s="8">
        <f t="shared" si="251"/>
        <v>41825.390590277777</v>
      </c>
    </row>
    <row r="3983" spans="1:20" ht="33"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s="3" t="s">
        <v>8271</v>
      </c>
      <c r="O3983">
        <f t="shared" si="248"/>
        <v>4</v>
      </c>
      <c r="P3983" s="3">
        <f t="shared" si="249"/>
        <v>175</v>
      </c>
      <c r="Q3983" t="s">
        <v>8317</v>
      </c>
      <c r="R3983" t="s">
        <v>8318</v>
      </c>
      <c r="S3983" s="8">
        <f t="shared" si="250"/>
        <v>42507.971631944441</v>
      </c>
      <c r="T3983" s="8">
        <f t="shared" si="251"/>
        <v>42567.971631944441</v>
      </c>
    </row>
    <row r="3984" spans="1:20" ht="65"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s="3" t="s">
        <v>8271</v>
      </c>
      <c r="O3984">
        <f t="shared" si="248"/>
        <v>20</v>
      </c>
      <c r="P3984" s="3">
        <f t="shared" si="249"/>
        <v>34</v>
      </c>
      <c r="Q3984" t="s">
        <v>8317</v>
      </c>
      <c r="R3984" t="s">
        <v>8318</v>
      </c>
      <c r="S3984" s="8">
        <f t="shared" si="250"/>
        <v>42132.601620370369</v>
      </c>
      <c r="T3984" s="8">
        <f t="shared" si="251"/>
        <v>42192.601620370369</v>
      </c>
    </row>
    <row r="3985" spans="1:20" ht="49"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s="3" t="s">
        <v>8271</v>
      </c>
      <c r="O3985">
        <f t="shared" si="248"/>
        <v>35</v>
      </c>
      <c r="P3985" s="3">
        <f t="shared" si="249"/>
        <v>84.28</v>
      </c>
      <c r="Q3985" t="s">
        <v>8317</v>
      </c>
      <c r="R3985" t="s">
        <v>8318</v>
      </c>
      <c r="S3985" s="8">
        <f t="shared" si="250"/>
        <v>41747.661527777775</v>
      </c>
      <c r="T3985" s="8">
        <f t="shared" si="251"/>
        <v>41779.082638888889</v>
      </c>
    </row>
    <row r="3986" spans="1:20" ht="49"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s="3" t="s">
        <v>8271</v>
      </c>
      <c r="O3986">
        <f t="shared" si="248"/>
        <v>6</v>
      </c>
      <c r="P3986" s="3">
        <f t="shared" si="249"/>
        <v>9.5</v>
      </c>
      <c r="Q3986" t="s">
        <v>8317</v>
      </c>
      <c r="R3986" t="s">
        <v>8318</v>
      </c>
      <c r="S3986" s="8">
        <f t="shared" si="250"/>
        <v>41920.755138888882</v>
      </c>
      <c r="T3986" s="8">
        <f t="shared" si="251"/>
        <v>41950.791666666664</v>
      </c>
    </row>
    <row r="3987" spans="1:20" ht="49"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s="3" t="s">
        <v>8271</v>
      </c>
      <c r="O3987">
        <f t="shared" si="248"/>
        <v>32</v>
      </c>
      <c r="P3987" s="3">
        <f t="shared" si="249"/>
        <v>33.74</v>
      </c>
      <c r="Q3987" t="s">
        <v>8317</v>
      </c>
      <c r="R3987" t="s">
        <v>8318</v>
      </c>
      <c r="S3987" s="8">
        <f t="shared" si="250"/>
        <v>42399.499074074069</v>
      </c>
      <c r="T3987" s="8">
        <f t="shared" si="251"/>
        <v>42420.670138888883</v>
      </c>
    </row>
    <row r="3988" spans="1:20" ht="49"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s="3" t="s">
        <v>8271</v>
      </c>
      <c r="O3988">
        <f t="shared" si="248"/>
        <v>10</v>
      </c>
      <c r="P3988" s="3">
        <f t="shared" si="249"/>
        <v>37.54</v>
      </c>
      <c r="Q3988" t="s">
        <v>8317</v>
      </c>
      <c r="R3988" t="s">
        <v>8318</v>
      </c>
      <c r="S3988" s="8">
        <f t="shared" si="250"/>
        <v>42467.340208333328</v>
      </c>
      <c r="T3988" s="8">
        <f t="shared" si="251"/>
        <v>42496.336111111108</v>
      </c>
    </row>
    <row r="3989" spans="1:20" ht="49"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s="3" t="s">
        <v>8271</v>
      </c>
      <c r="O3989">
        <f t="shared" si="248"/>
        <v>38</v>
      </c>
      <c r="P3989" s="3">
        <f t="shared" si="249"/>
        <v>11.62</v>
      </c>
      <c r="Q3989" t="s">
        <v>8317</v>
      </c>
      <c r="R3989" t="s">
        <v>8318</v>
      </c>
      <c r="S3989" s="8">
        <f t="shared" si="250"/>
        <v>41765.716319444444</v>
      </c>
      <c r="T3989" s="8">
        <f t="shared" si="251"/>
        <v>41775.716319444444</v>
      </c>
    </row>
    <row r="3990" spans="1:20" ht="33"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s="3" t="s">
        <v>8271</v>
      </c>
      <c r="O3990">
        <f t="shared" si="248"/>
        <v>2</v>
      </c>
      <c r="P3990" s="3">
        <f t="shared" si="249"/>
        <v>8</v>
      </c>
      <c r="Q3990" t="s">
        <v>8317</v>
      </c>
      <c r="R3990" t="s">
        <v>8318</v>
      </c>
      <c r="S3990" s="8">
        <f t="shared" si="250"/>
        <v>42229.872835648144</v>
      </c>
      <c r="T3990" s="8">
        <f t="shared" si="251"/>
        <v>42244.872835648144</v>
      </c>
    </row>
    <row r="3991" spans="1:20" ht="49"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s="3" t="s">
        <v>8271</v>
      </c>
      <c r="O3991">
        <f t="shared" si="248"/>
        <v>0</v>
      </c>
      <c r="P3991" s="3">
        <f t="shared" si="249"/>
        <v>0</v>
      </c>
      <c r="Q3991" t="s">
        <v>8317</v>
      </c>
      <c r="R3991" t="s">
        <v>8318</v>
      </c>
      <c r="S3991" s="8">
        <f t="shared" si="250"/>
        <v>42286.541446759256</v>
      </c>
      <c r="T3991" s="8">
        <f t="shared" si="251"/>
        <v>42316.583113425928</v>
      </c>
    </row>
    <row r="3992" spans="1:20" ht="49"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s="3" t="s">
        <v>8271</v>
      </c>
      <c r="O3992">
        <f t="shared" si="248"/>
        <v>4</v>
      </c>
      <c r="P3992" s="3">
        <f t="shared" si="249"/>
        <v>23</v>
      </c>
      <c r="Q3992" t="s">
        <v>8317</v>
      </c>
      <c r="R3992" t="s">
        <v>8318</v>
      </c>
      <c r="S3992" s="8">
        <f t="shared" si="250"/>
        <v>42401.464039351849</v>
      </c>
      <c r="T3992" s="8">
        <f t="shared" si="251"/>
        <v>42431.464039351849</v>
      </c>
    </row>
    <row r="3993" spans="1:20" ht="33"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s="3" t="s">
        <v>8271</v>
      </c>
      <c r="O3993">
        <f t="shared" si="248"/>
        <v>20</v>
      </c>
      <c r="P3993" s="3">
        <f t="shared" si="249"/>
        <v>100</v>
      </c>
      <c r="Q3993" t="s">
        <v>8317</v>
      </c>
      <c r="R3993" t="s">
        <v>8318</v>
      </c>
      <c r="S3993" s="8">
        <f t="shared" si="250"/>
        <v>42125.436134259253</v>
      </c>
      <c r="T3993" s="8">
        <f t="shared" si="251"/>
        <v>42155.436134259253</v>
      </c>
    </row>
    <row r="3994" spans="1:20" ht="49"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s="3" t="s">
        <v>8271</v>
      </c>
      <c r="O3994">
        <f t="shared" si="248"/>
        <v>5</v>
      </c>
      <c r="P3994" s="3">
        <f t="shared" si="249"/>
        <v>60.11</v>
      </c>
      <c r="Q3994" t="s">
        <v>8317</v>
      </c>
      <c r="R3994" t="s">
        <v>8318</v>
      </c>
      <c r="S3994" s="8">
        <f t="shared" si="250"/>
        <v>42289.732164351844</v>
      </c>
      <c r="T3994" s="8">
        <f t="shared" si="251"/>
        <v>42349.773831018516</v>
      </c>
    </row>
    <row r="3995" spans="1:20" ht="49"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s="3" t="s">
        <v>8271</v>
      </c>
      <c r="O3995">
        <f t="shared" si="248"/>
        <v>0</v>
      </c>
      <c r="P3995" s="3">
        <f t="shared" si="249"/>
        <v>3</v>
      </c>
      <c r="Q3995" t="s">
        <v>8317</v>
      </c>
      <c r="R3995" t="s">
        <v>8318</v>
      </c>
      <c r="S3995" s="8">
        <f t="shared" si="250"/>
        <v>42107.656388888885</v>
      </c>
      <c r="T3995" s="8">
        <f t="shared" si="251"/>
        <v>42137.656388888885</v>
      </c>
    </row>
    <row r="3996" spans="1:20" ht="33"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s="3" t="s">
        <v>8271</v>
      </c>
      <c r="O3996">
        <f t="shared" si="248"/>
        <v>0</v>
      </c>
      <c r="P3996" s="3">
        <f t="shared" si="249"/>
        <v>5</v>
      </c>
      <c r="Q3996" t="s">
        <v>8317</v>
      </c>
      <c r="R3996" t="s">
        <v>8318</v>
      </c>
      <c r="S3996" s="8">
        <f t="shared" si="250"/>
        <v>41809.181597222218</v>
      </c>
      <c r="T3996" s="8">
        <f t="shared" si="251"/>
        <v>41839.181597222218</v>
      </c>
    </row>
    <row r="3997" spans="1:20" ht="49"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s="3" t="s">
        <v>8271</v>
      </c>
      <c r="O3997">
        <f t="shared" si="248"/>
        <v>35</v>
      </c>
      <c r="P3997" s="3">
        <f t="shared" si="249"/>
        <v>17.5</v>
      </c>
      <c r="Q3997" t="s">
        <v>8317</v>
      </c>
      <c r="R3997" t="s">
        <v>8318</v>
      </c>
      <c r="S3997" s="8">
        <f t="shared" si="250"/>
        <v>42019.475428240738</v>
      </c>
      <c r="T3997" s="8">
        <f t="shared" si="251"/>
        <v>42049.268749999996</v>
      </c>
    </row>
    <row r="3998" spans="1:20" ht="49"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s="3" t="s">
        <v>8271</v>
      </c>
      <c r="O3998">
        <f t="shared" si="248"/>
        <v>17</v>
      </c>
      <c r="P3998" s="3">
        <f t="shared" si="249"/>
        <v>29.24</v>
      </c>
      <c r="Q3998" t="s">
        <v>8317</v>
      </c>
      <c r="R3998" t="s">
        <v>8318</v>
      </c>
      <c r="S3998" s="8">
        <f t="shared" si="250"/>
        <v>41950.058611111104</v>
      </c>
      <c r="T3998" s="8">
        <f t="shared" si="251"/>
        <v>41963.461111111108</v>
      </c>
    </row>
    <row r="3999" spans="1:20" ht="49"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s="3" t="s">
        <v>8271</v>
      </c>
      <c r="O3999">
        <f t="shared" si="248"/>
        <v>0</v>
      </c>
      <c r="P3999" s="3">
        <f t="shared" si="249"/>
        <v>0</v>
      </c>
      <c r="Q3999" t="s">
        <v>8317</v>
      </c>
      <c r="R3999" t="s">
        <v>8318</v>
      </c>
      <c r="S3999" s="8">
        <f t="shared" si="250"/>
        <v>42069.183113425919</v>
      </c>
      <c r="T3999" s="8">
        <f t="shared" si="251"/>
        <v>42099.141446759262</v>
      </c>
    </row>
    <row r="4000" spans="1:20" ht="49"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s="3" t="s">
        <v>8271</v>
      </c>
      <c r="O4000">
        <f t="shared" si="248"/>
        <v>57</v>
      </c>
      <c r="P4000" s="3">
        <f t="shared" si="249"/>
        <v>59.58</v>
      </c>
      <c r="Q4000" t="s">
        <v>8317</v>
      </c>
      <c r="R4000" t="s">
        <v>8318</v>
      </c>
      <c r="S4000" s="8">
        <f t="shared" si="250"/>
        <v>42061.754930555551</v>
      </c>
      <c r="T4000" s="8">
        <f t="shared" si="251"/>
        <v>42091.713263888887</v>
      </c>
    </row>
    <row r="4001" spans="1:20" ht="49"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s="3" t="s">
        <v>8271</v>
      </c>
      <c r="O4001">
        <f t="shared" si="248"/>
        <v>17</v>
      </c>
      <c r="P4001" s="3">
        <f t="shared" si="249"/>
        <v>82.57</v>
      </c>
      <c r="Q4001" t="s">
        <v>8317</v>
      </c>
      <c r="R4001" t="s">
        <v>8318</v>
      </c>
      <c r="S4001" s="8">
        <f t="shared" si="250"/>
        <v>41842.620347222219</v>
      </c>
      <c r="T4001" s="8">
        <f t="shared" si="251"/>
        <v>41882.619317129625</v>
      </c>
    </row>
    <row r="4002" spans="1:20" ht="18"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s="3" t="s">
        <v>8271</v>
      </c>
      <c r="O4002">
        <f t="shared" si="248"/>
        <v>0</v>
      </c>
      <c r="P4002" s="3">
        <f t="shared" si="249"/>
        <v>10</v>
      </c>
      <c r="Q4002" t="s">
        <v>8317</v>
      </c>
      <c r="R4002" t="s">
        <v>8318</v>
      </c>
      <c r="S4002" s="8">
        <f t="shared" si="250"/>
        <v>42437.437013888884</v>
      </c>
      <c r="T4002" s="8">
        <f t="shared" si="251"/>
        <v>42497.39534722222</v>
      </c>
    </row>
    <row r="4003" spans="1:20" ht="49"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s="3" t="s">
        <v>8271</v>
      </c>
      <c r="O4003">
        <f t="shared" si="248"/>
        <v>38</v>
      </c>
      <c r="P4003" s="3">
        <f t="shared" si="249"/>
        <v>32.36</v>
      </c>
      <c r="Q4003" t="s">
        <v>8317</v>
      </c>
      <c r="R4003" t="s">
        <v>8318</v>
      </c>
      <c r="S4003" s="8">
        <f t="shared" si="250"/>
        <v>42775.755879629629</v>
      </c>
      <c r="T4003" s="8">
        <f t="shared" si="251"/>
        <v>42795.583333333336</v>
      </c>
    </row>
    <row r="4004" spans="1:20" ht="49"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s="3" t="s">
        <v>8271</v>
      </c>
      <c r="O4004">
        <f t="shared" si="248"/>
        <v>2</v>
      </c>
      <c r="P4004" s="3">
        <f t="shared" si="249"/>
        <v>5.75</v>
      </c>
      <c r="Q4004" t="s">
        <v>8317</v>
      </c>
      <c r="R4004" t="s">
        <v>8318</v>
      </c>
      <c r="S4004" s="8">
        <f t="shared" si="250"/>
        <v>41878.835196759253</v>
      </c>
      <c r="T4004" s="8">
        <f t="shared" si="251"/>
        <v>41908.835196759253</v>
      </c>
    </row>
    <row r="4005" spans="1:20" ht="49"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s="3" t="s">
        <v>8271</v>
      </c>
      <c r="O4005">
        <f t="shared" si="248"/>
        <v>10</v>
      </c>
      <c r="P4005" s="3">
        <f t="shared" si="249"/>
        <v>100.5</v>
      </c>
      <c r="Q4005" t="s">
        <v>8317</v>
      </c>
      <c r="R4005" t="s">
        <v>8318</v>
      </c>
      <c r="S4005" s="8">
        <f t="shared" si="250"/>
        <v>42020.379016203697</v>
      </c>
      <c r="T4005" s="8">
        <f t="shared" si="251"/>
        <v>42050.379016203697</v>
      </c>
    </row>
    <row r="4006" spans="1:20" ht="18"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s="3" t="s">
        <v>8271</v>
      </c>
      <c r="O4006">
        <f t="shared" si="248"/>
        <v>0</v>
      </c>
      <c r="P4006" s="3">
        <f t="shared" si="249"/>
        <v>1</v>
      </c>
      <c r="Q4006" t="s">
        <v>8317</v>
      </c>
      <c r="R4006" t="s">
        <v>8318</v>
      </c>
      <c r="S4006" s="8">
        <f t="shared" si="250"/>
        <v>41889.954363425924</v>
      </c>
      <c r="T4006" s="8">
        <f t="shared" si="251"/>
        <v>41919.954363425924</v>
      </c>
    </row>
    <row r="4007" spans="1:20" ht="49"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s="3" t="s">
        <v>8271</v>
      </c>
      <c r="O4007">
        <f t="shared" si="248"/>
        <v>1</v>
      </c>
      <c r="P4007" s="3">
        <f t="shared" si="249"/>
        <v>20</v>
      </c>
      <c r="Q4007" t="s">
        <v>8317</v>
      </c>
      <c r="R4007" t="s">
        <v>8318</v>
      </c>
      <c r="S4007" s="8">
        <f t="shared" si="250"/>
        <v>41872.599363425921</v>
      </c>
      <c r="T4007" s="8">
        <f t="shared" si="251"/>
        <v>41932.599363425921</v>
      </c>
    </row>
    <row r="4008" spans="1:20" ht="49"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s="3" t="s">
        <v>8271</v>
      </c>
      <c r="O4008">
        <f t="shared" si="248"/>
        <v>0</v>
      </c>
      <c r="P4008" s="3">
        <f t="shared" si="249"/>
        <v>2</v>
      </c>
      <c r="Q4008" t="s">
        <v>8317</v>
      </c>
      <c r="R4008" t="s">
        <v>8318</v>
      </c>
      <c r="S4008" s="8">
        <f t="shared" si="250"/>
        <v>42391.564664351848</v>
      </c>
      <c r="T4008" s="8">
        <f t="shared" si="251"/>
        <v>42416.564664351848</v>
      </c>
    </row>
    <row r="4009" spans="1:20" ht="49"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s="3" t="s">
        <v>8271</v>
      </c>
      <c r="O4009">
        <f t="shared" si="248"/>
        <v>0</v>
      </c>
      <c r="P4009" s="3">
        <f t="shared" si="249"/>
        <v>5</v>
      </c>
      <c r="Q4009" t="s">
        <v>8317</v>
      </c>
      <c r="R4009" t="s">
        <v>8318</v>
      </c>
      <c r="S4009" s="8">
        <f t="shared" si="250"/>
        <v>41848.564594907402</v>
      </c>
      <c r="T4009" s="8">
        <f t="shared" si="251"/>
        <v>41877.477777777771</v>
      </c>
    </row>
    <row r="4010" spans="1:20" ht="49"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s="3" t="s">
        <v>8271</v>
      </c>
      <c r="O4010">
        <f t="shared" si="248"/>
        <v>6</v>
      </c>
      <c r="P4010" s="3">
        <f t="shared" si="249"/>
        <v>15</v>
      </c>
      <c r="Q4010" t="s">
        <v>8317</v>
      </c>
      <c r="R4010" t="s">
        <v>8318</v>
      </c>
      <c r="S4010" s="8">
        <f t="shared" si="250"/>
        <v>42177.755868055552</v>
      </c>
      <c r="T4010" s="8">
        <f t="shared" si="251"/>
        <v>42207.755868055552</v>
      </c>
    </row>
    <row r="4011" spans="1:20" ht="49"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s="3" t="s">
        <v>8271</v>
      </c>
      <c r="O4011">
        <f t="shared" si="248"/>
        <v>4</v>
      </c>
      <c r="P4011" s="3">
        <f t="shared" si="249"/>
        <v>25</v>
      </c>
      <c r="Q4011" t="s">
        <v>8317</v>
      </c>
      <c r="R4011" t="s">
        <v>8318</v>
      </c>
      <c r="S4011" s="8">
        <f t="shared" si="250"/>
        <v>41851.492592592593</v>
      </c>
      <c r="T4011" s="8">
        <f t="shared" si="251"/>
        <v>41891.492592592593</v>
      </c>
    </row>
    <row r="4012" spans="1:20" ht="49"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s="3" t="s">
        <v>8271</v>
      </c>
      <c r="O4012">
        <f t="shared" si="248"/>
        <v>24</v>
      </c>
      <c r="P4012" s="3">
        <f t="shared" si="249"/>
        <v>45.84</v>
      </c>
      <c r="Q4012" t="s">
        <v>8317</v>
      </c>
      <c r="R4012" t="s">
        <v>8318</v>
      </c>
      <c r="S4012" s="8">
        <f t="shared" si="250"/>
        <v>41921.562106481477</v>
      </c>
      <c r="T4012" s="8">
        <f t="shared" si="251"/>
        <v>41938.562106481477</v>
      </c>
    </row>
    <row r="4013" spans="1:20" ht="49"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s="3" t="s">
        <v>8271</v>
      </c>
      <c r="O4013">
        <f t="shared" si="248"/>
        <v>8</v>
      </c>
      <c r="P4013" s="3">
        <f t="shared" si="249"/>
        <v>4.75</v>
      </c>
      <c r="Q4013" t="s">
        <v>8317</v>
      </c>
      <c r="R4013" t="s">
        <v>8318</v>
      </c>
      <c r="S4013" s="8">
        <f t="shared" si="250"/>
        <v>42002.336550925924</v>
      </c>
      <c r="T4013" s="8">
        <f t="shared" si="251"/>
        <v>42032.336550925924</v>
      </c>
    </row>
    <row r="4014" spans="1:20" ht="49"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s="3" t="s">
        <v>8271</v>
      </c>
      <c r="O4014">
        <f t="shared" si="248"/>
        <v>0</v>
      </c>
      <c r="P4014" s="3">
        <f t="shared" si="249"/>
        <v>0</v>
      </c>
      <c r="Q4014" t="s">
        <v>8317</v>
      </c>
      <c r="R4014" t="s">
        <v>8318</v>
      </c>
      <c r="S4014" s="8">
        <f t="shared" si="250"/>
        <v>42096.336215277777</v>
      </c>
      <c r="T4014" s="8">
        <f t="shared" si="251"/>
        <v>42126.336215277777</v>
      </c>
    </row>
    <row r="4015" spans="1:20" ht="49"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s="3" t="s">
        <v>8271</v>
      </c>
      <c r="O4015">
        <f t="shared" si="248"/>
        <v>1</v>
      </c>
      <c r="P4015" s="3">
        <f t="shared" si="249"/>
        <v>13</v>
      </c>
      <c r="Q4015" t="s">
        <v>8317</v>
      </c>
      <c r="R4015" t="s">
        <v>8318</v>
      </c>
      <c r="S4015" s="8">
        <f t="shared" si="250"/>
        <v>42021.092858796292</v>
      </c>
      <c r="T4015" s="8">
        <f t="shared" si="251"/>
        <v>42051.092858796292</v>
      </c>
    </row>
    <row r="4016" spans="1:20" ht="49"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s="3" t="s">
        <v>8271</v>
      </c>
      <c r="O4016">
        <f t="shared" si="248"/>
        <v>0</v>
      </c>
      <c r="P4016" s="3">
        <f t="shared" si="249"/>
        <v>0</v>
      </c>
      <c r="Q4016" t="s">
        <v>8317</v>
      </c>
      <c r="R4016" t="s">
        <v>8318</v>
      </c>
      <c r="S4016" s="8">
        <f t="shared" si="250"/>
        <v>42419.037835648145</v>
      </c>
      <c r="T4016" s="8">
        <f t="shared" si="251"/>
        <v>42434.037835648145</v>
      </c>
    </row>
    <row r="4017" spans="1:20" ht="49"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s="3" t="s">
        <v>8271</v>
      </c>
      <c r="O4017">
        <f t="shared" si="248"/>
        <v>0</v>
      </c>
      <c r="P4017" s="3">
        <f t="shared" si="249"/>
        <v>1</v>
      </c>
      <c r="Q4017" t="s">
        <v>8317</v>
      </c>
      <c r="R4017" t="s">
        <v>8318</v>
      </c>
      <c r="S4017" s="8">
        <f t="shared" si="250"/>
        <v>42174.572488425918</v>
      </c>
      <c r="T4017" s="8">
        <f t="shared" si="251"/>
        <v>42204.572488425925</v>
      </c>
    </row>
    <row r="4018" spans="1:20" ht="49"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s="3" t="s">
        <v>8271</v>
      </c>
      <c r="O4018">
        <f t="shared" si="248"/>
        <v>14</v>
      </c>
      <c r="P4018" s="3">
        <f t="shared" si="249"/>
        <v>10</v>
      </c>
      <c r="Q4018" t="s">
        <v>8317</v>
      </c>
      <c r="R4018" t="s">
        <v>8318</v>
      </c>
      <c r="S4018" s="8">
        <f t="shared" si="250"/>
        <v>41869.664351851847</v>
      </c>
      <c r="T4018" s="8">
        <f t="shared" si="251"/>
        <v>41899.664351851847</v>
      </c>
    </row>
    <row r="4019" spans="1:20" ht="49"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s="3" t="s">
        <v>8271</v>
      </c>
      <c r="O4019">
        <f t="shared" si="248"/>
        <v>1</v>
      </c>
      <c r="P4019" s="3">
        <f t="shared" si="249"/>
        <v>52.5</v>
      </c>
      <c r="Q4019" t="s">
        <v>8317</v>
      </c>
      <c r="R4019" t="s">
        <v>8318</v>
      </c>
      <c r="S4019" s="8">
        <f t="shared" si="250"/>
        <v>41856.463819444441</v>
      </c>
      <c r="T4019" s="8">
        <f t="shared" si="251"/>
        <v>41886.463819444441</v>
      </c>
    </row>
    <row r="4020" spans="1:20" ht="33"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s="3" t="s">
        <v>8271</v>
      </c>
      <c r="O4020">
        <f t="shared" si="248"/>
        <v>9</v>
      </c>
      <c r="P4020" s="3">
        <f t="shared" si="249"/>
        <v>32.5</v>
      </c>
      <c r="Q4020" t="s">
        <v>8317</v>
      </c>
      <c r="R4020" t="s">
        <v>8318</v>
      </c>
      <c r="S4020" s="8">
        <f t="shared" si="250"/>
        <v>42620.702638888884</v>
      </c>
      <c r="T4020" s="8">
        <f t="shared" si="251"/>
        <v>42650.702638888884</v>
      </c>
    </row>
    <row r="4021" spans="1:20" ht="49"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s="3" t="s">
        <v>8271</v>
      </c>
      <c r="O4021">
        <f t="shared" si="248"/>
        <v>1</v>
      </c>
      <c r="P4021" s="3">
        <f t="shared" si="249"/>
        <v>7.25</v>
      </c>
      <c r="Q4021" t="s">
        <v>8317</v>
      </c>
      <c r="R4021" t="s">
        <v>8318</v>
      </c>
      <c r="S4021" s="8">
        <f t="shared" si="250"/>
        <v>42417.467546296299</v>
      </c>
      <c r="T4021" s="8">
        <f t="shared" si="251"/>
        <v>42475.477777777771</v>
      </c>
    </row>
    <row r="4022" spans="1:20" ht="49"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s="3" t="s">
        <v>8271</v>
      </c>
      <c r="O4022">
        <f t="shared" si="248"/>
        <v>17</v>
      </c>
      <c r="P4022" s="3">
        <f t="shared" si="249"/>
        <v>33.33</v>
      </c>
      <c r="Q4022" t="s">
        <v>8317</v>
      </c>
      <c r="R4022" t="s">
        <v>8318</v>
      </c>
      <c r="S4022" s="8">
        <f t="shared" si="250"/>
        <v>42056.982627314814</v>
      </c>
      <c r="T4022" s="8">
        <f t="shared" si="251"/>
        <v>42086.940960648142</v>
      </c>
    </row>
    <row r="4023" spans="1:20" ht="49"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s="3" t="s">
        <v>8271</v>
      </c>
      <c r="O4023">
        <f t="shared" si="248"/>
        <v>1</v>
      </c>
      <c r="P4023" s="3">
        <f t="shared" si="249"/>
        <v>62.5</v>
      </c>
      <c r="Q4023" t="s">
        <v>8317</v>
      </c>
      <c r="R4023" t="s">
        <v>8318</v>
      </c>
      <c r="S4023" s="8">
        <f t="shared" si="250"/>
        <v>41878.703217592592</v>
      </c>
      <c r="T4023" s="8">
        <f t="shared" si="251"/>
        <v>41938.703217592592</v>
      </c>
    </row>
    <row r="4024" spans="1:20" ht="33"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s="3" t="s">
        <v>8271</v>
      </c>
      <c r="O4024">
        <f t="shared" si="248"/>
        <v>70</v>
      </c>
      <c r="P4024" s="3">
        <f t="shared" si="249"/>
        <v>63.56</v>
      </c>
      <c r="Q4024" t="s">
        <v>8317</v>
      </c>
      <c r="R4024" t="s">
        <v>8318</v>
      </c>
      <c r="S4024" s="8">
        <f t="shared" si="250"/>
        <v>41990.375775462955</v>
      </c>
      <c r="T4024" s="8">
        <f t="shared" si="251"/>
        <v>42035.912499999999</v>
      </c>
    </row>
    <row r="4025" spans="1:20" ht="49"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s="3" t="s">
        <v>8271</v>
      </c>
      <c r="O4025">
        <f t="shared" si="248"/>
        <v>0</v>
      </c>
      <c r="P4025" s="3">
        <f t="shared" si="249"/>
        <v>0</v>
      </c>
      <c r="Q4025" t="s">
        <v>8317</v>
      </c>
      <c r="R4025" t="s">
        <v>8318</v>
      </c>
      <c r="S4025" s="8">
        <f t="shared" si="250"/>
        <v>42408.791238425918</v>
      </c>
      <c r="T4025" s="8">
        <f t="shared" si="251"/>
        <v>42453.749571759261</v>
      </c>
    </row>
    <row r="4026" spans="1:20" ht="49"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s="3" t="s">
        <v>8271</v>
      </c>
      <c r="O4026">
        <f t="shared" si="248"/>
        <v>1</v>
      </c>
      <c r="P4026" s="3">
        <f t="shared" si="249"/>
        <v>10</v>
      </c>
      <c r="Q4026" t="s">
        <v>8317</v>
      </c>
      <c r="R4026" t="s">
        <v>8318</v>
      </c>
      <c r="S4026" s="8">
        <f t="shared" si="250"/>
        <v>42217.461770833332</v>
      </c>
      <c r="T4026" s="8">
        <f t="shared" si="251"/>
        <v>42247.461770833332</v>
      </c>
    </row>
    <row r="4027" spans="1:20" ht="49"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s="3" t="s">
        <v>8271</v>
      </c>
      <c r="O4027">
        <f t="shared" si="248"/>
        <v>5</v>
      </c>
      <c r="P4027" s="3">
        <f t="shared" si="249"/>
        <v>62.5</v>
      </c>
      <c r="Q4027" t="s">
        <v>8317</v>
      </c>
      <c r="R4027" t="s">
        <v>8318</v>
      </c>
      <c r="S4027" s="8">
        <f t="shared" si="250"/>
        <v>42151.029351851852</v>
      </c>
      <c r="T4027" s="8">
        <f t="shared" si="251"/>
        <v>42211.029351851852</v>
      </c>
    </row>
    <row r="4028" spans="1:20" ht="49"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s="3" t="s">
        <v>8271</v>
      </c>
      <c r="O4028">
        <f t="shared" si="248"/>
        <v>0</v>
      </c>
      <c r="P4028" s="3">
        <f t="shared" si="249"/>
        <v>0</v>
      </c>
      <c r="Q4028" t="s">
        <v>8317</v>
      </c>
      <c r="R4028" t="s">
        <v>8318</v>
      </c>
      <c r="S4028" s="8">
        <f t="shared" si="250"/>
        <v>42282.447210648148</v>
      </c>
      <c r="T4028" s="8">
        <f t="shared" si="251"/>
        <v>42342.488877314812</v>
      </c>
    </row>
    <row r="4029" spans="1:20" ht="49"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s="3" t="s">
        <v>8271</v>
      </c>
      <c r="O4029">
        <f t="shared" si="248"/>
        <v>7</v>
      </c>
      <c r="P4029" s="3">
        <f t="shared" si="249"/>
        <v>30.71</v>
      </c>
      <c r="Q4029" t="s">
        <v>8317</v>
      </c>
      <c r="R4029" t="s">
        <v>8318</v>
      </c>
      <c r="S4029" s="8">
        <f t="shared" si="250"/>
        <v>42768.762511574074</v>
      </c>
      <c r="T4029" s="8">
        <f t="shared" si="251"/>
        <v>42788.833333333336</v>
      </c>
    </row>
    <row r="4030" spans="1:20" ht="49"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s="3" t="s">
        <v>8271</v>
      </c>
      <c r="O4030">
        <f t="shared" si="248"/>
        <v>28</v>
      </c>
      <c r="P4030" s="3">
        <f t="shared" si="249"/>
        <v>51</v>
      </c>
      <c r="Q4030" t="s">
        <v>8317</v>
      </c>
      <c r="R4030" t="s">
        <v>8318</v>
      </c>
      <c r="S4030" s="8">
        <f t="shared" si="250"/>
        <v>41765.730324074073</v>
      </c>
      <c r="T4030" s="8">
        <f t="shared" si="251"/>
        <v>41795.730324074073</v>
      </c>
    </row>
    <row r="4031" spans="1:20" ht="49"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s="3" t="s">
        <v>8271</v>
      </c>
      <c r="O4031">
        <f t="shared" si="248"/>
        <v>0</v>
      </c>
      <c r="P4031" s="3">
        <f t="shared" si="249"/>
        <v>0</v>
      </c>
      <c r="Q4031" t="s">
        <v>8317</v>
      </c>
      <c r="R4031" t="s">
        <v>8318</v>
      </c>
      <c r="S4031" s="8">
        <f t="shared" si="250"/>
        <v>42321.816782407412</v>
      </c>
      <c r="T4031" s="8">
        <f t="shared" si="251"/>
        <v>42351.816782407404</v>
      </c>
    </row>
    <row r="4032" spans="1:20" ht="49"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s="3" t="s">
        <v>8271</v>
      </c>
      <c r="O4032">
        <f t="shared" si="248"/>
        <v>16</v>
      </c>
      <c r="P4032" s="3">
        <f t="shared" si="249"/>
        <v>66.67</v>
      </c>
      <c r="Q4032" t="s">
        <v>8317</v>
      </c>
      <c r="R4032" t="s">
        <v>8318</v>
      </c>
      <c r="S4032" s="8">
        <f t="shared" si="250"/>
        <v>42374.446747685179</v>
      </c>
      <c r="T4032" s="8">
        <f t="shared" si="251"/>
        <v>42403.575694444444</v>
      </c>
    </row>
    <row r="4033" spans="1:20" ht="49"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s="3" t="s">
        <v>8271</v>
      </c>
      <c r="O4033">
        <f t="shared" si="248"/>
        <v>0</v>
      </c>
      <c r="P4033" s="3">
        <f t="shared" si="249"/>
        <v>0</v>
      </c>
      <c r="Q4033" t="s">
        <v>8317</v>
      </c>
      <c r="R4033" t="s">
        <v>8318</v>
      </c>
      <c r="S4033" s="8">
        <f t="shared" si="250"/>
        <v>41941.376898148148</v>
      </c>
      <c r="T4033" s="8">
        <f t="shared" si="251"/>
        <v>41991.418564814812</v>
      </c>
    </row>
    <row r="4034" spans="1:20" ht="49"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s="3" t="s">
        <v>8271</v>
      </c>
      <c r="O4034">
        <f t="shared" si="248"/>
        <v>7</v>
      </c>
      <c r="P4034" s="3">
        <f t="shared" si="249"/>
        <v>59</v>
      </c>
      <c r="Q4034" t="s">
        <v>8317</v>
      </c>
      <c r="R4034" t="s">
        <v>8318</v>
      </c>
      <c r="S4034" s="8">
        <f t="shared" si="250"/>
        <v>42293.60087962963</v>
      </c>
      <c r="T4034" s="8">
        <f t="shared" si="251"/>
        <v>42353.642546296294</v>
      </c>
    </row>
    <row r="4035" spans="1:20" ht="49"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s="3" t="s">
        <v>8271</v>
      </c>
      <c r="O4035">
        <f t="shared" ref="O4035:O4098" si="252">ROUND(E4035/D4035*100,0)</f>
        <v>26</v>
      </c>
      <c r="P4035" s="3">
        <f t="shared" ref="P4035:P4098" si="253">IF(E4035=0,0,ROUND(E4035/L4035,2))</f>
        <v>65.34</v>
      </c>
      <c r="Q4035" t="s">
        <v>8317</v>
      </c>
      <c r="R4035" t="s">
        <v>8318</v>
      </c>
      <c r="S4035" s="8">
        <f t="shared" ref="S4035:S4098" si="254">(((J4035/60)/60)/24)+DATE(1970,1,1)+(-5/24)</f>
        <v>42614.06046296296</v>
      </c>
      <c r="T4035" s="8">
        <f t="shared" ref="T4035:T4098" si="255">(I4035/86400)+25569+(-5/24)</f>
        <v>42645.166666666664</v>
      </c>
    </row>
    <row r="4036" spans="1:20" ht="49"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s="3" t="s">
        <v>8271</v>
      </c>
      <c r="O4036">
        <f t="shared" si="252"/>
        <v>1</v>
      </c>
      <c r="P4036" s="3">
        <f t="shared" si="253"/>
        <v>100</v>
      </c>
      <c r="Q4036" t="s">
        <v>8317</v>
      </c>
      <c r="R4036" t="s">
        <v>8318</v>
      </c>
      <c r="S4036" s="8">
        <f t="shared" si="254"/>
        <v>42067.739004629628</v>
      </c>
      <c r="T4036" s="8">
        <f t="shared" si="255"/>
        <v>42097.697337962956</v>
      </c>
    </row>
    <row r="4037" spans="1:20" ht="33"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s="3" t="s">
        <v>8271</v>
      </c>
      <c r="O4037">
        <f t="shared" si="252"/>
        <v>37</v>
      </c>
      <c r="P4037" s="3">
        <f t="shared" si="253"/>
        <v>147.4</v>
      </c>
      <c r="Q4037" t="s">
        <v>8317</v>
      </c>
      <c r="R4037" t="s">
        <v>8318</v>
      </c>
      <c r="S4037" s="8">
        <f t="shared" si="254"/>
        <v>41903.674618055549</v>
      </c>
      <c r="T4037" s="8">
        <f t="shared" si="255"/>
        <v>41933.674618055556</v>
      </c>
    </row>
    <row r="4038" spans="1:20" ht="49"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s="3" t="s">
        <v>8271</v>
      </c>
      <c r="O4038">
        <f t="shared" si="252"/>
        <v>47</v>
      </c>
      <c r="P4038" s="3">
        <f t="shared" si="253"/>
        <v>166.06</v>
      </c>
      <c r="Q4038" t="s">
        <v>8317</v>
      </c>
      <c r="R4038" t="s">
        <v>8318</v>
      </c>
      <c r="S4038" s="8">
        <f t="shared" si="254"/>
        <v>41804.728749999995</v>
      </c>
      <c r="T4038" s="8">
        <f t="shared" si="255"/>
        <v>41821.729166666664</v>
      </c>
    </row>
    <row r="4039" spans="1:20" ht="49"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s="3" t="s">
        <v>8271</v>
      </c>
      <c r="O4039">
        <f t="shared" si="252"/>
        <v>11</v>
      </c>
      <c r="P4039" s="3">
        <f t="shared" si="253"/>
        <v>40</v>
      </c>
      <c r="Q4039" t="s">
        <v>8317</v>
      </c>
      <c r="R4039" t="s">
        <v>8318</v>
      </c>
      <c r="S4039" s="8">
        <f t="shared" si="254"/>
        <v>42496.862442129634</v>
      </c>
      <c r="T4039" s="8">
        <f t="shared" si="255"/>
        <v>42514.392361111109</v>
      </c>
    </row>
    <row r="4040" spans="1:20" ht="49"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s="3" t="s">
        <v>8271</v>
      </c>
      <c r="O4040">
        <f t="shared" si="252"/>
        <v>12</v>
      </c>
      <c r="P4040" s="3">
        <f t="shared" si="253"/>
        <v>75.25</v>
      </c>
      <c r="Q4040" t="s">
        <v>8317</v>
      </c>
      <c r="R4040" t="s">
        <v>8318</v>
      </c>
      <c r="S4040" s="8">
        <f t="shared" si="254"/>
        <v>41869.59039351852</v>
      </c>
      <c r="T4040" s="8">
        <f t="shared" si="255"/>
        <v>41929.590393518512</v>
      </c>
    </row>
    <row r="4041" spans="1:20" ht="33"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s="3" t="s">
        <v>8271</v>
      </c>
      <c r="O4041">
        <f t="shared" si="252"/>
        <v>60</v>
      </c>
      <c r="P4041" s="3">
        <f t="shared" si="253"/>
        <v>60</v>
      </c>
      <c r="Q4041" t="s">
        <v>8317</v>
      </c>
      <c r="R4041" t="s">
        <v>8318</v>
      </c>
      <c r="S4041" s="8">
        <f t="shared" si="254"/>
        <v>42305.462581018517</v>
      </c>
      <c r="T4041" s="8">
        <f t="shared" si="255"/>
        <v>42339.040972222218</v>
      </c>
    </row>
    <row r="4042" spans="1:20" ht="49"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s="3" t="s">
        <v>8271</v>
      </c>
      <c r="O4042">
        <f t="shared" si="252"/>
        <v>31</v>
      </c>
      <c r="P4042" s="3">
        <f t="shared" si="253"/>
        <v>1250</v>
      </c>
      <c r="Q4042" t="s">
        <v>8317</v>
      </c>
      <c r="R4042" t="s">
        <v>8318</v>
      </c>
      <c r="S4042" s="8">
        <f t="shared" si="254"/>
        <v>42144.023194444446</v>
      </c>
      <c r="T4042" s="8">
        <f t="shared" si="255"/>
        <v>42202.916666666664</v>
      </c>
    </row>
    <row r="4043" spans="1:20" ht="33"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s="3" t="s">
        <v>8271</v>
      </c>
      <c r="O4043">
        <f t="shared" si="252"/>
        <v>0</v>
      </c>
      <c r="P4043" s="3">
        <f t="shared" si="253"/>
        <v>10.5</v>
      </c>
      <c r="Q4043" t="s">
        <v>8317</v>
      </c>
      <c r="R4043" t="s">
        <v>8318</v>
      </c>
      <c r="S4043" s="8">
        <f t="shared" si="254"/>
        <v>42559.265671296293</v>
      </c>
      <c r="T4043" s="8">
        <f t="shared" si="255"/>
        <v>42619.265671296293</v>
      </c>
    </row>
    <row r="4044" spans="1:20" ht="49"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s="3" t="s">
        <v>8271</v>
      </c>
      <c r="O4044">
        <f t="shared" si="252"/>
        <v>0</v>
      </c>
      <c r="P4044" s="3">
        <f t="shared" si="253"/>
        <v>7</v>
      </c>
      <c r="Q4044" t="s">
        <v>8317</v>
      </c>
      <c r="R4044" t="s">
        <v>8318</v>
      </c>
      <c r="S4044" s="8">
        <f t="shared" si="254"/>
        <v>41994.875740740739</v>
      </c>
      <c r="T4044" s="8">
        <f t="shared" si="255"/>
        <v>42024.594444444439</v>
      </c>
    </row>
    <row r="4045" spans="1:20" ht="49"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s="3" t="s">
        <v>8271</v>
      </c>
      <c r="O4045">
        <f t="shared" si="252"/>
        <v>0</v>
      </c>
      <c r="P4045" s="3">
        <f t="shared" si="253"/>
        <v>0</v>
      </c>
      <c r="Q4045" t="s">
        <v>8317</v>
      </c>
      <c r="R4045" t="s">
        <v>8318</v>
      </c>
      <c r="S4045" s="8">
        <f t="shared" si="254"/>
        <v>41948.749131944445</v>
      </c>
      <c r="T4045" s="8">
        <f t="shared" si="255"/>
        <v>41963.749131944445</v>
      </c>
    </row>
    <row r="4046" spans="1:20" ht="49"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s="3" t="s">
        <v>8271</v>
      </c>
      <c r="O4046">
        <f t="shared" si="252"/>
        <v>38</v>
      </c>
      <c r="P4046" s="3">
        <f t="shared" si="253"/>
        <v>56.25</v>
      </c>
      <c r="Q4046" t="s">
        <v>8317</v>
      </c>
      <c r="R4046" t="s">
        <v>8318</v>
      </c>
      <c r="S4046" s="8">
        <f t="shared" si="254"/>
        <v>42074.011365740742</v>
      </c>
      <c r="T4046" s="8">
        <f t="shared" si="255"/>
        <v>42103.999999999993</v>
      </c>
    </row>
    <row r="4047" spans="1:20" ht="49"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s="3" t="s">
        <v>8271</v>
      </c>
      <c r="O4047">
        <f t="shared" si="252"/>
        <v>0</v>
      </c>
      <c r="P4047" s="3">
        <f t="shared" si="253"/>
        <v>1</v>
      </c>
      <c r="Q4047" t="s">
        <v>8317</v>
      </c>
      <c r="R4047" t="s">
        <v>8318</v>
      </c>
      <c r="S4047" s="8">
        <f t="shared" si="254"/>
        <v>41841.992928240739</v>
      </c>
      <c r="T4047" s="8">
        <f t="shared" si="255"/>
        <v>41871.992928240739</v>
      </c>
    </row>
    <row r="4048" spans="1:20" ht="49"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s="3" t="s">
        <v>8271</v>
      </c>
      <c r="O4048">
        <f t="shared" si="252"/>
        <v>8</v>
      </c>
      <c r="P4048" s="3">
        <f t="shared" si="253"/>
        <v>38.33</v>
      </c>
      <c r="Q4048" t="s">
        <v>8317</v>
      </c>
      <c r="R4048" t="s">
        <v>8318</v>
      </c>
      <c r="S4048" s="8">
        <f t="shared" si="254"/>
        <v>41904.442245370366</v>
      </c>
      <c r="T4048" s="8">
        <f t="shared" si="255"/>
        <v>41934.442245370366</v>
      </c>
    </row>
    <row r="4049" spans="1:20" ht="49"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s="3" t="s">
        <v>8271</v>
      </c>
      <c r="O4049">
        <f t="shared" si="252"/>
        <v>2</v>
      </c>
      <c r="P4049" s="3">
        <f t="shared" si="253"/>
        <v>27.5</v>
      </c>
      <c r="Q4049" t="s">
        <v>8317</v>
      </c>
      <c r="R4049" t="s">
        <v>8318</v>
      </c>
      <c r="S4049" s="8">
        <f t="shared" si="254"/>
        <v>41990.814155092587</v>
      </c>
      <c r="T4049" s="8">
        <f t="shared" si="255"/>
        <v>42014.833333333336</v>
      </c>
    </row>
    <row r="4050" spans="1:20" ht="49"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s="3" t="s">
        <v>8271</v>
      </c>
      <c r="O4050">
        <f t="shared" si="252"/>
        <v>18</v>
      </c>
      <c r="P4050" s="3">
        <f t="shared" si="253"/>
        <v>32.979999999999997</v>
      </c>
      <c r="Q4050" t="s">
        <v>8317</v>
      </c>
      <c r="R4050" t="s">
        <v>8318</v>
      </c>
      <c r="S4050" s="8">
        <f t="shared" si="254"/>
        <v>42436.300775462958</v>
      </c>
      <c r="T4050" s="8">
        <f t="shared" si="255"/>
        <v>42471.259108796294</v>
      </c>
    </row>
    <row r="4051" spans="1:20" ht="49"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s="3" t="s">
        <v>8271</v>
      </c>
      <c r="O4051">
        <f t="shared" si="252"/>
        <v>0</v>
      </c>
      <c r="P4051" s="3">
        <f t="shared" si="253"/>
        <v>16</v>
      </c>
      <c r="Q4051" t="s">
        <v>8317</v>
      </c>
      <c r="R4051" t="s">
        <v>8318</v>
      </c>
      <c r="S4051" s="8">
        <f t="shared" si="254"/>
        <v>42169.750173611108</v>
      </c>
      <c r="T4051" s="8">
        <f t="shared" si="255"/>
        <v>42199.750173611108</v>
      </c>
    </row>
    <row r="4052" spans="1:20" ht="49"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s="3" t="s">
        <v>8271</v>
      </c>
      <c r="O4052">
        <f t="shared" si="252"/>
        <v>0</v>
      </c>
      <c r="P4052" s="3">
        <f t="shared" si="253"/>
        <v>1</v>
      </c>
      <c r="Q4052" t="s">
        <v>8317</v>
      </c>
      <c r="R4052" t="s">
        <v>8318</v>
      </c>
      <c r="S4052" s="8">
        <f t="shared" si="254"/>
        <v>41905.428136574068</v>
      </c>
      <c r="T4052" s="8">
        <f t="shared" si="255"/>
        <v>41935.428136574068</v>
      </c>
    </row>
    <row r="4053" spans="1:20" ht="49"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s="3" t="s">
        <v>8271</v>
      </c>
      <c r="O4053">
        <f t="shared" si="252"/>
        <v>0</v>
      </c>
      <c r="P4053" s="3">
        <f t="shared" si="253"/>
        <v>0</v>
      </c>
      <c r="Q4053" t="s">
        <v>8317</v>
      </c>
      <c r="R4053" t="s">
        <v>8318</v>
      </c>
      <c r="S4053" s="8">
        <f t="shared" si="254"/>
        <v>41761.601817129631</v>
      </c>
      <c r="T4053" s="8">
        <f t="shared" si="255"/>
        <v>41768.078472222223</v>
      </c>
    </row>
    <row r="4054" spans="1:20" ht="65"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s="3" t="s">
        <v>8271</v>
      </c>
      <c r="O4054">
        <f t="shared" si="252"/>
        <v>38</v>
      </c>
      <c r="P4054" s="3">
        <f t="shared" si="253"/>
        <v>86.62</v>
      </c>
      <c r="Q4054" t="s">
        <v>8317</v>
      </c>
      <c r="R4054" t="s">
        <v>8318</v>
      </c>
      <c r="S4054" s="8">
        <f t="shared" si="254"/>
        <v>41865.670324074068</v>
      </c>
      <c r="T4054" s="8">
        <f t="shared" si="255"/>
        <v>41925.670324074068</v>
      </c>
    </row>
    <row r="4055" spans="1:20" ht="49"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s="3" t="s">
        <v>8271</v>
      </c>
      <c r="O4055">
        <f t="shared" si="252"/>
        <v>22</v>
      </c>
      <c r="P4055" s="3">
        <f t="shared" si="253"/>
        <v>55</v>
      </c>
      <c r="Q4055" t="s">
        <v>8317</v>
      </c>
      <c r="R4055" t="s">
        <v>8318</v>
      </c>
      <c r="S4055" s="8">
        <f t="shared" si="254"/>
        <v>41928.481805555552</v>
      </c>
      <c r="T4055" s="8">
        <f t="shared" si="255"/>
        <v>41958.624999999993</v>
      </c>
    </row>
    <row r="4056" spans="1:20" ht="49"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s="3" t="s">
        <v>8271</v>
      </c>
      <c r="O4056">
        <f t="shared" si="252"/>
        <v>0</v>
      </c>
      <c r="P4056" s="3">
        <f t="shared" si="253"/>
        <v>0</v>
      </c>
      <c r="Q4056" t="s">
        <v>8317</v>
      </c>
      <c r="R4056" t="s">
        <v>8318</v>
      </c>
      <c r="S4056" s="8">
        <f t="shared" si="254"/>
        <v>42613.632928240739</v>
      </c>
      <c r="T4056" s="8">
        <f t="shared" si="255"/>
        <v>42643.958333333336</v>
      </c>
    </row>
    <row r="4057" spans="1:20" ht="49"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s="3" t="s">
        <v>8271</v>
      </c>
      <c r="O4057">
        <f t="shared" si="252"/>
        <v>18</v>
      </c>
      <c r="P4057" s="3">
        <f t="shared" si="253"/>
        <v>41.95</v>
      </c>
      <c r="Q4057" t="s">
        <v>8317</v>
      </c>
      <c r="R4057" t="s">
        <v>8318</v>
      </c>
      <c r="S4057" s="8">
        <f t="shared" si="254"/>
        <v>41779.44017361111</v>
      </c>
      <c r="T4057" s="8">
        <f t="shared" si="255"/>
        <v>41809.44017361111</v>
      </c>
    </row>
    <row r="4058" spans="1:20" ht="49"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s="3" t="s">
        <v>8271</v>
      </c>
      <c r="O4058">
        <f t="shared" si="252"/>
        <v>53</v>
      </c>
      <c r="P4058" s="3">
        <f t="shared" si="253"/>
        <v>88.33</v>
      </c>
      <c r="Q4058" t="s">
        <v>8317</v>
      </c>
      <c r="R4058" t="s">
        <v>8318</v>
      </c>
      <c r="S4058" s="8">
        <f t="shared" si="254"/>
        <v>42534.724988425929</v>
      </c>
      <c r="T4058" s="8">
        <f t="shared" si="255"/>
        <v>42554.624305555553</v>
      </c>
    </row>
    <row r="4059" spans="1:20" ht="49"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s="3" t="s">
        <v>8271</v>
      </c>
      <c r="O4059">
        <f t="shared" si="252"/>
        <v>22</v>
      </c>
      <c r="P4059" s="3">
        <f t="shared" si="253"/>
        <v>129.16999999999999</v>
      </c>
      <c r="Q4059" t="s">
        <v>8317</v>
      </c>
      <c r="R4059" t="s">
        <v>8318</v>
      </c>
      <c r="S4059" s="8">
        <f t="shared" si="254"/>
        <v>42310.760185185187</v>
      </c>
      <c r="T4059" s="8">
        <f t="shared" si="255"/>
        <v>42333.749999999993</v>
      </c>
    </row>
    <row r="4060" spans="1:20" ht="49"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s="3" t="s">
        <v>8271</v>
      </c>
      <c r="O4060">
        <f t="shared" si="252"/>
        <v>3</v>
      </c>
      <c r="P4060" s="3">
        <f t="shared" si="253"/>
        <v>23.75</v>
      </c>
      <c r="Q4060" t="s">
        <v>8317</v>
      </c>
      <c r="R4060" t="s">
        <v>8318</v>
      </c>
      <c r="S4060" s="8">
        <f t="shared" si="254"/>
        <v>42445.852361111109</v>
      </c>
      <c r="T4060" s="8">
        <f t="shared" si="255"/>
        <v>42460.957638888889</v>
      </c>
    </row>
    <row r="4061" spans="1:20" ht="49"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s="3" t="s">
        <v>8271</v>
      </c>
      <c r="O4061">
        <f t="shared" si="252"/>
        <v>3</v>
      </c>
      <c r="P4061" s="3">
        <f t="shared" si="253"/>
        <v>35.71</v>
      </c>
      <c r="Q4061" t="s">
        <v>8317</v>
      </c>
      <c r="R4061" t="s">
        <v>8318</v>
      </c>
      <c r="S4061" s="8">
        <f t="shared" si="254"/>
        <v>41866.432314814811</v>
      </c>
      <c r="T4061" s="8">
        <f t="shared" si="255"/>
        <v>41897.916666666664</v>
      </c>
    </row>
    <row r="4062" spans="1:20" ht="49"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s="3" t="s">
        <v>8271</v>
      </c>
      <c r="O4062">
        <f t="shared" si="252"/>
        <v>3</v>
      </c>
      <c r="P4062" s="3">
        <f t="shared" si="253"/>
        <v>57</v>
      </c>
      <c r="Q4062" t="s">
        <v>8317</v>
      </c>
      <c r="R4062" t="s">
        <v>8318</v>
      </c>
      <c r="S4062" s="8">
        <f t="shared" si="254"/>
        <v>41779.486759259256</v>
      </c>
      <c r="T4062" s="8">
        <f t="shared" si="255"/>
        <v>41813.458333333328</v>
      </c>
    </row>
    <row r="4063" spans="1:20" ht="33"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s="3" t="s">
        <v>8271</v>
      </c>
      <c r="O4063">
        <f t="shared" si="252"/>
        <v>0</v>
      </c>
      <c r="P4063" s="3">
        <f t="shared" si="253"/>
        <v>0</v>
      </c>
      <c r="Q4063" t="s">
        <v>8317</v>
      </c>
      <c r="R4063" t="s">
        <v>8318</v>
      </c>
      <c r="S4063" s="8">
        <f t="shared" si="254"/>
        <v>42420.933136574073</v>
      </c>
      <c r="T4063" s="8">
        <f t="shared" si="255"/>
        <v>42480.891469907401</v>
      </c>
    </row>
    <row r="4064" spans="1:20" ht="49"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s="3" t="s">
        <v>8271</v>
      </c>
      <c r="O4064">
        <f t="shared" si="252"/>
        <v>2</v>
      </c>
      <c r="P4064" s="3">
        <f t="shared" si="253"/>
        <v>163.33000000000001</v>
      </c>
      <c r="Q4064" t="s">
        <v>8317</v>
      </c>
      <c r="R4064" t="s">
        <v>8318</v>
      </c>
      <c r="S4064" s="8">
        <f t="shared" si="254"/>
        <v>42523.530879629623</v>
      </c>
      <c r="T4064" s="8">
        <f t="shared" si="255"/>
        <v>42553.530879629623</v>
      </c>
    </row>
    <row r="4065" spans="1:20" ht="49"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s="3" t="s">
        <v>8271</v>
      </c>
      <c r="O4065">
        <f t="shared" si="252"/>
        <v>1</v>
      </c>
      <c r="P4065" s="3">
        <f t="shared" si="253"/>
        <v>15</v>
      </c>
      <c r="Q4065" t="s">
        <v>8317</v>
      </c>
      <c r="R4065" t="s">
        <v>8318</v>
      </c>
      <c r="S4065" s="8">
        <f t="shared" si="254"/>
        <v>41787.473194444443</v>
      </c>
      <c r="T4065" s="8">
        <f t="shared" si="255"/>
        <v>41817.473194444443</v>
      </c>
    </row>
    <row r="4066" spans="1:20" ht="49"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s="3" t="s">
        <v>8271</v>
      </c>
      <c r="O4066">
        <f t="shared" si="252"/>
        <v>19</v>
      </c>
      <c r="P4066" s="3">
        <f t="shared" si="253"/>
        <v>64.17</v>
      </c>
      <c r="Q4066" t="s">
        <v>8317</v>
      </c>
      <c r="R4066" t="s">
        <v>8318</v>
      </c>
      <c r="S4066" s="8">
        <f t="shared" si="254"/>
        <v>42093.379930555551</v>
      </c>
      <c r="T4066" s="8">
        <f t="shared" si="255"/>
        <v>42123.379930555551</v>
      </c>
    </row>
    <row r="4067" spans="1:20" ht="33"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s="3" t="s">
        <v>8271</v>
      </c>
      <c r="O4067">
        <f t="shared" si="252"/>
        <v>1</v>
      </c>
      <c r="P4067" s="3">
        <f t="shared" si="253"/>
        <v>6.75</v>
      </c>
      <c r="Q4067" t="s">
        <v>8317</v>
      </c>
      <c r="R4067" t="s">
        <v>8318</v>
      </c>
      <c r="S4067" s="8">
        <f t="shared" si="254"/>
        <v>41833.74318287037</v>
      </c>
      <c r="T4067" s="8">
        <f t="shared" si="255"/>
        <v>41863.74318287037</v>
      </c>
    </row>
    <row r="4068" spans="1:20" ht="49"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s="3" t="s">
        <v>8271</v>
      </c>
      <c r="O4068">
        <f t="shared" si="252"/>
        <v>0</v>
      </c>
      <c r="P4068" s="3">
        <f t="shared" si="253"/>
        <v>25</v>
      </c>
      <c r="Q4068" t="s">
        <v>8317</v>
      </c>
      <c r="R4068" t="s">
        <v>8318</v>
      </c>
      <c r="S4068" s="8">
        <f t="shared" si="254"/>
        <v>42478.830879629626</v>
      </c>
      <c r="T4068" s="8">
        <f t="shared" si="255"/>
        <v>42508.830879629626</v>
      </c>
    </row>
    <row r="4069" spans="1:20" ht="49"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s="3" t="s">
        <v>8271</v>
      </c>
      <c r="O4069">
        <f t="shared" si="252"/>
        <v>61</v>
      </c>
      <c r="P4069" s="3">
        <f t="shared" si="253"/>
        <v>179.12</v>
      </c>
      <c r="Q4069" t="s">
        <v>8317</v>
      </c>
      <c r="R4069" t="s">
        <v>8318</v>
      </c>
      <c r="S4069" s="8">
        <f t="shared" si="254"/>
        <v>42234.909143518518</v>
      </c>
      <c r="T4069" s="8">
        <f t="shared" si="255"/>
        <v>42274.909143518518</v>
      </c>
    </row>
    <row r="4070" spans="1:20" ht="33"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s="3" t="s">
        <v>8271</v>
      </c>
      <c r="O4070">
        <f t="shared" si="252"/>
        <v>1</v>
      </c>
      <c r="P4070" s="3">
        <f t="shared" si="253"/>
        <v>34.950000000000003</v>
      </c>
      <c r="Q4070" t="s">
        <v>8317</v>
      </c>
      <c r="R4070" t="s">
        <v>8318</v>
      </c>
      <c r="S4070" s="8">
        <f t="shared" si="254"/>
        <v>42718.755266203698</v>
      </c>
      <c r="T4070" s="8">
        <f t="shared" si="255"/>
        <v>42748.753472222219</v>
      </c>
    </row>
    <row r="4071" spans="1:20" ht="49"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s="3" t="s">
        <v>8271</v>
      </c>
      <c r="O4071">
        <f t="shared" si="252"/>
        <v>34</v>
      </c>
      <c r="P4071" s="3">
        <f t="shared" si="253"/>
        <v>33.08</v>
      </c>
      <c r="Q4071" t="s">
        <v>8317</v>
      </c>
      <c r="R4071" t="s">
        <v>8318</v>
      </c>
      <c r="S4071" s="8">
        <f t="shared" si="254"/>
        <v>42022.453194444439</v>
      </c>
      <c r="T4071" s="8">
        <f t="shared" si="255"/>
        <v>42063.291666666664</v>
      </c>
    </row>
    <row r="4072" spans="1:20" ht="33"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s="3" t="s">
        <v>8271</v>
      </c>
      <c r="O4072">
        <f t="shared" si="252"/>
        <v>17</v>
      </c>
      <c r="P4072" s="3">
        <f t="shared" si="253"/>
        <v>27.5</v>
      </c>
      <c r="Q4072" t="s">
        <v>8317</v>
      </c>
      <c r="R4072" t="s">
        <v>8318</v>
      </c>
      <c r="S4072" s="8">
        <f t="shared" si="254"/>
        <v>42031.458564814813</v>
      </c>
      <c r="T4072" s="8">
        <f t="shared" si="255"/>
        <v>42063.916666666664</v>
      </c>
    </row>
    <row r="4073" spans="1:20" ht="49"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s="3" t="s">
        <v>8271</v>
      </c>
      <c r="O4073">
        <f t="shared" si="252"/>
        <v>0</v>
      </c>
      <c r="P4073" s="3">
        <f t="shared" si="253"/>
        <v>0</v>
      </c>
      <c r="Q4073" t="s">
        <v>8317</v>
      </c>
      <c r="R4073" t="s">
        <v>8318</v>
      </c>
      <c r="S4073" s="8">
        <f t="shared" si="254"/>
        <v>42700.59642361111</v>
      </c>
      <c r="T4073" s="8">
        <f t="shared" si="255"/>
        <v>42730.59642361111</v>
      </c>
    </row>
    <row r="4074" spans="1:20" ht="49"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s="3" t="s">
        <v>8271</v>
      </c>
      <c r="O4074">
        <f t="shared" si="252"/>
        <v>0</v>
      </c>
      <c r="P4074" s="3">
        <f t="shared" si="253"/>
        <v>2</v>
      </c>
      <c r="Q4074" t="s">
        <v>8317</v>
      </c>
      <c r="R4074" t="s">
        <v>8318</v>
      </c>
      <c r="S4074" s="8">
        <f t="shared" si="254"/>
        <v>41812.566099537034</v>
      </c>
      <c r="T4074" s="8">
        <f t="shared" si="255"/>
        <v>41872.566099537034</v>
      </c>
    </row>
    <row r="4075" spans="1:20" ht="49"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s="3" t="s">
        <v>8271</v>
      </c>
      <c r="O4075">
        <f t="shared" si="252"/>
        <v>1</v>
      </c>
      <c r="P4075" s="3">
        <f t="shared" si="253"/>
        <v>18.5</v>
      </c>
      <c r="Q4075" t="s">
        <v>8317</v>
      </c>
      <c r="R4075" t="s">
        <v>8318</v>
      </c>
      <c r="S4075" s="8">
        <f t="shared" si="254"/>
        <v>42078.136875000004</v>
      </c>
      <c r="T4075" s="8">
        <f t="shared" si="255"/>
        <v>42132.958333333336</v>
      </c>
    </row>
    <row r="4076" spans="1:20" ht="49"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s="3" t="s">
        <v>8271</v>
      </c>
      <c r="O4076">
        <f t="shared" si="252"/>
        <v>27</v>
      </c>
      <c r="P4076" s="3">
        <f t="shared" si="253"/>
        <v>35</v>
      </c>
      <c r="Q4076" t="s">
        <v>8317</v>
      </c>
      <c r="R4076" t="s">
        <v>8318</v>
      </c>
      <c r="S4076" s="8">
        <f t="shared" si="254"/>
        <v>42283.344618055555</v>
      </c>
      <c r="T4076" s="8">
        <f t="shared" si="255"/>
        <v>42313.386284722219</v>
      </c>
    </row>
    <row r="4077" spans="1:20" ht="49"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s="3" t="s">
        <v>8271</v>
      </c>
      <c r="O4077">
        <f t="shared" si="252"/>
        <v>29</v>
      </c>
      <c r="P4077" s="3">
        <f t="shared" si="253"/>
        <v>44.31</v>
      </c>
      <c r="Q4077" t="s">
        <v>8317</v>
      </c>
      <c r="R4077" t="s">
        <v>8318</v>
      </c>
      <c r="S4077" s="8">
        <f t="shared" si="254"/>
        <v>41778.837604166663</v>
      </c>
      <c r="T4077" s="8">
        <f t="shared" si="255"/>
        <v>41820.519444444442</v>
      </c>
    </row>
    <row r="4078" spans="1:20" ht="49"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s="3" t="s">
        <v>8271</v>
      </c>
      <c r="O4078">
        <f t="shared" si="252"/>
        <v>0</v>
      </c>
      <c r="P4078" s="3">
        <f t="shared" si="253"/>
        <v>0</v>
      </c>
      <c r="Q4078" t="s">
        <v>8317</v>
      </c>
      <c r="R4078" t="s">
        <v>8318</v>
      </c>
      <c r="S4078" s="8">
        <f t="shared" si="254"/>
        <v>41905.587372685186</v>
      </c>
      <c r="T4078" s="8">
        <f t="shared" si="255"/>
        <v>41933.618750000001</v>
      </c>
    </row>
    <row r="4079" spans="1:20" ht="49"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s="3" t="s">
        <v>8271</v>
      </c>
      <c r="O4079">
        <f t="shared" si="252"/>
        <v>9</v>
      </c>
      <c r="P4079" s="3">
        <f t="shared" si="253"/>
        <v>222.5</v>
      </c>
      <c r="Q4079" t="s">
        <v>8317</v>
      </c>
      <c r="R4079" t="s">
        <v>8318</v>
      </c>
      <c r="S4079" s="8">
        <f t="shared" si="254"/>
        <v>42695.502245370364</v>
      </c>
      <c r="T4079" s="8">
        <f t="shared" si="255"/>
        <v>42725.502245370364</v>
      </c>
    </row>
    <row r="4080" spans="1:20" ht="49"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s="3" t="s">
        <v>8271</v>
      </c>
      <c r="O4080">
        <f t="shared" si="252"/>
        <v>0</v>
      </c>
      <c r="P4080" s="3">
        <f t="shared" si="253"/>
        <v>0</v>
      </c>
      <c r="Q4080" t="s">
        <v>8317</v>
      </c>
      <c r="R4080" t="s">
        <v>8318</v>
      </c>
      <c r="S4080" s="8">
        <f t="shared" si="254"/>
        <v>42732.579189814809</v>
      </c>
      <c r="T4080" s="8">
        <f t="shared" si="255"/>
        <v>42762.579189814809</v>
      </c>
    </row>
    <row r="4081" spans="1:20" ht="49"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s="3" t="s">
        <v>8271</v>
      </c>
      <c r="O4081">
        <f t="shared" si="252"/>
        <v>0</v>
      </c>
      <c r="P4081" s="3">
        <f t="shared" si="253"/>
        <v>5</v>
      </c>
      <c r="Q4081" t="s">
        <v>8317</v>
      </c>
      <c r="R4081" t="s">
        <v>8318</v>
      </c>
      <c r="S4081" s="8">
        <f t="shared" si="254"/>
        <v>42510.730567129627</v>
      </c>
      <c r="T4081" s="8">
        <f t="shared" si="255"/>
        <v>42540.730567129627</v>
      </c>
    </row>
    <row r="4082" spans="1:20" ht="49"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s="3" t="s">
        <v>8271</v>
      </c>
      <c r="O4082">
        <f t="shared" si="252"/>
        <v>0</v>
      </c>
      <c r="P4082" s="3">
        <f t="shared" si="253"/>
        <v>0</v>
      </c>
      <c r="Q4082" t="s">
        <v>8317</v>
      </c>
      <c r="R4082" t="s">
        <v>8318</v>
      </c>
      <c r="S4082" s="8">
        <f t="shared" si="254"/>
        <v>42511.489768518521</v>
      </c>
      <c r="T4082" s="8">
        <f t="shared" si="255"/>
        <v>42535.579166666663</v>
      </c>
    </row>
    <row r="4083" spans="1:20" ht="49"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s="3" t="s">
        <v>8271</v>
      </c>
      <c r="O4083">
        <f t="shared" si="252"/>
        <v>16</v>
      </c>
      <c r="P4083" s="3">
        <f t="shared" si="253"/>
        <v>29.17</v>
      </c>
      <c r="Q4083" t="s">
        <v>8317</v>
      </c>
      <c r="R4083" t="s">
        <v>8318</v>
      </c>
      <c r="S4083" s="8">
        <f t="shared" si="254"/>
        <v>42041.372974537029</v>
      </c>
      <c r="T4083" s="8">
        <f t="shared" si="255"/>
        <v>42071.331307870372</v>
      </c>
    </row>
    <row r="4084" spans="1:20" ht="49"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s="3" t="s">
        <v>8271</v>
      </c>
      <c r="O4084">
        <f t="shared" si="252"/>
        <v>2</v>
      </c>
      <c r="P4084" s="3">
        <f t="shared" si="253"/>
        <v>1.5</v>
      </c>
      <c r="Q4084" t="s">
        <v>8317</v>
      </c>
      <c r="R4084" t="s">
        <v>8318</v>
      </c>
      <c r="S4084" s="8">
        <f t="shared" si="254"/>
        <v>42306.980937499997</v>
      </c>
      <c r="T4084" s="8">
        <f t="shared" si="255"/>
        <v>42322.749999999993</v>
      </c>
    </row>
    <row r="4085" spans="1:20" ht="49"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s="3" t="s">
        <v>8271</v>
      </c>
      <c r="O4085">
        <f t="shared" si="252"/>
        <v>22</v>
      </c>
      <c r="P4085" s="3">
        <f t="shared" si="253"/>
        <v>126.5</v>
      </c>
      <c r="Q4085" t="s">
        <v>8317</v>
      </c>
      <c r="R4085" t="s">
        <v>8318</v>
      </c>
      <c r="S4085" s="8">
        <f t="shared" si="254"/>
        <v>42353.553425925922</v>
      </c>
      <c r="T4085" s="8">
        <f t="shared" si="255"/>
        <v>42383.553425925922</v>
      </c>
    </row>
    <row r="4086" spans="1:20" ht="49"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s="3" t="s">
        <v>8271</v>
      </c>
      <c r="O4086">
        <f t="shared" si="252"/>
        <v>0</v>
      </c>
      <c r="P4086" s="3">
        <f t="shared" si="253"/>
        <v>10</v>
      </c>
      <c r="Q4086" t="s">
        <v>8317</v>
      </c>
      <c r="R4086" t="s">
        <v>8318</v>
      </c>
      <c r="S4086" s="8">
        <f t="shared" si="254"/>
        <v>42622.228078703702</v>
      </c>
      <c r="T4086" s="8">
        <f t="shared" si="255"/>
        <v>42652.228078703702</v>
      </c>
    </row>
    <row r="4087" spans="1:20" ht="49"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s="3" t="s">
        <v>8271</v>
      </c>
      <c r="O4087">
        <f t="shared" si="252"/>
        <v>0</v>
      </c>
      <c r="P4087" s="3">
        <f t="shared" si="253"/>
        <v>10</v>
      </c>
      <c r="Q4087" t="s">
        <v>8317</v>
      </c>
      <c r="R4087" t="s">
        <v>8318</v>
      </c>
      <c r="S4087" s="8">
        <f t="shared" si="254"/>
        <v>42058.395543981482</v>
      </c>
      <c r="T4087" s="8">
        <f t="shared" si="255"/>
        <v>42086.957638888889</v>
      </c>
    </row>
    <row r="4088" spans="1:20" ht="49"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s="3" t="s">
        <v>8271</v>
      </c>
      <c r="O4088">
        <f t="shared" si="252"/>
        <v>5</v>
      </c>
      <c r="P4088" s="3">
        <f t="shared" si="253"/>
        <v>9.4</v>
      </c>
      <c r="Q4088" t="s">
        <v>8317</v>
      </c>
      <c r="R4088" t="s">
        <v>8318</v>
      </c>
      <c r="S4088" s="8">
        <f t="shared" si="254"/>
        <v>42304.732627314814</v>
      </c>
      <c r="T4088" s="8">
        <f t="shared" si="255"/>
        <v>42328.958333333336</v>
      </c>
    </row>
    <row r="4089" spans="1:20" ht="18"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s="3" t="s">
        <v>8271</v>
      </c>
      <c r="O4089">
        <f t="shared" si="252"/>
        <v>0</v>
      </c>
      <c r="P4089" s="3">
        <f t="shared" si="253"/>
        <v>0</v>
      </c>
      <c r="Q4089" t="s">
        <v>8317</v>
      </c>
      <c r="R4089" t="s">
        <v>8318</v>
      </c>
      <c r="S4089" s="8">
        <f t="shared" si="254"/>
        <v>42538.53456018518</v>
      </c>
      <c r="T4089" s="8">
        <f t="shared" si="255"/>
        <v>42568.53456018518</v>
      </c>
    </row>
    <row r="4090" spans="1:20" ht="49"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s="3" t="s">
        <v>8271</v>
      </c>
      <c r="O4090">
        <f t="shared" si="252"/>
        <v>11</v>
      </c>
      <c r="P4090" s="3">
        <f t="shared" si="253"/>
        <v>72</v>
      </c>
      <c r="Q4090" t="s">
        <v>8317</v>
      </c>
      <c r="R4090" t="s">
        <v>8318</v>
      </c>
      <c r="S4090" s="8">
        <f t="shared" si="254"/>
        <v>41990.40421296296</v>
      </c>
      <c r="T4090" s="8">
        <f t="shared" si="255"/>
        <v>42020.226388888885</v>
      </c>
    </row>
    <row r="4091" spans="1:20" ht="49"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s="3" t="s">
        <v>8271</v>
      </c>
      <c r="O4091">
        <f t="shared" si="252"/>
        <v>5</v>
      </c>
      <c r="P4091" s="3">
        <f t="shared" si="253"/>
        <v>30</v>
      </c>
      <c r="Q4091" t="s">
        <v>8317</v>
      </c>
      <c r="R4091" t="s">
        <v>8318</v>
      </c>
      <c r="S4091" s="8">
        <f t="shared" si="254"/>
        <v>42122.524166666662</v>
      </c>
      <c r="T4091" s="8">
        <f t="shared" si="255"/>
        <v>42155.524305555555</v>
      </c>
    </row>
    <row r="4092" spans="1:20" ht="49"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s="3" t="s">
        <v>8271</v>
      </c>
      <c r="O4092">
        <f t="shared" si="252"/>
        <v>3</v>
      </c>
      <c r="P4092" s="3">
        <f t="shared" si="253"/>
        <v>10.67</v>
      </c>
      <c r="Q4092" t="s">
        <v>8317</v>
      </c>
      <c r="R4092" t="s">
        <v>8318</v>
      </c>
      <c r="S4092" s="8">
        <f t="shared" si="254"/>
        <v>42209.464548611104</v>
      </c>
      <c r="T4092" s="8">
        <f t="shared" si="255"/>
        <v>42223.416666666664</v>
      </c>
    </row>
    <row r="4093" spans="1:20" ht="49"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s="3" t="s">
        <v>8271</v>
      </c>
      <c r="O4093">
        <f t="shared" si="252"/>
        <v>13</v>
      </c>
      <c r="P4093" s="3">
        <f t="shared" si="253"/>
        <v>25.5</v>
      </c>
      <c r="Q4093" t="s">
        <v>8317</v>
      </c>
      <c r="R4093" t="s">
        <v>8318</v>
      </c>
      <c r="S4093" s="8">
        <f t="shared" si="254"/>
        <v>41990.298043981478</v>
      </c>
      <c r="T4093" s="8">
        <f t="shared" si="255"/>
        <v>42020.298043981478</v>
      </c>
    </row>
    <row r="4094" spans="1:20" ht="49"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s="3" t="s">
        <v>8271</v>
      </c>
      <c r="O4094">
        <f t="shared" si="252"/>
        <v>0</v>
      </c>
      <c r="P4094" s="3">
        <f t="shared" si="253"/>
        <v>20</v>
      </c>
      <c r="Q4094" t="s">
        <v>8317</v>
      </c>
      <c r="R4094" t="s">
        <v>8318</v>
      </c>
      <c r="S4094" s="8">
        <f t="shared" si="254"/>
        <v>42038.986655092587</v>
      </c>
      <c r="T4094" s="8">
        <f t="shared" si="255"/>
        <v>42098.944988425923</v>
      </c>
    </row>
    <row r="4095" spans="1:20" ht="49"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s="3" t="s">
        <v>8271</v>
      </c>
      <c r="O4095">
        <f t="shared" si="252"/>
        <v>2</v>
      </c>
      <c r="P4095" s="3">
        <f t="shared" si="253"/>
        <v>15</v>
      </c>
      <c r="Q4095" t="s">
        <v>8317</v>
      </c>
      <c r="R4095" t="s">
        <v>8318</v>
      </c>
      <c r="S4095" s="8">
        <f t="shared" si="254"/>
        <v>42178.607557870368</v>
      </c>
      <c r="T4095" s="8">
        <f t="shared" si="255"/>
        <v>42238.607557870368</v>
      </c>
    </row>
    <row r="4096" spans="1:20" ht="49"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s="3" t="s">
        <v>8271</v>
      </c>
      <c r="O4096">
        <f t="shared" si="252"/>
        <v>37</v>
      </c>
      <c r="P4096" s="3">
        <f t="shared" si="253"/>
        <v>91.25</v>
      </c>
      <c r="Q4096" t="s">
        <v>8317</v>
      </c>
      <c r="R4096" t="s">
        <v>8318</v>
      </c>
      <c r="S4096" s="8">
        <f t="shared" si="254"/>
        <v>41889.878472222219</v>
      </c>
      <c r="T4096" s="8">
        <f t="shared" si="255"/>
        <v>41933.999305555553</v>
      </c>
    </row>
    <row r="4097" spans="1:20" ht="33"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s="3" t="s">
        <v>8271</v>
      </c>
      <c r="O4097">
        <f t="shared" si="252"/>
        <v>3</v>
      </c>
      <c r="P4097" s="3">
        <f t="shared" si="253"/>
        <v>800</v>
      </c>
      <c r="Q4097" t="s">
        <v>8317</v>
      </c>
      <c r="R4097" t="s">
        <v>8318</v>
      </c>
      <c r="S4097" s="8">
        <f t="shared" si="254"/>
        <v>42692.823495370372</v>
      </c>
      <c r="T4097" s="8">
        <f t="shared" si="255"/>
        <v>42722.823495370372</v>
      </c>
    </row>
    <row r="4098" spans="1:20" ht="49"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s="3" t="s">
        <v>8271</v>
      </c>
      <c r="O4098">
        <f t="shared" si="252"/>
        <v>11</v>
      </c>
      <c r="P4098" s="3">
        <f t="shared" si="253"/>
        <v>80</v>
      </c>
      <c r="Q4098" t="s">
        <v>8317</v>
      </c>
      <c r="R4098" t="s">
        <v>8318</v>
      </c>
      <c r="S4098" s="8">
        <f t="shared" si="254"/>
        <v>42750.321979166663</v>
      </c>
      <c r="T4098" s="8">
        <f t="shared" si="255"/>
        <v>42794.160416666666</v>
      </c>
    </row>
    <row r="4099" spans="1:20" ht="49"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s="3" t="s">
        <v>8271</v>
      </c>
      <c r="O4099">
        <f t="shared" ref="O4099:O4115" si="256">ROUND(E4099/D4099*100,0)</f>
        <v>0</v>
      </c>
      <c r="P4099" s="3">
        <f t="shared" ref="P4099:P4115" si="257">IF(E4099=0,0,ROUND(E4099/L4099,2))</f>
        <v>0</v>
      </c>
      <c r="Q4099" t="s">
        <v>8317</v>
      </c>
      <c r="R4099" t="s">
        <v>8318</v>
      </c>
      <c r="S4099" s="8">
        <f t="shared" ref="S4099:S4115" si="258">(((J4099/60)/60)/24)+DATE(1970,1,1)+(-5/24)</f>
        <v>42344.616168981483</v>
      </c>
      <c r="T4099" s="8">
        <f t="shared" ref="T4099:T4115" si="259">(I4099/86400)+25569+(-5/24)</f>
        <v>42400.788194444445</v>
      </c>
    </row>
    <row r="4100" spans="1:20" ht="49"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s="3" t="s">
        <v>8271</v>
      </c>
      <c r="O4100">
        <f t="shared" si="256"/>
        <v>0</v>
      </c>
      <c r="P4100" s="3">
        <f t="shared" si="257"/>
        <v>0</v>
      </c>
      <c r="Q4100" t="s">
        <v>8317</v>
      </c>
      <c r="R4100" t="s">
        <v>8318</v>
      </c>
      <c r="S4100" s="8">
        <f t="shared" si="258"/>
        <v>42495.51385416666</v>
      </c>
      <c r="T4100" s="8">
        <f t="shared" si="259"/>
        <v>42525.51385416666</v>
      </c>
    </row>
    <row r="4101" spans="1:20" ht="49"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s="3" t="s">
        <v>8271</v>
      </c>
      <c r="O4101">
        <f t="shared" si="256"/>
        <v>1</v>
      </c>
      <c r="P4101" s="3">
        <f t="shared" si="257"/>
        <v>50</v>
      </c>
      <c r="Q4101" t="s">
        <v>8317</v>
      </c>
      <c r="R4101" t="s">
        <v>8318</v>
      </c>
      <c r="S4101" s="8">
        <f t="shared" si="258"/>
        <v>42570.642048611109</v>
      </c>
      <c r="T4101" s="8">
        <f t="shared" si="259"/>
        <v>42615.642048611109</v>
      </c>
    </row>
    <row r="4102" spans="1:20" ht="33"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s="3" t="s">
        <v>8271</v>
      </c>
      <c r="O4102">
        <f t="shared" si="256"/>
        <v>0</v>
      </c>
      <c r="P4102" s="3">
        <f t="shared" si="257"/>
        <v>0</v>
      </c>
      <c r="Q4102" t="s">
        <v>8317</v>
      </c>
      <c r="R4102" t="s">
        <v>8318</v>
      </c>
      <c r="S4102" s="8">
        <f t="shared" si="258"/>
        <v>41926.916550925926</v>
      </c>
      <c r="T4102" s="8">
        <f t="shared" si="259"/>
        <v>41936.916550925926</v>
      </c>
    </row>
    <row r="4103" spans="1:20" ht="49"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s="3" t="s">
        <v>8271</v>
      </c>
      <c r="O4103">
        <f t="shared" si="256"/>
        <v>0</v>
      </c>
      <c r="P4103" s="3">
        <f t="shared" si="257"/>
        <v>0</v>
      </c>
      <c r="Q4103" t="s">
        <v>8317</v>
      </c>
      <c r="R4103" t="s">
        <v>8318</v>
      </c>
      <c r="S4103" s="8">
        <f t="shared" si="258"/>
        <v>42730.695393518516</v>
      </c>
      <c r="T4103" s="8">
        <f t="shared" si="259"/>
        <v>42760.695393518516</v>
      </c>
    </row>
    <row r="4104" spans="1:20" ht="49"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s="3" t="s">
        <v>8271</v>
      </c>
      <c r="O4104">
        <f t="shared" si="256"/>
        <v>27</v>
      </c>
      <c r="P4104" s="3">
        <f t="shared" si="257"/>
        <v>22.83</v>
      </c>
      <c r="Q4104" t="s">
        <v>8317</v>
      </c>
      <c r="R4104" t="s">
        <v>8318</v>
      </c>
      <c r="S4104" s="8">
        <f t="shared" si="258"/>
        <v>42475.639733796292</v>
      </c>
      <c r="T4104" s="8">
        <f t="shared" si="259"/>
        <v>42505.639733796292</v>
      </c>
    </row>
    <row r="4105" spans="1:20" ht="49"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s="3" t="s">
        <v>8271</v>
      </c>
      <c r="O4105">
        <f t="shared" si="256"/>
        <v>10</v>
      </c>
      <c r="P4105" s="3">
        <f t="shared" si="257"/>
        <v>16.670000000000002</v>
      </c>
      <c r="Q4105" t="s">
        <v>8317</v>
      </c>
      <c r="R4105" t="s">
        <v>8318</v>
      </c>
      <c r="S4105" s="8">
        <f t="shared" si="258"/>
        <v>42188.624606481484</v>
      </c>
      <c r="T4105" s="8">
        <f t="shared" si="259"/>
        <v>42242.563888888886</v>
      </c>
    </row>
    <row r="4106" spans="1:20" ht="49"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s="3" t="s">
        <v>8271</v>
      </c>
      <c r="O4106">
        <f t="shared" si="256"/>
        <v>21</v>
      </c>
      <c r="P4106" s="3">
        <f t="shared" si="257"/>
        <v>45.79</v>
      </c>
      <c r="Q4106" t="s">
        <v>8317</v>
      </c>
      <c r="R4106" t="s">
        <v>8318</v>
      </c>
      <c r="S4106" s="8">
        <f t="shared" si="258"/>
        <v>42640.069837962961</v>
      </c>
      <c r="T4106" s="8">
        <f t="shared" si="259"/>
        <v>42670.069837962961</v>
      </c>
    </row>
    <row r="4107" spans="1:20" ht="49"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s="3" t="s">
        <v>8271</v>
      </c>
      <c r="O4107">
        <f t="shared" si="256"/>
        <v>7</v>
      </c>
      <c r="P4107" s="3">
        <f t="shared" si="257"/>
        <v>383.33</v>
      </c>
      <c r="Q4107" t="s">
        <v>8317</v>
      </c>
      <c r="R4107" t="s">
        <v>8318</v>
      </c>
      <c r="S4107" s="8">
        <f t="shared" si="258"/>
        <v>42696.802187499998</v>
      </c>
      <c r="T4107" s="8">
        <f t="shared" si="259"/>
        <v>42729.802187499998</v>
      </c>
    </row>
    <row r="4108" spans="1:20" ht="49"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s="3" t="s">
        <v>8271</v>
      </c>
      <c r="O4108">
        <f t="shared" si="256"/>
        <v>71</v>
      </c>
      <c r="P4108" s="3">
        <f t="shared" si="257"/>
        <v>106.97</v>
      </c>
      <c r="Q4108" t="s">
        <v>8317</v>
      </c>
      <c r="R4108" t="s">
        <v>8318</v>
      </c>
      <c r="S4108" s="8">
        <f t="shared" si="258"/>
        <v>42052.841041666667</v>
      </c>
      <c r="T4108" s="8">
        <f t="shared" si="259"/>
        <v>42095.833333333336</v>
      </c>
    </row>
    <row r="4109" spans="1:20" ht="49"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s="3" t="s">
        <v>8271</v>
      </c>
      <c r="O4109">
        <f t="shared" si="256"/>
        <v>2</v>
      </c>
      <c r="P4109" s="3">
        <f t="shared" si="257"/>
        <v>10.25</v>
      </c>
      <c r="Q4109" t="s">
        <v>8317</v>
      </c>
      <c r="R4109" t="s">
        <v>8318</v>
      </c>
      <c r="S4109" s="8">
        <f t="shared" si="258"/>
        <v>41883.708344907405</v>
      </c>
      <c r="T4109" s="8">
        <f t="shared" si="259"/>
        <v>41906.708344907405</v>
      </c>
    </row>
    <row r="4110" spans="1:20" ht="49"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s="3" t="s">
        <v>8271</v>
      </c>
      <c r="O4110">
        <f t="shared" si="256"/>
        <v>2</v>
      </c>
      <c r="P4110" s="3">
        <f t="shared" si="257"/>
        <v>59</v>
      </c>
      <c r="Q4110" t="s">
        <v>8317</v>
      </c>
      <c r="R4110" t="s">
        <v>8318</v>
      </c>
      <c r="S4110" s="8">
        <f t="shared" si="258"/>
        <v>42766.823344907411</v>
      </c>
      <c r="T4110" s="8">
        <f t="shared" si="259"/>
        <v>42796.999999999993</v>
      </c>
    </row>
    <row r="4111" spans="1:20" ht="49"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s="3" t="s">
        <v>8271</v>
      </c>
      <c r="O4111">
        <f t="shared" si="256"/>
        <v>0</v>
      </c>
      <c r="P4111" s="3">
        <f t="shared" si="257"/>
        <v>0</v>
      </c>
      <c r="Q4111" t="s">
        <v>8317</v>
      </c>
      <c r="R4111" t="s">
        <v>8318</v>
      </c>
      <c r="S4111" s="8">
        <f t="shared" si="258"/>
        <v>42307.331064814811</v>
      </c>
      <c r="T4111" s="8">
        <f t="shared" si="259"/>
        <v>42337.372731481482</v>
      </c>
    </row>
    <row r="4112" spans="1:20" ht="49"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s="3" t="s">
        <v>8271</v>
      </c>
      <c r="O4112">
        <f t="shared" si="256"/>
        <v>29</v>
      </c>
      <c r="P4112" s="3">
        <f t="shared" si="257"/>
        <v>14.33</v>
      </c>
      <c r="Q4112" t="s">
        <v>8317</v>
      </c>
      <c r="R4112" t="s">
        <v>8318</v>
      </c>
      <c r="S4112" s="8">
        <f t="shared" si="258"/>
        <v>42512.418414351843</v>
      </c>
      <c r="T4112" s="8">
        <f t="shared" si="259"/>
        <v>42572.418414351851</v>
      </c>
    </row>
    <row r="4113" spans="1:20" ht="49"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s="3" t="s">
        <v>8271</v>
      </c>
      <c r="O4113">
        <f t="shared" si="256"/>
        <v>3</v>
      </c>
      <c r="P4113" s="3">
        <f t="shared" si="257"/>
        <v>15.67</v>
      </c>
      <c r="Q4113" t="s">
        <v>8317</v>
      </c>
      <c r="R4113" t="s">
        <v>8318</v>
      </c>
      <c r="S4113" s="8">
        <f t="shared" si="258"/>
        <v>42028.927546296291</v>
      </c>
      <c r="T4113" s="8">
        <f t="shared" si="259"/>
        <v>42058.927546296291</v>
      </c>
    </row>
    <row r="4114" spans="1:20" ht="49"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s="3" t="s">
        <v>8271</v>
      </c>
      <c r="O4114">
        <f t="shared" si="256"/>
        <v>0</v>
      </c>
      <c r="P4114" s="3">
        <f t="shared" si="257"/>
        <v>1</v>
      </c>
      <c r="Q4114" t="s">
        <v>8317</v>
      </c>
      <c r="R4114" t="s">
        <v>8318</v>
      </c>
      <c r="S4114" s="8">
        <f t="shared" si="258"/>
        <v>42400.738263888888</v>
      </c>
      <c r="T4114" s="8">
        <f t="shared" si="259"/>
        <v>42427.791666666664</v>
      </c>
    </row>
    <row r="4115" spans="1:20" ht="49"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s="3" t="s">
        <v>8271</v>
      </c>
      <c r="O4115">
        <f t="shared" si="256"/>
        <v>0</v>
      </c>
      <c r="P4115" s="3">
        <f t="shared" si="257"/>
        <v>1</v>
      </c>
      <c r="Q4115" t="s">
        <v>8317</v>
      </c>
      <c r="R4115" t="s">
        <v>8318</v>
      </c>
      <c r="S4115" s="8">
        <f t="shared" si="258"/>
        <v>42358.364849537036</v>
      </c>
      <c r="T4115" s="8">
        <f t="shared" si="259"/>
        <v>42377.06527777778</v>
      </c>
    </row>
  </sheetData>
  <autoFilter ref="A1:T4115" xr:uid="{7A4F1998-50E5-8E46-B9E6-30C39EBE05F6}"/>
  <conditionalFormatting sqref="F1:F1048576">
    <cfRule type="containsText" dxfId="3" priority="2" operator="containsText" text="live">
      <formula>NOT(ISERROR(SEARCH("live",F1)))</formula>
    </cfRule>
    <cfRule type="containsText" dxfId="2" priority="3" operator="containsText" text="canceled">
      <formula>NOT(ISERROR(SEARCH("canceled",F1)))</formula>
    </cfRule>
    <cfRule type="containsText" dxfId="1" priority="4" operator="containsText" text="failed">
      <formula>NOT(ISERROR(SEARCH("failed",F1)))</formula>
    </cfRule>
    <cfRule type="containsText" dxfId="0" priority="5" operator="containsText" text="successful">
      <formula>NOT(ISERROR(SEARCH("successful",F1)))</formula>
    </cfRule>
  </conditionalFormatting>
  <conditionalFormatting sqref="O2:O4115">
    <cfRule type="colorScale" priority="1">
      <colorScale>
        <cfvo type="num" val="0"/>
        <cfvo type="num" val="100"/>
        <cfvo type="num" val="200"/>
        <color rgb="FFFF0000"/>
        <color rgb="FF00B050"/>
        <color theme="8" tint="-0.249977111117893"/>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32D71-8493-3945-B803-11FFD8E522EC}">
  <dimension ref="A1:H13"/>
  <sheetViews>
    <sheetView tabSelected="1" topLeftCell="A6" zoomScale="156" zoomScaleNormal="156" workbookViewId="0">
      <selection activeCell="B2" sqref="B2"/>
    </sheetView>
  </sheetViews>
  <sheetFormatPr baseColWidth="10" defaultRowHeight="15" x14ac:dyDescent="0.2"/>
  <cols>
    <col min="1" max="1" width="24.83203125" bestFit="1" customWidth="1"/>
    <col min="2" max="2" width="20.83203125" customWidth="1"/>
    <col min="3" max="3" width="15" customWidth="1"/>
    <col min="4" max="4" width="18.83203125" customWidth="1"/>
    <col min="5" max="5" width="14.33203125" customWidth="1"/>
    <col min="6" max="6" width="23.1640625" customWidth="1"/>
    <col min="7" max="7" width="15.33203125" customWidth="1"/>
    <col min="8" max="8" width="20.83203125" customWidth="1"/>
  </cols>
  <sheetData>
    <row r="1" spans="1:8" s="12" customFormat="1" ht="17" thickBot="1" x14ac:dyDescent="0.3">
      <c r="A1" s="10" t="s">
        <v>8380</v>
      </c>
      <c r="B1" s="11" t="s">
        <v>8381</v>
      </c>
      <c r="C1" s="11" t="s">
        <v>8382</v>
      </c>
      <c r="D1" s="11" t="s">
        <v>8383</v>
      </c>
      <c r="E1" s="11" t="s">
        <v>8384</v>
      </c>
      <c r="F1" s="11" t="s">
        <v>8385</v>
      </c>
      <c r="G1" s="11" t="s">
        <v>8386</v>
      </c>
      <c r="H1" s="11" t="s">
        <v>8387</v>
      </c>
    </row>
    <row r="2" spans="1:8" x14ac:dyDescent="0.2">
      <c r="A2" t="s">
        <v>8399</v>
      </c>
      <c r="B2">
        <f>COUNTIFS(Sheet1!F2:F3842,Sheet1!F3828,Sheet1!D2:D3842,"&lt;1000")</f>
        <v>322</v>
      </c>
      <c r="C2">
        <f>COUNTIFS(Sheet1!F2:F4115,Sheet1!F4099,Sheet1!D2:D4115,"&lt;1000")</f>
        <v>113</v>
      </c>
      <c r="D2">
        <f>COUNTIFS(Sheet1!F2:F4115,Sheet1!F3871,Sheet1!D2:D4115,"&lt;1000")</f>
        <v>18</v>
      </c>
      <c r="E2">
        <f>SUM(B2,C2,D2)</f>
        <v>453</v>
      </c>
      <c r="F2" s="14">
        <f>(B2/E2)</f>
        <v>0.71081677704194257</v>
      </c>
      <c r="G2" s="14">
        <f>C2/E2</f>
        <v>0.24944812362030905</v>
      </c>
      <c r="H2" s="14">
        <f>D2/E2</f>
        <v>3.9735099337748346E-2</v>
      </c>
    </row>
    <row r="3" spans="1:8" x14ac:dyDescent="0.2">
      <c r="A3" t="s">
        <v>8388</v>
      </c>
      <c r="B3" s="13">
        <f>COUNTIFS(Sheet1!F2:F3842,Sheet1!F3828,Sheet1!D2:D3842,"&gt;=1000", Sheet1!D2:D3842,"&lt;=4999")</f>
        <v>932</v>
      </c>
      <c r="C3">
        <f>COUNTIFS(Sheet1!F3:F4116,Sheet1!F4100,Sheet1!D3:D4116,"&gt;=1000", Sheet1!D3:D4116,"&lt;=4999")</f>
        <v>420</v>
      </c>
      <c r="D3">
        <f>COUNTIFS(Sheet1!F3:F4116,Sheet1!F3872,Sheet1!D3:D4116,"&gt;=1000",Sheet1!D3:D4116,"&lt;=4999")</f>
        <v>60</v>
      </c>
      <c r="E3">
        <f>SUM(B3,C3,D3)</f>
        <v>1412</v>
      </c>
      <c r="F3" s="14">
        <f t="shared" ref="F3:F13" si="0">(B3/E3)</f>
        <v>0.66005665722379603</v>
      </c>
      <c r="G3" s="14">
        <f t="shared" ref="G3:G13" si="1">C3/E3</f>
        <v>0.29745042492917845</v>
      </c>
      <c r="H3" s="14">
        <f t="shared" ref="H3:H13" si="2">D3/E3</f>
        <v>4.2492917847025496E-2</v>
      </c>
    </row>
    <row r="4" spans="1:8" x14ac:dyDescent="0.2">
      <c r="A4" t="s">
        <v>8389</v>
      </c>
      <c r="B4" s="13">
        <f>COUNTIFS(Sheet1!F3:F3843,Sheet1!F3829,Sheet1!D3:D3843,"&gt;=5000", Sheet1!D3:D3843,"&lt;=9999")</f>
        <v>380</v>
      </c>
      <c r="C4">
        <f>COUNTIFS(Sheet1!F4:F4117,Sheet1!F4101,Sheet1!D4:D4117,"&gt;=5000", Sheet1!D4:D4117,"&lt;=9999")</f>
        <v>283</v>
      </c>
      <c r="D4">
        <f>COUNTIFS(Sheet1!F4:F4117,Sheet1!F3873,Sheet1!D4:D4117,"&gt;=5000",Sheet1!D4:D4117,"&lt;=9999")</f>
        <v>52</v>
      </c>
      <c r="E4">
        <f t="shared" ref="E4:E13" si="3">SUM(B4,C4,D4)</f>
        <v>715</v>
      </c>
      <c r="F4" s="14">
        <f t="shared" si="0"/>
        <v>0.53146853146853146</v>
      </c>
      <c r="G4" s="14">
        <f t="shared" si="1"/>
        <v>0.39580419580419579</v>
      </c>
      <c r="H4" s="14">
        <f t="shared" si="2"/>
        <v>7.2727272727272724E-2</v>
      </c>
    </row>
    <row r="5" spans="1:8" x14ac:dyDescent="0.2">
      <c r="A5" t="s">
        <v>8390</v>
      </c>
      <c r="B5" s="13">
        <f>COUNTIFS(Sheet1!F4:F3844,Sheet1!F3830,Sheet1!D4:D3844,"&gt;=10000", Sheet1!D4:D3844,"&lt;=14999")</f>
        <v>167</v>
      </c>
      <c r="C5">
        <f>COUNTIFS(Sheet1!F5:F4118,Sheet1!F4102,Sheet1!D5:D4118,"&gt;=10000", Sheet1!D5:D4118,"&lt;=14999")</f>
        <v>144</v>
      </c>
      <c r="D5">
        <f>COUNTIFS(Sheet1!F5:F4118,Sheet1!F3874,Sheet1!D5:D4118,"&gt;=10000",Sheet1!D5:D4118,"&lt;=14999")</f>
        <v>40</v>
      </c>
      <c r="E5">
        <f t="shared" si="3"/>
        <v>351</v>
      </c>
      <c r="F5" s="14">
        <f t="shared" si="0"/>
        <v>0.4757834757834758</v>
      </c>
      <c r="G5" s="14">
        <f t="shared" si="1"/>
        <v>0.41025641025641024</v>
      </c>
      <c r="H5" s="14">
        <f t="shared" si="2"/>
        <v>0.11396011396011396</v>
      </c>
    </row>
    <row r="6" spans="1:8" x14ac:dyDescent="0.2">
      <c r="A6" t="s">
        <v>8391</v>
      </c>
      <c r="B6" s="13">
        <f>COUNTIFS(Sheet1!F5:F3845,Sheet1!F3831,Sheet1!D5:D3845,"&gt;=15000", Sheet1!D5:D3845,"&lt;=19999")</f>
        <v>94</v>
      </c>
      <c r="C6">
        <f>COUNTIFS(Sheet1!F6:F4119,Sheet1!F4103,Sheet1!D6:D4119,"&gt;=15000", Sheet1!D6:D4119,"&lt;=19999")</f>
        <v>90</v>
      </c>
      <c r="D6">
        <f>COUNTIFS(Sheet1!F6:F4119,Sheet1!F3875,Sheet1!D6:D4119,"&gt;=15000",Sheet1!D6:D4119,"&lt;=19999")</f>
        <v>17</v>
      </c>
      <c r="E6">
        <f t="shared" si="3"/>
        <v>201</v>
      </c>
      <c r="F6" s="14">
        <f t="shared" si="0"/>
        <v>0.46766169154228854</v>
      </c>
      <c r="G6" s="14">
        <f t="shared" si="1"/>
        <v>0.44776119402985076</v>
      </c>
      <c r="H6" s="14">
        <f t="shared" si="2"/>
        <v>8.45771144278607E-2</v>
      </c>
    </row>
    <row r="7" spans="1:8" x14ac:dyDescent="0.2">
      <c r="A7" t="s">
        <v>8392</v>
      </c>
      <c r="B7" s="13">
        <f>COUNTIFS(Sheet1!F6:F3846,Sheet1!F3832,Sheet1!D6:D3846,"&gt;=20000", Sheet1!D6:D3846,"&lt;=24999")</f>
        <v>62</v>
      </c>
      <c r="C7">
        <f>COUNTIFS(Sheet1!F7:F4120,Sheet1!F4104,Sheet1!D7:D4120,"&gt;=20000", Sheet1!D7:D4120,"&lt;=24999")</f>
        <v>72</v>
      </c>
      <c r="D7">
        <f>COUNTIFS(Sheet1!F7:F4120,Sheet1!F3876,Sheet1!D7:D4120,"&gt;=20000",Sheet1!D7:D4120,"&lt;=24999")</f>
        <v>14</v>
      </c>
      <c r="E7">
        <f t="shared" si="3"/>
        <v>148</v>
      </c>
      <c r="F7" s="14">
        <f t="shared" si="0"/>
        <v>0.41891891891891891</v>
      </c>
      <c r="G7" s="14">
        <f t="shared" si="1"/>
        <v>0.48648648648648651</v>
      </c>
      <c r="H7" s="14">
        <f t="shared" si="2"/>
        <v>9.45945945945946E-2</v>
      </c>
    </row>
    <row r="8" spans="1:8" x14ac:dyDescent="0.2">
      <c r="A8" t="s">
        <v>8393</v>
      </c>
      <c r="B8" s="13">
        <f>COUNTIFS(Sheet1!F7:F3847,Sheet1!F3833,Sheet1!D7:D3847,"&gt;=25000", Sheet1!D7:D3847,"&lt;=29999")</f>
        <v>55</v>
      </c>
      <c r="C8">
        <f>COUNTIFS(Sheet1!F8:F4121,Sheet1!F4105,Sheet1!D8:D4121,"&gt;=25000", Sheet1!D8:D4121,"&lt;=29999")</f>
        <v>64</v>
      </c>
      <c r="D8">
        <f>COUNTIFS(Sheet1!F8:F4121,Sheet1!F3877,Sheet1!D8:D4121,"&gt;=25000",Sheet1!D8:D4121,"&lt;=29999")</f>
        <v>18</v>
      </c>
      <c r="E8">
        <f t="shared" si="3"/>
        <v>137</v>
      </c>
      <c r="F8" s="14">
        <f t="shared" si="0"/>
        <v>0.40145985401459855</v>
      </c>
      <c r="G8" s="14">
        <f t="shared" si="1"/>
        <v>0.46715328467153283</v>
      </c>
      <c r="H8" s="14">
        <f t="shared" si="2"/>
        <v>0.13138686131386862</v>
      </c>
    </row>
    <row r="9" spans="1:8" x14ac:dyDescent="0.2">
      <c r="A9" t="s">
        <v>8394</v>
      </c>
      <c r="B9" s="13">
        <f>COUNTIFS(Sheet1!F8:F3848,Sheet1!F3834,Sheet1!D8:D3848,"&gt;=30000", Sheet1!D8:D3848,"&lt;=34999")</f>
        <v>32</v>
      </c>
      <c r="C9">
        <f>COUNTIFS(Sheet1!F9:F4122,Sheet1!F4106,Sheet1!D9:D4122,"&gt;=30000", Sheet1!D9:D4122,"&lt;=34999")</f>
        <v>37</v>
      </c>
      <c r="D9">
        <f>COUNTIFS(Sheet1!F9:F4122,Sheet1!F3878,Sheet1!D9:D4122,"&gt;=30000",Sheet1!D9:D4122,"&lt;=34999")</f>
        <v>13</v>
      </c>
      <c r="E9">
        <f t="shared" si="3"/>
        <v>82</v>
      </c>
      <c r="F9" s="14">
        <f t="shared" si="0"/>
        <v>0.3902439024390244</v>
      </c>
      <c r="G9" s="14">
        <f t="shared" si="1"/>
        <v>0.45121951219512196</v>
      </c>
      <c r="H9" s="14">
        <f t="shared" si="2"/>
        <v>0.15853658536585366</v>
      </c>
    </row>
    <row r="10" spans="1:8" x14ac:dyDescent="0.2">
      <c r="A10" t="s">
        <v>8395</v>
      </c>
      <c r="B10" s="13">
        <f>COUNTIFS(Sheet1!F9:F3849,Sheet1!F3835,Sheet1!D9:D3849,"&gt;=35000", Sheet1!D9:D3849,"&lt;=39999")</f>
        <v>26</v>
      </c>
      <c r="C10">
        <f>COUNTIFS(Sheet1!F10:F4123,Sheet1!F4107,Sheet1!D10:D4123,"&gt;=35000", Sheet1!D10:D4123,"&lt;=39999")</f>
        <v>22</v>
      </c>
      <c r="D10">
        <f>COUNTIFS(Sheet1!F10:F4123,Sheet1!F3879,Sheet1!D10:D4123,"&gt;=35000",Sheet1!D10:D4123,"&lt;=39999")</f>
        <v>7</v>
      </c>
      <c r="E10">
        <f t="shared" si="3"/>
        <v>55</v>
      </c>
      <c r="F10" s="14">
        <f t="shared" si="0"/>
        <v>0.47272727272727272</v>
      </c>
      <c r="G10" s="14">
        <f t="shared" si="1"/>
        <v>0.4</v>
      </c>
      <c r="H10" s="14">
        <f t="shared" si="2"/>
        <v>0.12727272727272726</v>
      </c>
    </row>
    <row r="11" spans="1:8" x14ac:dyDescent="0.2">
      <c r="A11" t="s">
        <v>8396</v>
      </c>
      <c r="B11" s="13">
        <f>COUNTIFS(Sheet1!F10:F3850,Sheet1!F3836,Sheet1!D10:D3850,"&gt;=40000", Sheet1!D10:D3850,"&lt;=44999")</f>
        <v>20</v>
      </c>
      <c r="C11">
        <f>COUNTIFS(Sheet1!F11:F4124,Sheet1!F4108,Sheet1!D11:D4124,"&gt;=40000", Sheet1!D11:D4124,"&lt;=44999")</f>
        <v>16</v>
      </c>
      <c r="D11">
        <f>COUNTIFS(Sheet1!F11:F4124,Sheet1!F3880,Sheet1!D11:D4124,"&gt;=40000",Sheet1!D11:D4124,"&lt;=44999")</f>
        <v>6</v>
      </c>
      <c r="E11">
        <f t="shared" si="3"/>
        <v>42</v>
      </c>
      <c r="F11" s="14">
        <f t="shared" si="0"/>
        <v>0.47619047619047616</v>
      </c>
      <c r="G11" s="14">
        <f t="shared" si="1"/>
        <v>0.38095238095238093</v>
      </c>
      <c r="H11" s="14">
        <f t="shared" si="2"/>
        <v>0.14285714285714285</v>
      </c>
    </row>
    <row r="12" spans="1:8" x14ac:dyDescent="0.2">
      <c r="A12" t="s">
        <v>8397</v>
      </c>
      <c r="B12" s="13">
        <f>COUNTIFS(Sheet1!F11:F3851,Sheet1!F3837,Sheet1!D11:D3851,"&gt;=45000", Sheet1!D11:D3851,"&lt;=49999")</f>
        <v>6</v>
      </c>
      <c r="C12">
        <f>COUNTIFS(Sheet1!F12:F4125,Sheet1!F4109,Sheet1!D12:D4125,"&gt;=45000", Sheet1!D12:D4125,"&lt;=49999")</f>
        <v>11</v>
      </c>
      <c r="D12">
        <f>COUNTIFS(Sheet1!F12:F4125,Sheet1!F3881,Sheet1!D12:D4125,"&gt;=45000",Sheet1!D12:D4125,"&lt;=49999")</f>
        <v>4</v>
      </c>
      <c r="E12">
        <f t="shared" si="3"/>
        <v>21</v>
      </c>
      <c r="F12" s="14">
        <f t="shared" si="0"/>
        <v>0.2857142857142857</v>
      </c>
      <c r="G12" s="14">
        <f t="shared" si="1"/>
        <v>0.52380952380952384</v>
      </c>
      <c r="H12" s="14">
        <f t="shared" si="2"/>
        <v>0.19047619047619047</v>
      </c>
    </row>
    <row r="13" spans="1:8" x14ac:dyDescent="0.2">
      <c r="A13" t="s">
        <v>8398</v>
      </c>
      <c r="B13" s="13">
        <f>COUNTIFS(Sheet1!F12:F3852,Sheet1!F3838,Sheet1!D12:D3852,"&gt;=50000")</f>
        <v>86</v>
      </c>
      <c r="C13">
        <f>COUNTIFS(Sheet1!F13:F4126,Sheet1!F4110,Sheet1!D13:D4126,"&gt;=50000")</f>
        <v>258</v>
      </c>
      <c r="D13">
        <f>COUNTIFS(Sheet1!F13:F4126,Sheet1!F3882,Sheet1!D13:D4126,"&gt;=50000")</f>
        <v>100</v>
      </c>
      <c r="E13">
        <f t="shared" si="3"/>
        <v>444</v>
      </c>
      <c r="F13" s="14">
        <f t="shared" si="0"/>
        <v>0.19369369369369369</v>
      </c>
      <c r="G13" s="14">
        <f t="shared" si="1"/>
        <v>0.58108108108108103</v>
      </c>
      <c r="H13" s="14">
        <f t="shared" si="2"/>
        <v>0.22522522522522523</v>
      </c>
    </row>
  </sheetData>
  <autoFilter ref="A1:H1" xr:uid="{9BA06F28-4629-DC4F-BE8F-8F221E8AA9C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Pivot Table &amp;chart 1 </vt:lpstr>
      <vt:lpstr>Pivot table &amp; chart2</vt:lpstr>
      <vt:lpstr>Pivot Table &amp;Chart 3</vt:lpstr>
      <vt:lpstr>Sheet1</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Jacob's Gaming Rig</dc:creator>
  <cp:keywords/>
  <dc:description/>
  <cp:lastModifiedBy>Anand Kangala</cp:lastModifiedBy>
  <dcterms:created xsi:type="dcterms:W3CDTF">2017-04-20T15:17:24Z</dcterms:created>
  <dcterms:modified xsi:type="dcterms:W3CDTF">2019-08-15T16:57:33Z</dcterms:modified>
  <cp:category/>
</cp:coreProperties>
</file>