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sutdapac.sharepoint.com/sites/Term6SMAProject/Shared Documents/General/Project Team Number/Project Management/"/>
    </mc:Choice>
  </mc:AlternateContent>
  <xr:revisionPtr revIDLastSave="5" documentId="13_ncr:1_{CAEE1DC9-2000-4AC6-A09A-74CA391EA3E4}" xr6:coauthVersionLast="47" xr6:coauthVersionMax="47" xr10:uidLastSave="{A2F5ECF8-8694-3744-BC61-F12763D71ACA}"/>
  <bookViews>
    <workbookView xWindow="0" yWindow="740" windowWidth="29400" windowHeight="18380" xr2:uid="{9C92928B-EE9E-4271-AAA5-D68C93F0126E}"/>
  </bookViews>
  <sheets>
    <sheet name="GanttChart" sheetId="1" r:id="rId1"/>
    <sheet name="Sheet1" sheetId="2" r:id="rId2"/>
  </sheets>
  <definedNames>
    <definedName name="prevWBS" localSheetId="0">GanttChart!$A1048576</definedName>
    <definedName name="_xlnm.Print_Area" localSheetId="0">GanttChart!$A$1:$BM$32</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1" l="1"/>
  <c r="F35" i="1"/>
  <c r="F31" i="1"/>
  <c r="F27" i="1"/>
  <c r="F22" i="1"/>
  <c r="F13" i="1"/>
  <c r="E9" i="1"/>
  <c r="F8" i="1"/>
  <c r="A8" i="1"/>
  <c r="A9" i="1" s="1"/>
  <c r="A10" i="1" s="1"/>
  <c r="A11" i="1" s="1"/>
  <c r="A12" i="1" s="1"/>
  <c r="A13" i="1" s="1"/>
  <c r="A14" i="1" s="1"/>
  <c r="J6" i="1"/>
  <c r="J4" i="1" s="1"/>
  <c r="J7" i="1" l="1"/>
  <c r="J5" i="1"/>
  <c r="K6" i="1"/>
  <c r="L6" i="1" l="1"/>
  <c r="K7" i="1"/>
  <c r="M6" i="1" l="1"/>
  <c r="L7" i="1"/>
  <c r="M7" i="1" l="1"/>
  <c r="N6" i="1"/>
  <c r="O6" i="1" l="1"/>
  <c r="N7" i="1"/>
  <c r="P6" i="1" l="1"/>
  <c r="O7" i="1"/>
  <c r="Q6" i="1" l="1"/>
  <c r="P7" i="1"/>
  <c r="Q7" i="1" l="1"/>
  <c r="Q5" i="1"/>
  <c r="Q4" i="1"/>
  <c r="R6" i="1"/>
  <c r="R7" i="1" l="1"/>
  <c r="S6" i="1"/>
  <c r="S7" i="1" l="1"/>
  <c r="T6" i="1"/>
  <c r="U6" i="1" l="1"/>
  <c r="T7" i="1"/>
  <c r="V6" i="1" l="1"/>
  <c r="U7" i="1"/>
  <c r="W6" i="1" l="1"/>
  <c r="V7" i="1"/>
  <c r="X6" i="1" l="1"/>
  <c r="W7" i="1"/>
  <c r="X7" i="1" l="1"/>
  <c r="Y6" i="1"/>
  <c r="X5" i="1"/>
  <c r="X4" i="1"/>
  <c r="Y7" i="1" l="1"/>
  <c r="Z6" i="1"/>
  <c r="AA6" i="1" l="1"/>
  <c r="Z7" i="1"/>
  <c r="AA7" i="1" l="1"/>
  <c r="AB6" i="1"/>
  <c r="AC6" i="1" l="1"/>
  <c r="AB7" i="1"/>
  <c r="AD6" i="1" l="1"/>
  <c r="AC7" i="1"/>
  <c r="AE6" i="1" l="1"/>
  <c r="AD7" i="1"/>
  <c r="AF6" i="1" l="1"/>
  <c r="AE7" i="1"/>
  <c r="AE4" i="1"/>
  <c r="AE5" i="1"/>
  <c r="AG6" i="1" l="1"/>
  <c r="AF7" i="1"/>
  <c r="AG7" i="1" l="1"/>
  <c r="AH6" i="1"/>
  <c r="AI6" i="1" l="1"/>
  <c r="AH7" i="1"/>
  <c r="AJ6" i="1" l="1"/>
  <c r="AI7" i="1"/>
  <c r="AK6" i="1" l="1"/>
  <c r="AJ7" i="1"/>
  <c r="AL6" i="1" l="1"/>
  <c r="AK7" i="1"/>
  <c r="AM6" i="1" l="1"/>
  <c r="AL7" i="1"/>
  <c r="AL4" i="1"/>
  <c r="AL5" i="1"/>
  <c r="AM7" i="1" l="1"/>
  <c r="AN6" i="1"/>
  <c r="AN7" i="1" l="1"/>
  <c r="AO6" i="1"/>
  <c r="AO7" i="1" l="1"/>
  <c r="AP6" i="1"/>
  <c r="AQ6" i="1" l="1"/>
  <c r="AP7" i="1"/>
  <c r="AQ7" i="1" l="1"/>
  <c r="AR6" i="1"/>
  <c r="AS6" i="1" l="1"/>
  <c r="AR7" i="1"/>
  <c r="AS4" i="1" l="1"/>
  <c r="AT6" i="1"/>
  <c r="AS5" i="1"/>
  <c r="AS7" i="1"/>
  <c r="AU6" i="1" l="1"/>
  <c r="AT7" i="1"/>
  <c r="AV6" i="1" l="1"/>
  <c r="AU7" i="1"/>
  <c r="AW6" i="1" l="1"/>
  <c r="AV7" i="1"/>
  <c r="AW7" i="1" l="1"/>
  <c r="AX6" i="1"/>
  <c r="AY6" i="1" l="1"/>
  <c r="AX7" i="1"/>
  <c r="AY7" i="1" l="1"/>
  <c r="AZ6" i="1"/>
  <c r="AZ4" i="1" l="1"/>
  <c r="AZ5" i="1"/>
  <c r="BA6" i="1"/>
  <c r="AZ7" i="1"/>
  <c r="BB6" i="1" l="1"/>
  <c r="BA7" i="1"/>
  <c r="BC6" i="1" l="1"/>
  <c r="BB7" i="1"/>
  <c r="BC7" i="1" l="1"/>
  <c r="BD6" i="1"/>
  <c r="BD7" i="1" l="1"/>
  <c r="BE6" i="1"/>
  <c r="BE7" i="1" l="1"/>
  <c r="BF6" i="1"/>
  <c r="BG6" i="1" l="1"/>
  <c r="BG4" i="1" s="1"/>
  <c r="BF7" i="1"/>
  <c r="BG5" i="1" l="1"/>
  <c r="BG7" i="1"/>
  <c r="BH6" i="1"/>
  <c r="BI6" i="1" l="1"/>
  <c r="BH7" i="1"/>
  <c r="BI7" i="1" l="1"/>
  <c r="BJ6" i="1"/>
  <c r="BK6" i="1" l="1"/>
  <c r="BJ7" i="1"/>
  <c r="BL6" i="1" l="1"/>
  <c r="BK7" i="1"/>
  <c r="BM6" i="1" l="1"/>
  <c r="BL7" i="1"/>
  <c r="BM7" i="1" l="1"/>
  <c r="BN6" i="1"/>
  <c r="BN4" i="1" l="1"/>
  <c r="BO6" i="1"/>
  <c r="BN7" i="1"/>
  <c r="BN5" i="1"/>
  <c r="BP6" i="1" l="1"/>
  <c r="BO7" i="1"/>
  <c r="BP7" i="1" l="1"/>
  <c r="BQ6" i="1"/>
  <c r="BQ7" i="1" l="1"/>
  <c r="BR6" i="1"/>
  <c r="BS6" i="1" l="1"/>
  <c r="BR7" i="1"/>
  <c r="BT6" i="1" l="1"/>
  <c r="BS7" i="1"/>
  <c r="BT7" i="1" l="1"/>
  <c r="BU6" i="1"/>
  <c r="BU7" i="1" l="1"/>
  <c r="BV6" i="1"/>
  <c r="BU4" i="1"/>
  <c r="BU5" i="1"/>
  <c r="BV7" i="1" l="1"/>
  <c r="BW6" i="1"/>
  <c r="BW7" i="1" l="1"/>
  <c r="BX6" i="1"/>
  <c r="BY6" i="1" l="1"/>
  <c r="BX7" i="1"/>
  <c r="BZ6" i="1" l="1"/>
  <c r="BY7" i="1"/>
  <c r="BZ7" i="1" l="1"/>
  <c r="CA6" i="1"/>
  <c r="CA7" i="1" l="1"/>
  <c r="CB6" i="1"/>
  <c r="CC6" i="1" s="1"/>
  <c r="CD6" i="1" s="1"/>
  <c r="CB7" i="1" l="1"/>
  <c r="CB4" i="1"/>
  <c r="CB5" i="1"/>
  <c r="CC7" i="1" l="1"/>
  <c r="CE6" i="1" l="1"/>
  <c r="CD7" i="1"/>
  <c r="CF6" i="1" l="1"/>
  <c r="CE7" i="1"/>
  <c r="CG6" i="1" l="1"/>
  <c r="CF7" i="1"/>
  <c r="CH6" i="1" l="1"/>
  <c r="CG7" i="1"/>
  <c r="CH7" i="1" l="1"/>
  <c r="CI6" i="1"/>
  <c r="CI7" i="1" l="1"/>
  <c r="CI5" i="1"/>
  <c r="CI4" i="1"/>
  <c r="CJ6" i="1"/>
  <c r="CJ7" i="1" l="1"/>
  <c r="CK6" i="1"/>
  <c r="CK7" i="1" l="1"/>
  <c r="CL6" i="1"/>
  <c r="CL7" i="1" l="1"/>
  <c r="CM6" i="1"/>
  <c r="CM7" i="1" l="1"/>
  <c r="CN6" i="1"/>
  <c r="CO6" i="1" l="1"/>
  <c r="CN7" i="1"/>
  <c r="CO7" i="1" l="1"/>
  <c r="CP6" i="1"/>
  <c r="CP5" i="1" l="1"/>
  <c r="CP7" i="1"/>
  <c r="CQ6" i="1"/>
  <c r="CP4" i="1"/>
  <c r="CQ7" i="1" l="1"/>
  <c r="CR6" i="1"/>
  <c r="CR7" i="1" l="1"/>
  <c r="CS6" i="1"/>
  <c r="CT6" i="1" l="1"/>
  <c r="CS7" i="1"/>
  <c r="CT7" i="1" l="1"/>
  <c r="CU6" i="1"/>
  <c r="CV6" i="1" l="1"/>
  <c r="CU7" i="1"/>
  <c r="CV7" i="1" l="1"/>
  <c r="CW6" i="1"/>
  <c r="CW4" i="1" l="1"/>
  <c r="CW5" i="1"/>
  <c r="CX6" i="1"/>
  <c r="CW7" i="1"/>
  <c r="CX7" i="1" l="1"/>
  <c r="CY6" i="1"/>
  <c r="CZ6" i="1" l="1"/>
  <c r="CY7" i="1"/>
  <c r="DA6" i="1" l="1"/>
  <c r="CZ7" i="1"/>
  <c r="DB6" i="1" l="1"/>
  <c r="DA7" i="1"/>
  <c r="DB7" i="1" l="1"/>
  <c r="DC6" i="1"/>
  <c r="DC7" i="1" s="1"/>
  <c r="F9" i="1" l="1"/>
  <c r="E10" i="1" s="1"/>
  <c r="F10" i="1" s="1"/>
  <c r="E11" i="1" s="1"/>
  <c r="F11" i="1" l="1"/>
  <c r="E12" i="1"/>
  <c r="F12" i="1" s="1"/>
  <c r="E14" i="1" s="1"/>
  <c r="E16" i="1" l="1"/>
  <c r="F16" i="1" s="1"/>
  <c r="E17" i="1" s="1"/>
  <c r="F17" i="1" s="1"/>
  <c r="F14" i="1"/>
  <c r="E15" i="1"/>
  <c r="F15" i="1" s="1"/>
  <c r="E19" i="1" l="1"/>
  <c r="E18" i="1"/>
  <c r="F18" i="1" s="1"/>
  <c r="F19" i="1" l="1"/>
  <c r="E20" i="1" s="1"/>
  <c r="F20" i="1" s="1"/>
  <c r="E21" i="1" s="1"/>
  <c r="F21" i="1" s="1"/>
  <c r="E32" i="1"/>
  <c r="F32" i="1" s="1"/>
  <c r="E23" i="1" l="1"/>
  <c r="E33" i="1" s="1"/>
  <c r="F33" i="1" s="1"/>
  <c r="F23" i="1" l="1"/>
  <c r="E24" i="1" s="1"/>
  <c r="E25" i="1" l="1"/>
  <c r="F25" i="1" s="1"/>
  <c r="E26" i="1" s="1"/>
  <c r="F26" i="1" s="1"/>
  <c r="E28" i="1" s="1"/>
  <c r="F24" i="1"/>
  <c r="E36" i="1" l="1"/>
  <c r="F36" i="1" s="1"/>
  <c r="E29" i="1"/>
  <c r="F29" i="1" s="1"/>
  <c r="F28" i="1"/>
  <c r="E30" i="1"/>
  <c r="F30" i="1" l="1"/>
  <c r="E34" i="1" l="1"/>
  <c r="E37" i="1"/>
  <c r="F37" i="1" s="1"/>
  <c r="F38" i="1"/>
  <c r="F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2C465A83-76AF-4D85-AE49-AA4B3B6CC715}">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A3AEF6-7DD4-47E5-8742-70EB81CFD0B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FF85808D-3F3B-464B-8727-3C5179B6E5F5}">
      <text>
        <r>
          <rPr>
            <b/>
            <sz val="9"/>
            <color indexed="81"/>
            <rFont val="Tahoma"/>
            <family val="2"/>
          </rPr>
          <t>Task Lead</t>
        </r>
        <r>
          <rPr>
            <sz val="9"/>
            <color indexed="81"/>
            <rFont val="Tahoma"/>
            <family val="2"/>
          </rPr>
          <t xml:space="preserve">
Enter the name of the Task Lead in this column.</t>
        </r>
      </text>
    </comment>
    <comment ref="D7" authorId="0" shapeId="0" xr:uid="{91B29D79-4A18-46C1-862F-0C2CD7589714}">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82694547-5C5C-4B75-AF8F-38BE6E54F065}">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74A3C237-5DCD-4A6D-9BF9-0414AE2E66E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6E42449-1C28-4A00-AE2C-40FB377B6E4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679211F2-51BC-4B36-91CD-009828A36A5B}">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sharedStrings.xml><?xml version="1.0" encoding="utf-8"?>
<sst xmlns="http://schemas.openxmlformats.org/spreadsheetml/2006/main" count="73" uniqueCount="55">
  <si>
    <r>
      <rPr>
        <i/>
        <u/>
        <sz val="8"/>
        <color theme="1" tint="0.34998626667073579"/>
        <rFont val="Arial"/>
        <family val="2"/>
      </rPr>
      <t>Gantt Chart Template</t>
    </r>
    <r>
      <rPr>
        <i/>
        <sz val="8"/>
        <color theme="1" tint="0.34998626667073579"/>
        <rFont val="Arial"/>
        <family val="2"/>
      </rPr>
      <t xml:space="preserve"> © 2006-2018 by Vertex42.com.</t>
    </r>
  </si>
  <si>
    <t xml:space="preserve">Project Start Date </t>
  </si>
  <si>
    <t xml:space="preserve">Display Week </t>
  </si>
  <si>
    <t>Project Members</t>
  </si>
  <si>
    <t xml:space="preserve">Nhieu Chia Xin Yi, Danny Yeo Rui Quan, Robin Yeo Shao Jie,Ng Jie Lin </t>
  </si>
  <si>
    <t>WBS</t>
  </si>
  <si>
    <t>TASK</t>
  </si>
  <si>
    <t>In-charge</t>
  </si>
  <si>
    <t>PREDECESSOR</t>
  </si>
  <si>
    <t>START</t>
  </si>
  <si>
    <t>END</t>
  </si>
  <si>
    <t>DAYS</t>
  </si>
  <si>
    <t>% DONE</t>
  </si>
  <si>
    <t>Brainstorm Ideas:</t>
  </si>
  <si>
    <t>Research on possible problems</t>
  </si>
  <si>
    <t>All</t>
  </si>
  <si>
    <t xml:space="preserve">Generate a few idea based on the selected problems </t>
  </si>
  <si>
    <t xml:space="preserve">Evaluate all the possible ideas </t>
  </si>
  <si>
    <t>Select the most suitable idea</t>
  </si>
  <si>
    <t>Define the concept and game mechanics:</t>
  </si>
  <si>
    <t>Conduct deeper research to gain better indsight</t>
  </si>
  <si>
    <t>2.1.1</t>
  </si>
  <si>
    <t>Understaning the queuing behaviours in the theme park</t>
  </si>
  <si>
    <t>Jie Lin</t>
  </si>
  <si>
    <t>2.1.2</t>
  </si>
  <si>
    <t>Understanding the layout, type of vistors, type of attractions in the theme park,</t>
  </si>
  <si>
    <t>Robin</t>
  </si>
  <si>
    <t>Collect theme park data and summarise the data</t>
  </si>
  <si>
    <t>Xin Yi</t>
  </si>
  <si>
    <t xml:space="preserve">Based on the research, identify the core mechanics of the simluation </t>
  </si>
  <si>
    <t>Determine the parameters to be used in simulation based on summarise data</t>
  </si>
  <si>
    <t>Put together bibliography and summary of literature</t>
  </si>
  <si>
    <t>Jie Lin, Robin</t>
  </si>
  <si>
    <t>Finalise the textual description of project</t>
  </si>
  <si>
    <t xml:space="preserve">Plan the simulation design </t>
  </si>
  <si>
    <t>Simulation Layout</t>
  </si>
  <si>
    <t>Scoring system for simulation</t>
  </si>
  <si>
    <t xml:space="preserve">Simulation details and logic </t>
  </si>
  <si>
    <t>Draw state diagram</t>
  </si>
  <si>
    <t xml:space="preserve">Develop the simulation </t>
  </si>
  <si>
    <t xml:space="preserve">Develope a simulation </t>
  </si>
  <si>
    <t>Danny</t>
  </si>
  <si>
    <t xml:space="preserve">Test the simulation </t>
  </si>
  <si>
    <t xml:space="preserve">Debug the simulation </t>
  </si>
  <si>
    <t>Output anaylysis</t>
  </si>
  <si>
    <t xml:space="preserve">Identify variable we want to measure </t>
  </si>
  <si>
    <t xml:space="preserve">Identify the suitable output analysis model for our simulation </t>
  </si>
  <si>
    <t>Gather and analyse the output data</t>
  </si>
  <si>
    <t>Final Deliverables</t>
  </si>
  <si>
    <t>Create slide to document our programming code &amp; modelling</t>
  </si>
  <si>
    <t>Create Video</t>
  </si>
  <si>
    <t>Complete and compile other deliverable</t>
  </si>
  <si>
    <t>Xin Yi, Robin</t>
  </si>
  <si>
    <t>Sharlene World</t>
  </si>
  <si>
    <t xml:space="preserve"> 40.015 Simulation Modelling and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</si>
</sst>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31" x14ac:knownFonts="1">
    <font>
      <sz val="10"/>
      <name val="Arial"/>
    </font>
    <font>
      <sz val="14"/>
      <color indexed="56"/>
      <name val="Arial"/>
      <family val="2"/>
    </font>
    <font>
      <u/>
      <sz val="10"/>
      <color indexed="12"/>
      <name val="Arial"/>
      <family val="2"/>
    </font>
    <font>
      <i/>
      <sz val="8"/>
      <color theme="1" tint="0.34998626667073579"/>
      <name val="Arial"/>
      <family val="2"/>
    </font>
    <font>
      <i/>
      <u/>
      <sz val="8"/>
      <color theme="1" tint="0.34998626667073579"/>
      <name val="Arial"/>
      <family val="2"/>
    </font>
    <font>
      <sz val="11"/>
      <name val="Calibri Light"/>
      <family val="1"/>
      <scheme val="major"/>
    </font>
    <font>
      <sz val="9"/>
      <name val="Arial"/>
      <family val="2"/>
    </font>
    <font>
      <u/>
      <sz val="8"/>
      <color indexed="12"/>
      <name val="Arial"/>
      <family val="2"/>
    </font>
    <font>
      <sz val="7"/>
      <color indexed="55"/>
      <name val="Arial"/>
      <family val="2"/>
    </font>
    <font>
      <sz val="10"/>
      <name val="Arial"/>
      <family val="2"/>
    </font>
    <font>
      <sz val="10"/>
      <name val="Calibri Light"/>
      <family val="2"/>
      <scheme val="major"/>
    </font>
    <font>
      <sz val="10"/>
      <name val="Calibri"/>
      <family val="2"/>
      <scheme val="minor"/>
    </font>
    <font>
      <sz val="10"/>
      <name val="Calibri Light"/>
      <family val="1"/>
      <scheme val="major"/>
    </font>
    <font>
      <sz val="11"/>
      <name val="Calibri"/>
      <family val="2"/>
      <scheme val="minor"/>
    </font>
    <font>
      <b/>
      <sz val="16"/>
      <name val="Calibri"/>
      <family val="2"/>
      <scheme val="minor"/>
    </font>
    <font>
      <sz val="8"/>
      <name val="Arial"/>
      <family val="2"/>
    </font>
    <font>
      <b/>
      <sz val="9"/>
      <name val="Calibri Light"/>
      <family val="2"/>
      <scheme val="major"/>
    </font>
    <font>
      <b/>
      <sz val="8"/>
      <name val="Calibri Light"/>
      <family val="2"/>
      <scheme val="major"/>
    </font>
    <font>
      <sz val="9"/>
      <name val="Calibri"/>
      <family val="2"/>
      <scheme val="minor"/>
    </font>
    <font>
      <b/>
      <sz val="11"/>
      <name val="Calibri"/>
      <family val="2"/>
      <scheme val="minor"/>
    </font>
    <font>
      <sz val="14"/>
      <name val="Calibri"/>
      <family val="2"/>
      <scheme val="minor"/>
    </font>
    <font>
      <sz val="9"/>
      <color rgb="FF000000"/>
      <name val="Calibri"/>
      <family val="2"/>
      <scheme val="minor"/>
    </font>
    <font>
      <sz val="14"/>
      <color rgb="FF00000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16"/>
      <color theme="4" tint="-0.249977111117893"/>
      <name val="Calibri Light"/>
      <family val="1"/>
      <scheme val="major"/>
    </font>
    <font>
      <b/>
      <sz val="14"/>
      <color indexed="56"/>
      <name val="Arial"/>
      <family val="2"/>
    </font>
    <font>
      <b/>
      <sz val="11"/>
      <name val="Calibri Light"/>
      <family val="1"/>
      <scheme val="major"/>
    </font>
    <font>
      <b/>
      <sz val="9"/>
      <name val="Arial"/>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9" tint="0.59999389629810485"/>
        <bgColor rgb="FFD6F4D9"/>
      </patternFill>
    </fill>
    <fill>
      <patternFill patternType="solid">
        <fgColor theme="9" tint="0.59999389629810485"/>
        <bgColor indexed="64"/>
      </patternFill>
    </fill>
    <fill>
      <patternFill patternType="solid">
        <fgColor rgb="FF0070C0"/>
        <bgColor indexed="64"/>
      </patternFill>
    </fill>
  </fills>
  <borders count="29">
    <border>
      <left/>
      <right/>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thin">
        <color indexed="64"/>
      </bottom>
      <diagonal/>
    </border>
    <border>
      <left/>
      <right style="medium">
        <color theme="0" tint="-0.24994659260841701"/>
      </right>
      <top/>
      <bottom style="thin">
        <color indexed="64"/>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
      <left/>
      <right style="thin">
        <color theme="0" tint="-0.24994659260841701"/>
      </right>
      <top/>
      <bottom/>
      <diagonal/>
    </border>
    <border>
      <left/>
      <right style="thin">
        <color theme="0" tint="-0.24994659260841701"/>
      </right>
      <top/>
      <bottom style="medium">
        <color theme="0" tint="-0.34998626667073579"/>
      </bottom>
      <diagonal/>
    </border>
    <border>
      <left/>
      <right/>
      <top style="thin">
        <color indexed="22"/>
      </top>
      <bottom/>
      <diagonal/>
    </border>
    <border>
      <left/>
      <right style="thin">
        <color indexed="64"/>
      </right>
      <top/>
      <bottom/>
      <diagonal/>
    </border>
    <border>
      <left style="thin">
        <color theme="0" tint="-0.24994659260841701"/>
      </left>
      <right style="thin">
        <color indexed="64"/>
      </right>
      <top/>
      <bottom/>
      <diagonal/>
    </border>
    <border>
      <left style="thin">
        <color theme="0" tint="-0.24994659260841701"/>
      </left>
      <right style="thin">
        <color indexed="64"/>
      </right>
      <top/>
      <bottom style="medium">
        <color theme="0" tint="-0.34998626667073579"/>
      </bottom>
      <diagonal/>
    </border>
    <border>
      <left/>
      <right style="thin">
        <color indexed="64"/>
      </right>
      <top style="thin">
        <color indexed="22"/>
      </top>
      <bottom style="thin">
        <color indexed="22"/>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right style="thin">
        <color theme="0"/>
      </right>
      <top style="thin">
        <color indexed="22"/>
      </top>
      <bottom style="thin">
        <color indexed="22"/>
      </bottom>
      <diagonal/>
    </border>
    <border>
      <left/>
      <right style="thin">
        <color indexed="64"/>
      </right>
      <top style="thin">
        <color indexed="22"/>
      </top>
      <bottom/>
      <diagonal/>
    </border>
    <border>
      <left/>
      <right style="thin">
        <color indexed="64"/>
      </right>
      <top style="thin">
        <color indexed="64"/>
      </top>
      <bottom style="thin">
        <color indexed="22"/>
      </bottom>
      <diagonal/>
    </border>
  </borders>
  <cellStyleXfs count="3">
    <xf numFmtId="0" fontId="0" fillId="0" borderId="0"/>
    <xf numFmtId="9" fontId="9" fillId="0" borderId="0" applyFont="0" applyFill="0" applyBorder="0" applyAlignment="0" applyProtection="0"/>
    <xf numFmtId="0" fontId="2" fillId="0" borderId="0" applyNumberFormat="0" applyFill="0" applyBorder="0" applyAlignment="0" applyProtection="0">
      <alignment vertical="top"/>
      <protection locked="0"/>
    </xf>
  </cellStyleXfs>
  <cellXfs count="101">
    <xf numFmtId="0" fontId="0" fillId="0" borderId="0" xfId="0"/>
    <xf numFmtId="0" fontId="1" fillId="0" borderId="0" xfId="0" applyFont="1" applyAlignment="1" applyProtection="1">
      <alignment vertical="center"/>
      <protection locked="0"/>
    </xf>
    <xf numFmtId="0" fontId="5" fillId="0" borderId="0" xfId="0" applyFont="1" applyAlignment="1" applyProtection="1">
      <alignment vertical="center"/>
      <protection locked="0"/>
    </xf>
    <xf numFmtId="0" fontId="6" fillId="0" borderId="0" xfId="0" applyFont="1" applyProtection="1">
      <protection locked="0"/>
    </xf>
    <xf numFmtId="0" fontId="7" fillId="2" borderId="0" xfId="2" applyNumberFormat="1" applyFont="1" applyFill="1" applyAlignment="1" applyProtection="1">
      <alignment horizontal="right"/>
      <protection locked="0"/>
    </xf>
    <xf numFmtId="0" fontId="8" fillId="0" borderId="0" xfId="0" applyFont="1" applyProtection="1">
      <protection locked="0"/>
    </xf>
    <xf numFmtId="0" fontId="0" fillId="2" borderId="0" xfId="0" applyFill="1"/>
    <xf numFmtId="0" fontId="9" fillId="0" borderId="0" xfId="0" applyFont="1"/>
    <xf numFmtId="0" fontId="2" fillId="0" borderId="0" xfId="2" applyAlignment="1" applyProtection="1">
      <alignment horizontal="left"/>
    </xf>
    <xf numFmtId="0" fontId="10" fillId="0" borderId="0" xfId="0" applyFont="1"/>
    <xf numFmtId="0" fontId="10" fillId="0" borderId="0" xfId="0" applyFont="1" applyAlignment="1">
      <alignment horizontal="right" vertical="center"/>
    </xf>
    <xf numFmtId="0" fontId="11" fillId="0" borderId="1" xfId="0" applyFont="1" applyBorder="1" applyAlignment="1" applyProtection="1">
      <alignment horizontal="center" vertical="center"/>
      <protection locked="0"/>
    </xf>
    <xf numFmtId="0" fontId="12" fillId="0" borderId="0" xfId="0" applyFont="1"/>
    <xf numFmtId="166" fontId="15" fillId="0" borderId="2" xfId="0" applyNumberFormat="1" applyFont="1" applyBorder="1" applyAlignment="1">
      <alignment horizontal="center" vertical="center" shrinkToFit="1"/>
    </xf>
    <xf numFmtId="166" fontId="15" fillId="0" borderId="3" xfId="0" applyNumberFormat="1" applyFont="1" applyBorder="1" applyAlignment="1">
      <alignment horizontal="center" vertical="center" shrinkToFit="1"/>
    </xf>
    <xf numFmtId="166" fontId="15" fillId="0" borderId="4" xfId="0" applyNumberFormat="1" applyFont="1" applyBorder="1" applyAlignment="1">
      <alignment horizontal="center" vertical="center" shrinkToFit="1"/>
    </xf>
    <xf numFmtId="0" fontId="16" fillId="0" borderId="7" xfId="0" applyFont="1" applyBorder="1" applyAlignment="1">
      <alignment horizontal="left" vertical="center"/>
    </xf>
    <xf numFmtId="0" fontId="16" fillId="0" borderId="7" xfId="0" applyFont="1" applyBorder="1" applyAlignment="1">
      <alignment horizontal="center" vertical="center" wrapText="1"/>
    </xf>
    <xf numFmtId="0" fontId="17" fillId="0" borderId="7" xfId="0" applyFont="1" applyBorder="1" applyAlignment="1">
      <alignment horizontal="center" vertical="center" wrapText="1"/>
    </xf>
    <xf numFmtId="0" fontId="16" fillId="0" borderId="7" xfId="0" applyFont="1" applyBorder="1" applyAlignment="1">
      <alignment horizontal="center" vertical="center"/>
    </xf>
    <xf numFmtId="0" fontId="18" fillId="0" borderId="8" xfId="0" applyFont="1" applyBorder="1" applyAlignment="1">
      <alignment horizontal="center" vertical="center" shrinkToFit="1"/>
    </xf>
    <xf numFmtId="0" fontId="18" fillId="0" borderId="9" xfId="0" applyFont="1" applyBorder="1" applyAlignment="1">
      <alignment horizontal="center" vertical="center" shrinkToFit="1"/>
    </xf>
    <xf numFmtId="0" fontId="18" fillId="0" borderId="10" xfId="0" applyFont="1" applyBorder="1" applyAlignment="1">
      <alignment horizontal="center" vertical="center" shrinkToFit="1"/>
    </xf>
    <xf numFmtId="0" fontId="19" fillId="3" borderId="11" xfId="0" applyFont="1" applyFill="1" applyBorder="1" applyAlignment="1">
      <alignment horizontal="left" vertical="center"/>
    </xf>
    <xf numFmtId="0" fontId="19" fillId="3" borderId="11" xfId="0" applyFont="1" applyFill="1" applyBorder="1" applyAlignment="1">
      <alignment vertical="center"/>
    </xf>
    <xf numFmtId="0" fontId="18" fillId="3" borderId="11" xfId="0" applyFont="1" applyFill="1" applyBorder="1" applyAlignment="1">
      <alignment vertical="center"/>
    </xf>
    <xf numFmtId="0" fontId="18" fillId="3" borderId="11" xfId="0" applyFont="1" applyFill="1" applyBorder="1" applyAlignment="1">
      <alignment horizontal="center" vertical="center"/>
    </xf>
    <xf numFmtId="167" fontId="18" fillId="3" borderId="11" xfId="0" applyNumberFormat="1" applyFont="1" applyFill="1" applyBorder="1" applyAlignment="1">
      <alignment horizontal="right" vertical="center"/>
    </xf>
    <xf numFmtId="167" fontId="18" fillId="3" borderId="11" xfId="0" applyNumberFormat="1" applyFont="1" applyFill="1" applyBorder="1" applyAlignment="1">
      <alignment horizontal="center" vertical="center"/>
    </xf>
    <xf numFmtId="1" fontId="18" fillId="3" borderId="11" xfId="1" applyNumberFormat="1" applyFont="1" applyFill="1" applyBorder="1" applyAlignment="1" applyProtection="1">
      <alignment horizontal="center" vertical="center"/>
    </xf>
    <xf numFmtId="9" fontId="18" fillId="3" borderId="11" xfId="1" applyFont="1" applyFill="1" applyBorder="1" applyAlignment="1" applyProtection="1">
      <alignment horizontal="center" vertical="center"/>
    </xf>
    <xf numFmtId="1" fontId="20" fillId="3" borderId="11" xfId="0" applyNumberFormat="1" applyFont="1" applyFill="1" applyBorder="1" applyAlignment="1">
      <alignment horizontal="center" vertical="center"/>
    </xf>
    <xf numFmtId="0" fontId="18" fillId="3" borderId="11" xfId="0" applyFont="1" applyFill="1" applyBorder="1" applyAlignment="1">
      <alignment horizontal="left" vertical="center"/>
    </xf>
    <xf numFmtId="0" fontId="18" fillId="3" borderId="12" xfId="0" applyFont="1" applyFill="1" applyBorder="1" applyAlignment="1">
      <alignment vertical="center"/>
    </xf>
    <xf numFmtId="0" fontId="18" fillId="0" borderId="12" xfId="0" applyFont="1" applyBorder="1" applyAlignment="1">
      <alignment horizontal="left" vertical="center"/>
    </xf>
    <xf numFmtId="0" fontId="18" fillId="0" borderId="12" xfId="0" applyFont="1" applyBorder="1" applyAlignment="1">
      <alignment vertical="center" wrapText="1"/>
    </xf>
    <xf numFmtId="0" fontId="18" fillId="0" borderId="12" xfId="0" applyFont="1" applyBorder="1" applyAlignment="1">
      <alignment horizontal="center" vertical="center"/>
    </xf>
    <xf numFmtId="0" fontId="21" fillId="0" borderId="13" xfId="0" applyFont="1" applyBorder="1" applyAlignment="1">
      <alignment horizontal="center" vertical="center"/>
    </xf>
    <xf numFmtId="167" fontId="21" fillId="0" borderId="13" xfId="0" applyNumberFormat="1" applyFont="1" applyBorder="1" applyAlignment="1">
      <alignment horizontal="center" vertical="center"/>
    </xf>
    <xf numFmtId="9" fontId="21" fillId="4" borderId="13" xfId="1" applyFont="1" applyFill="1" applyBorder="1" applyAlignment="1" applyProtection="1">
      <alignment horizontal="center" vertical="center"/>
    </xf>
    <xf numFmtId="1" fontId="22" fillId="0" borderId="13" xfId="0" applyNumberFormat="1" applyFont="1" applyBorder="1" applyAlignment="1">
      <alignment horizontal="center" vertical="center"/>
    </xf>
    <xf numFmtId="0" fontId="18" fillId="0" borderId="12" xfId="0" applyFont="1" applyBorder="1" applyAlignment="1">
      <alignment vertical="center"/>
    </xf>
    <xf numFmtId="9" fontId="18" fillId="0" borderId="12" xfId="0" applyNumberFormat="1" applyFont="1" applyBorder="1" applyAlignment="1">
      <alignment horizontal="left" vertical="center"/>
    </xf>
    <xf numFmtId="0" fontId="19" fillId="3" borderId="12" xfId="0" applyFont="1" applyFill="1" applyBorder="1" applyAlignment="1">
      <alignment horizontal="left" vertical="center"/>
    </xf>
    <xf numFmtId="0" fontId="19" fillId="3" borderId="12" xfId="0" applyFont="1" applyFill="1" applyBorder="1" applyAlignment="1">
      <alignment vertical="center"/>
    </xf>
    <xf numFmtId="0" fontId="18" fillId="3" borderId="12" xfId="0" applyFont="1" applyFill="1" applyBorder="1" applyAlignment="1">
      <alignment horizontal="center" vertical="center"/>
    </xf>
    <xf numFmtId="167" fontId="18" fillId="3" borderId="12" xfId="0" applyNumberFormat="1" applyFont="1" applyFill="1" applyBorder="1" applyAlignment="1">
      <alignment horizontal="center" vertical="center"/>
    </xf>
    <xf numFmtId="1" fontId="18" fillId="3" borderId="12" xfId="1" applyNumberFormat="1" applyFont="1" applyFill="1" applyBorder="1" applyAlignment="1" applyProtection="1">
      <alignment horizontal="center" vertical="center"/>
    </xf>
    <xf numFmtId="9" fontId="18" fillId="3" borderId="12" xfId="1" applyFont="1" applyFill="1" applyBorder="1" applyAlignment="1" applyProtection="1">
      <alignment horizontal="center" vertical="center"/>
    </xf>
    <xf numFmtId="1" fontId="20" fillId="3" borderId="12" xfId="0" applyNumberFormat="1" applyFont="1" applyFill="1" applyBorder="1" applyAlignment="1">
      <alignment horizontal="center" vertical="center"/>
    </xf>
    <xf numFmtId="0" fontId="18" fillId="3" borderId="12" xfId="0" applyFont="1" applyFill="1" applyBorder="1" applyAlignment="1">
      <alignment horizontal="left" vertical="center"/>
    </xf>
    <xf numFmtId="0" fontId="18" fillId="0" borderId="12" xfId="0" applyFont="1" applyBorder="1" applyAlignment="1">
      <alignment horizontal="left" vertical="center" wrapText="1" indent="1"/>
    </xf>
    <xf numFmtId="0" fontId="18" fillId="0" borderId="0" xfId="0" applyFont="1" applyAlignment="1">
      <alignment vertical="center"/>
    </xf>
    <xf numFmtId="167" fontId="21" fillId="5" borderId="13" xfId="0" applyNumberFormat="1" applyFont="1" applyFill="1" applyBorder="1" applyAlignment="1">
      <alignment horizontal="center" vertical="center"/>
    </xf>
    <xf numFmtId="1" fontId="21" fillId="6" borderId="13" xfId="0" applyNumberFormat="1" applyFont="1" applyFill="1" applyBorder="1" applyAlignment="1">
      <alignment horizontal="center" vertical="center"/>
    </xf>
    <xf numFmtId="0" fontId="18" fillId="3" borderId="0" xfId="0" applyFont="1" applyFill="1" applyAlignment="1">
      <alignment horizontal="left" vertical="center"/>
    </xf>
    <xf numFmtId="0" fontId="18" fillId="3" borderId="16" xfId="0" applyFont="1" applyFill="1" applyBorder="1" applyAlignment="1">
      <alignment vertical="center"/>
    </xf>
    <xf numFmtId="0" fontId="0" fillId="0" borderId="17" xfId="0" applyBorder="1"/>
    <xf numFmtId="166" fontId="15" fillId="0" borderId="18" xfId="0" applyNumberFormat="1" applyFont="1" applyBorder="1" applyAlignment="1">
      <alignment horizontal="center" vertical="center" shrinkToFit="1"/>
    </xf>
    <xf numFmtId="0" fontId="18" fillId="0" borderId="19" xfId="0" applyFont="1" applyBorder="1" applyAlignment="1">
      <alignment horizontal="center" vertical="center" shrinkToFit="1"/>
    </xf>
    <xf numFmtId="0" fontId="18" fillId="3" borderId="20" xfId="0" applyFont="1" applyFill="1" applyBorder="1" applyAlignment="1">
      <alignment vertical="center"/>
    </xf>
    <xf numFmtId="0" fontId="18" fillId="0" borderId="20" xfId="0" applyFont="1" applyBorder="1" applyAlignment="1">
      <alignment vertical="center"/>
    </xf>
    <xf numFmtId="0" fontId="18" fillId="0" borderId="20" xfId="0" applyFont="1" applyBorder="1" applyAlignment="1">
      <alignment horizontal="left" vertical="center"/>
    </xf>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8" fillId="0" borderId="26" xfId="0" applyFont="1" applyBorder="1" applyAlignment="1">
      <alignment vertical="center"/>
    </xf>
    <xf numFmtId="0" fontId="18" fillId="0" borderId="26" xfId="0" applyFont="1" applyBorder="1" applyAlignment="1">
      <alignment horizontal="left" vertical="center"/>
    </xf>
    <xf numFmtId="0" fontId="18" fillId="7" borderId="12" xfId="0" applyFont="1" applyFill="1" applyBorder="1" applyAlignment="1">
      <alignment horizontal="left" vertical="center"/>
    </xf>
    <xf numFmtId="166" fontId="15" fillId="0" borderId="14" xfId="0" applyNumberFormat="1" applyFont="1" applyBorder="1" applyAlignment="1">
      <alignment horizontal="center" vertical="center" shrinkToFit="1"/>
    </xf>
    <xf numFmtId="0" fontId="18" fillId="0" borderId="15" xfId="0" applyFont="1" applyBorder="1" applyAlignment="1">
      <alignment horizontal="center" vertical="center" shrinkToFit="1"/>
    </xf>
    <xf numFmtId="0" fontId="27" fillId="0" borderId="0" xfId="0" applyFont="1" applyAlignment="1" applyProtection="1">
      <alignment vertical="center"/>
      <protection locked="0"/>
    </xf>
    <xf numFmtId="0" fontId="28" fillId="0" borderId="0" xfId="0" applyFont="1" applyAlignment="1" applyProtection="1">
      <alignment vertical="center"/>
      <protection locked="0"/>
    </xf>
    <xf numFmtId="0" fontId="29" fillId="0" borderId="0" xfId="0" applyFont="1" applyAlignment="1" applyProtection="1">
      <alignment vertical="center"/>
      <protection locked="0"/>
    </xf>
    <xf numFmtId="0" fontId="30" fillId="0" borderId="0" xfId="0" applyFont="1" applyProtection="1">
      <protection locked="0"/>
    </xf>
    <xf numFmtId="0" fontId="18" fillId="0" borderId="4" xfId="0" applyFont="1" applyBorder="1" applyAlignment="1">
      <alignment horizontal="center" vertical="center" shrinkToFit="1"/>
    </xf>
    <xf numFmtId="0" fontId="18" fillId="0" borderId="2" xfId="0" applyFont="1" applyBorder="1" applyAlignment="1">
      <alignment horizontal="center" vertical="center" shrinkToFit="1"/>
    </xf>
    <xf numFmtId="0" fontId="18" fillId="0" borderId="3" xfId="0" applyFont="1" applyBorder="1" applyAlignment="1">
      <alignment horizontal="center" vertical="center" shrinkToFit="1"/>
    </xf>
    <xf numFmtId="0" fontId="18" fillId="0" borderId="11" xfId="0" applyFont="1" applyBorder="1" applyAlignment="1">
      <alignment vertical="center"/>
    </xf>
    <xf numFmtId="0" fontId="18" fillId="3" borderId="0" xfId="0" applyFont="1" applyFill="1" applyAlignment="1">
      <alignment vertical="center"/>
    </xf>
    <xf numFmtId="0" fontId="18" fillId="0" borderId="0" xfId="0" applyFont="1" applyAlignment="1">
      <alignment horizontal="left" vertical="center"/>
    </xf>
    <xf numFmtId="0" fontId="18" fillId="0" borderId="11" xfId="0" applyFont="1" applyBorder="1" applyAlignment="1">
      <alignment horizontal="left" vertical="center"/>
    </xf>
    <xf numFmtId="0" fontId="18" fillId="0" borderId="16" xfId="0" applyFont="1" applyBorder="1" applyAlignment="1">
      <alignment horizontal="left" vertical="center"/>
    </xf>
    <xf numFmtId="0" fontId="18" fillId="0" borderId="27" xfId="0" applyFont="1" applyBorder="1" applyAlignment="1">
      <alignment horizontal="left" vertical="center"/>
    </xf>
    <xf numFmtId="0" fontId="18" fillId="0" borderId="28" xfId="0" applyFont="1" applyBorder="1" applyAlignment="1">
      <alignment horizontal="left"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165" fontId="11" fillId="0" borderId="2" xfId="0" applyNumberFormat="1" applyFont="1" applyBorder="1" applyAlignment="1">
      <alignment horizontal="center" vertical="center"/>
    </xf>
    <xf numFmtId="165" fontId="11" fillId="0" borderId="3" xfId="0" applyNumberFormat="1" applyFont="1" applyBorder="1" applyAlignment="1">
      <alignment horizontal="center" vertical="center"/>
    </xf>
    <xf numFmtId="165" fontId="11" fillId="0" borderId="4" xfId="0" applyNumberFormat="1" applyFont="1" applyBorder="1" applyAlignment="1">
      <alignment horizontal="center" vertical="center"/>
    </xf>
    <xf numFmtId="0" fontId="13" fillId="0" borderId="18" xfId="0" applyFont="1" applyBorder="1" applyAlignment="1">
      <alignment horizontal="center" vertical="center"/>
    </xf>
    <xf numFmtId="165" fontId="11" fillId="0" borderId="18" xfId="0" applyNumberFormat="1" applyFont="1" applyBorder="1" applyAlignment="1">
      <alignment horizontal="center" vertical="center"/>
    </xf>
    <xf numFmtId="0" fontId="13" fillId="0" borderId="14" xfId="0" applyFont="1" applyBorder="1" applyAlignment="1">
      <alignment horizontal="center" vertical="center"/>
    </xf>
    <xf numFmtId="165" fontId="11" fillId="0" borderId="14" xfId="0" applyNumberFormat="1" applyFont="1" applyBorder="1" applyAlignment="1">
      <alignment horizontal="center" vertical="center"/>
    </xf>
    <xf numFmtId="0" fontId="3" fillId="0" borderId="0" xfId="2" applyFont="1" applyBorder="1" applyAlignment="1" applyProtection="1">
      <alignment horizontal="left" vertical="center"/>
    </xf>
    <xf numFmtId="164" fontId="11" fillId="0" borderId="1" xfId="0" applyNumberFormat="1" applyFont="1" applyBorder="1" applyAlignment="1" applyProtection="1">
      <alignment horizontal="center" vertical="center" shrinkToFit="1"/>
      <protection locked="0"/>
    </xf>
    <xf numFmtId="164" fontId="14" fillId="0" borderId="5" xfId="0" applyNumberFormat="1" applyFont="1" applyBorder="1" applyAlignment="1" applyProtection="1">
      <alignment horizontal="center" vertical="center" shrinkToFit="1"/>
      <protection locked="0"/>
    </xf>
    <xf numFmtId="164" fontId="14" fillId="0" borderId="6" xfId="0" applyNumberFormat="1" applyFont="1" applyBorder="1" applyAlignment="1" applyProtection="1">
      <alignment horizontal="center" vertical="center" shrinkToFit="1"/>
      <protection locked="0"/>
    </xf>
  </cellXfs>
  <cellStyles count="3">
    <cellStyle name="Hyperlink" xfId="2" builtinId="8"/>
    <cellStyle name="Normal" xfId="0" builtinId="0"/>
    <cellStyle name="Per cent" xfId="1" builtinId="5"/>
  </cellStyles>
  <dxfs count="23">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532492</xdr:colOff>
      <xdr:row>5</xdr:row>
      <xdr:rowOff>8819</xdr:rowOff>
    </xdr:from>
    <xdr:to>
      <xdr:col>21</xdr:col>
      <xdr:colOff>118232</xdr:colOff>
      <xdr:row>9</xdr:row>
      <xdr:rowOff>281113</xdr:rowOff>
    </xdr:to>
    <xdr:sp macro="" textlink="">
      <xdr:nvSpPr>
        <xdr:cNvPr id="2" name="Text Box 44"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5178072" y="1362075"/>
          <a:ext cx="3632200" cy="116945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101600</xdr:colOff>
          <xdr:row>1</xdr:row>
          <xdr:rowOff>127000</xdr:rowOff>
        </xdr:from>
        <xdr:to>
          <xdr:col>26</xdr:col>
          <xdr:colOff>114300</xdr:colOff>
          <xdr:row>2</xdr:row>
          <xdr:rowOff>114300</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A129C-2B3D-4443-A805-FD4768643CFA}">
  <sheetPr>
    <pageSetUpPr fitToPage="1"/>
  </sheetPr>
  <dimension ref="A1:FX38"/>
  <sheetViews>
    <sheetView showGridLines="0" tabSelected="1" zoomScale="68" zoomScaleNormal="68" workbookViewId="0">
      <pane ySplit="7" topLeftCell="A8" activePane="bottomLeft" state="frozen"/>
      <selection pane="bottomLeft" sqref="A1:DC38"/>
    </sheetView>
  </sheetViews>
  <sheetFormatPr baseColWidth="10" defaultColWidth="9.1640625" defaultRowHeight="13" x14ac:dyDescent="0.15"/>
  <cols>
    <col min="1" max="1" width="6.83203125" customWidth="1"/>
    <col min="2" max="2" width="35.6640625" bestFit="1" customWidth="1"/>
    <col min="3" max="3" width="11.83203125" bestFit="1" customWidth="1"/>
    <col min="4" max="4" width="6.83203125" hidden="1" customWidth="1"/>
    <col min="5" max="6" width="12" customWidth="1"/>
    <col min="7" max="7" width="6" customWidth="1"/>
    <col min="8" max="8" width="8.6640625" customWidth="1"/>
    <col min="9" max="9" width="1.83203125" customWidth="1"/>
    <col min="10" max="64" width="2.5" customWidth="1"/>
    <col min="65" max="65" width="2.83203125" customWidth="1"/>
    <col min="66" max="107" width="2.5" customWidth="1"/>
  </cols>
  <sheetData>
    <row r="1" spans="1:107" ht="30" customHeight="1" x14ac:dyDescent="0.15">
      <c r="A1" s="73" t="s">
        <v>53</v>
      </c>
      <c r="B1" s="74"/>
      <c r="C1" s="1"/>
      <c r="D1" s="1"/>
      <c r="E1" s="1"/>
      <c r="F1" s="1"/>
      <c r="J1" s="97" t="s">
        <v>0</v>
      </c>
      <c r="K1" s="97"/>
      <c r="L1" s="97"/>
      <c r="M1" s="97"/>
      <c r="N1" s="97"/>
      <c r="O1" s="97"/>
      <c r="P1" s="97"/>
      <c r="Q1" s="97"/>
      <c r="R1" s="97"/>
      <c r="S1" s="97"/>
      <c r="T1" s="97"/>
      <c r="U1" s="97"/>
      <c r="V1" s="97"/>
      <c r="W1" s="97"/>
      <c r="X1" s="97"/>
      <c r="Y1" s="97"/>
      <c r="Z1" s="97"/>
      <c r="AA1" s="97"/>
      <c r="AB1" s="97"/>
      <c r="AC1" s="97"/>
      <c r="AD1" s="97"/>
      <c r="BG1" s="63"/>
      <c r="BH1" s="64"/>
      <c r="BI1" s="64"/>
      <c r="BJ1" s="64"/>
      <c r="BK1" s="64"/>
      <c r="BL1" s="64"/>
      <c r="BP1" s="64"/>
      <c r="BQ1" s="64"/>
      <c r="BR1" s="64"/>
      <c r="BS1" s="64"/>
      <c r="BT1" s="65"/>
      <c r="DC1" s="57"/>
    </row>
    <row r="2" spans="1:107" ht="18" customHeight="1" x14ac:dyDescent="0.15">
      <c r="A2" s="75" t="s">
        <v>54</v>
      </c>
      <c r="B2" s="76"/>
      <c r="C2" s="3"/>
      <c r="D2" s="4"/>
      <c r="E2" s="5"/>
      <c r="F2" s="5"/>
      <c r="H2" s="6"/>
      <c r="BG2" s="63"/>
      <c r="BH2" s="64"/>
      <c r="BI2" s="64"/>
      <c r="BJ2" s="64"/>
      <c r="BK2" s="64"/>
      <c r="BL2" s="64"/>
      <c r="BT2" s="67"/>
      <c r="DC2" s="57"/>
    </row>
    <row r="3" spans="1:107" ht="15" x14ac:dyDescent="0.15">
      <c r="A3" s="2"/>
      <c r="B3" s="7"/>
      <c r="H3" s="6"/>
      <c r="J3" s="8"/>
      <c r="K3" s="8"/>
      <c r="L3" s="8"/>
      <c r="M3" s="8"/>
      <c r="N3" s="8"/>
      <c r="O3" s="8"/>
      <c r="P3" s="8"/>
      <c r="Q3" s="8"/>
      <c r="R3" s="8"/>
      <c r="S3" s="8"/>
      <c r="T3" s="8"/>
      <c r="U3" s="8"/>
      <c r="V3" s="8"/>
      <c r="W3" s="8"/>
      <c r="X3" s="8"/>
      <c r="Y3" s="8"/>
      <c r="Z3" s="8"/>
      <c r="BG3" s="66"/>
      <c r="BT3" s="67"/>
      <c r="DC3" s="57"/>
    </row>
    <row r="4" spans="1:107" ht="17.25" customHeight="1" x14ac:dyDescent="0.2">
      <c r="A4" s="9"/>
      <c r="B4" s="10" t="s">
        <v>1</v>
      </c>
      <c r="C4" s="98">
        <v>44958</v>
      </c>
      <c r="D4" s="98"/>
      <c r="E4" s="98"/>
      <c r="F4" s="9"/>
      <c r="G4" s="10" t="s">
        <v>2</v>
      </c>
      <c r="H4" s="11">
        <v>1</v>
      </c>
      <c r="I4" s="12"/>
      <c r="J4" s="87" t="str">
        <f>"Week "&amp;(J6-($C$4-WEEKDAY($C$4,1)+2))/7+1</f>
        <v>Week 1</v>
      </c>
      <c r="K4" s="88"/>
      <c r="L4" s="88"/>
      <c r="M4" s="88"/>
      <c r="N4" s="88"/>
      <c r="O4" s="88"/>
      <c r="P4" s="89"/>
      <c r="Q4" s="87" t="str">
        <f>"Week "&amp;(Q6-($C$4-WEEKDAY($C$4,1)+2))/7+1</f>
        <v>Week 2</v>
      </c>
      <c r="R4" s="88"/>
      <c r="S4" s="88"/>
      <c r="T4" s="88"/>
      <c r="U4" s="88"/>
      <c r="V4" s="88"/>
      <c r="W4" s="89"/>
      <c r="X4" s="87" t="str">
        <f>"Week "&amp;(X6-($C$4-WEEKDAY($C$4,1)+2))/7+1</f>
        <v>Week 3</v>
      </c>
      <c r="Y4" s="88"/>
      <c r="Z4" s="88"/>
      <c r="AA4" s="88"/>
      <c r="AB4" s="88"/>
      <c r="AC4" s="88"/>
      <c r="AD4" s="89"/>
      <c r="AE4" s="87" t="str">
        <f>"Week "&amp;(AE6-($C$4-WEEKDAY($C$4,1)+2))/7+1</f>
        <v>Week 4</v>
      </c>
      <c r="AF4" s="88"/>
      <c r="AG4" s="88"/>
      <c r="AH4" s="88"/>
      <c r="AI4" s="88"/>
      <c r="AJ4" s="88"/>
      <c r="AK4" s="89"/>
      <c r="AL4" s="87" t="str">
        <f>"Week "&amp;(AL6-($C$4-WEEKDAY($C$4,1)+2))/7+1</f>
        <v>Week 5</v>
      </c>
      <c r="AM4" s="88"/>
      <c r="AN4" s="88"/>
      <c r="AO4" s="88"/>
      <c r="AP4" s="88"/>
      <c r="AQ4" s="88"/>
      <c r="AR4" s="89"/>
      <c r="AS4" s="87" t="str">
        <f>"Week "&amp;(AS6-($C$4-WEEKDAY($C$4,1)+2))/7+1</f>
        <v>Week 6</v>
      </c>
      <c r="AT4" s="88"/>
      <c r="AU4" s="88"/>
      <c r="AV4" s="88"/>
      <c r="AW4" s="88"/>
      <c r="AX4" s="88"/>
      <c r="AY4" s="89"/>
      <c r="AZ4" s="87" t="str">
        <f>"Week "&amp;(AZ6-($C$4-WEEKDAY($C$4,1)+2))/7+1</f>
        <v>Week 7</v>
      </c>
      <c r="BA4" s="88"/>
      <c r="BB4" s="88"/>
      <c r="BC4" s="88"/>
      <c r="BD4" s="88"/>
      <c r="BE4" s="88"/>
      <c r="BF4" s="89"/>
      <c r="BG4" s="87" t="str">
        <f>"Week "&amp;(BG6-($C$4-WEEKDAY($C$4,1)+2))/7+1</f>
        <v>Week 8</v>
      </c>
      <c r="BH4" s="88"/>
      <c r="BI4" s="88"/>
      <c r="BJ4" s="88"/>
      <c r="BK4" s="88"/>
      <c r="BL4" s="88"/>
      <c r="BM4" s="89"/>
      <c r="BN4" s="87" t="str">
        <f>"Week "&amp;(BN6-($C$4-WEEKDAY($C$4,1)+2))/7+1</f>
        <v>Week 9</v>
      </c>
      <c r="BO4" s="88"/>
      <c r="BP4" s="88"/>
      <c r="BQ4" s="88"/>
      <c r="BR4" s="88"/>
      <c r="BS4" s="88"/>
      <c r="BT4" s="89"/>
      <c r="BU4" s="95" t="str">
        <f>"Week "&amp;(BU6-($C$4-WEEKDAY($C$4,1)+2))/7+1</f>
        <v>Week 10</v>
      </c>
      <c r="BV4" s="88"/>
      <c r="BW4" s="88"/>
      <c r="BX4" s="88"/>
      <c r="BY4" s="88"/>
      <c r="BZ4" s="88"/>
      <c r="CA4" s="89"/>
      <c r="CB4" s="87" t="str">
        <f>"Week "&amp;(CB6-($C$4-WEEKDAY($C$4,1)+2))/7+1</f>
        <v>Week 11</v>
      </c>
      <c r="CC4" s="88"/>
      <c r="CD4" s="88"/>
      <c r="CE4" s="88"/>
      <c r="CF4" s="88"/>
      <c r="CG4" s="88"/>
      <c r="CH4" s="89"/>
      <c r="CI4" s="87" t="str">
        <f>"Week "&amp;(CI6-($C$4-WEEKDAY($C$4,1)+2))/7+1</f>
        <v>Week 12</v>
      </c>
      <c r="CJ4" s="88"/>
      <c r="CK4" s="88"/>
      <c r="CL4" s="88"/>
      <c r="CM4" s="88"/>
      <c r="CN4" s="88"/>
      <c r="CO4" s="89"/>
      <c r="CP4" s="87" t="str">
        <f>"Week "&amp;(CP6-($C$4-WEEKDAY($C$4,1)+2))/7+1</f>
        <v>Week 13</v>
      </c>
      <c r="CQ4" s="88"/>
      <c r="CR4" s="88"/>
      <c r="CS4" s="88"/>
      <c r="CT4" s="88"/>
      <c r="CU4" s="88"/>
      <c r="CV4" s="89"/>
      <c r="CW4" s="87" t="str">
        <f>"Week "&amp;(CW6-($C$4-WEEKDAY($C$4,1)+2))/7+1</f>
        <v>Week 14</v>
      </c>
      <c r="CX4" s="88"/>
      <c r="CY4" s="88"/>
      <c r="CZ4" s="88"/>
      <c r="DA4" s="88"/>
      <c r="DB4" s="88"/>
      <c r="DC4" s="93"/>
    </row>
    <row r="5" spans="1:107" ht="27" customHeight="1" x14ac:dyDescent="0.2">
      <c r="A5" s="9"/>
      <c r="B5" s="10" t="s">
        <v>3</v>
      </c>
      <c r="C5" s="99" t="s">
        <v>4</v>
      </c>
      <c r="D5" s="99"/>
      <c r="E5" s="99"/>
      <c r="F5" s="99"/>
      <c r="G5" s="99"/>
      <c r="H5" s="99"/>
      <c r="I5" s="100"/>
      <c r="J5" s="90">
        <f>J6</f>
        <v>44956</v>
      </c>
      <c r="K5" s="91"/>
      <c r="L5" s="91"/>
      <c r="M5" s="91"/>
      <c r="N5" s="91"/>
      <c r="O5" s="91"/>
      <c r="P5" s="92"/>
      <c r="Q5" s="90">
        <f>Q6</f>
        <v>44963</v>
      </c>
      <c r="R5" s="91"/>
      <c r="S5" s="91"/>
      <c r="T5" s="91"/>
      <c r="U5" s="91"/>
      <c r="V5" s="91"/>
      <c r="W5" s="92"/>
      <c r="X5" s="90">
        <f>X6</f>
        <v>44970</v>
      </c>
      <c r="Y5" s="91"/>
      <c r="Z5" s="91"/>
      <c r="AA5" s="91"/>
      <c r="AB5" s="91"/>
      <c r="AC5" s="91"/>
      <c r="AD5" s="92"/>
      <c r="AE5" s="90">
        <f>AE6</f>
        <v>44977</v>
      </c>
      <c r="AF5" s="91"/>
      <c r="AG5" s="91"/>
      <c r="AH5" s="91"/>
      <c r="AI5" s="91"/>
      <c r="AJ5" s="91"/>
      <c r="AK5" s="92"/>
      <c r="AL5" s="90">
        <f>AL6</f>
        <v>44984</v>
      </c>
      <c r="AM5" s="91"/>
      <c r="AN5" s="91"/>
      <c r="AO5" s="91"/>
      <c r="AP5" s="91"/>
      <c r="AQ5" s="91"/>
      <c r="AR5" s="92"/>
      <c r="AS5" s="90">
        <f>AS6</f>
        <v>44991</v>
      </c>
      <c r="AT5" s="91"/>
      <c r="AU5" s="91"/>
      <c r="AV5" s="91"/>
      <c r="AW5" s="91"/>
      <c r="AX5" s="91"/>
      <c r="AY5" s="92"/>
      <c r="AZ5" s="90">
        <f>AZ6</f>
        <v>44998</v>
      </c>
      <c r="BA5" s="91"/>
      <c r="BB5" s="91"/>
      <c r="BC5" s="91"/>
      <c r="BD5" s="91"/>
      <c r="BE5" s="91"/>
      <c r="BF5" s="92"/>
      <c r="BG5" s="90">
        <f>BG6</f>
        <v>45005</v>
      </c>
      <c r="BH5" s="91"/>
      <c r="BI5" s="91"/>
      <c r="BJ5" s="91"/>
      <c r="BK5" s="91"/>
      <c r="BL5" s="91"/>
      <c r="BM5" s="92"/>
      <c r="BN5" s="90">
        <f>BN6</f>
        <v>45012</v>
      </c>
      <c r="BO5" s="91"/>
      <c r="BP5" s="91"/>
      <c r="BQ5" s="91"/>
      <c r="BR5" s="91"/>
      <c r="BS5" s="91"/>
      <c r="BT5" s="92"/>
      <c r="BU5" s="96">
        <f>BU6</f>
        <v>45019</v>
      </c>
      <c r="BV5" s="91"/>
      <c r="BW5" s="91"/>
      <c r="BX5" s="91"/>
      <c r="BY5" s="91"/>
      <c r="BZ5" s="91"/>
      <c r="CA5" s="92"/>
      <c r="CB5" s="90">
        <f>CB6</f>
        <v>45026</v>
      </c>
      <c r="CC5" s="91"/>
      <c r="CD5" s="91"/>
      <c r="CE5" s="91"/>
      <c r="CF5" s="91"/>
      <c r="CG5" s="91"/>
      <c r="CH5" s="92"/>
      <c r="CI5" s="90">
        <f>CI6</f>
        <v>45033</v>
      </c>
      <c r="CJ5" s="91"/>
      <c r="CK5" s="91"/>
      <c r="CL5" s="91"/>
      <c r="CM5" s="91"/>
      <c r="CN5" s="91"/>
      <c r="CO5" s="92"/>
      <c r="CP5" s="90">
        <f>CP6</f>
        <v>45040</v>
      </c>
      <c r="CQ5" s="91"/>
      <c r="CR5" s="91"/>
      <c r="CS5" s="91"/>
      <c r="CT5" s="91"/>
      <c r="CU5" s="91"/>
      <c r="CV5" s="92"/>
      <c r="CW5" s="90">
        <f>CW6</f>
        <v>45047</v>
      </c>
      <c r="CX5" s="91"/>
      <c r="CY5" s="91"/>
      <c r="CZ5" s="91"/>
      <c r="DA5" s="91"/>
      <c r="DB5" s="91"/>
      <c r="DC5" s="94"/>
    </row>
    <row r="6" spans="1:107" ht="14" x14ac:dyDescent="0.2">
      <c r="A6" s="12"/>
      <c r="B6" s="12"/>
      <c r="C6" s="12"/>
      <c r="D6" s="12"/>
      <c r="E6" s="12"/>
      <c r="F6" s="12"/>
      <c r="G6" s="12"/>
      <c r="H6" s="12"/>
      <c r="I6" s="12"/>
      <c r="J6" s="13">
        <f>C4-WEEKDAY(C4,1)+2+7*(H4-1)</f>
        <v>44956</v>
      </c>
      <c r="K6" s="14">
        <f t="shared" ref="K6:BM6" si="0">J6+1</f>
        <v>44957</v>
      </c>
      <c r="L6" s="14">
        <f t="shared" si="0"/>
        <v>44958</v>
      </c>
      <c r="M6" s="14">
        <f t="shared" si="0"/>
        <v>44959</v>
      </c>
      <c r="N6" s="14">
        <f t="shared" si="0"/>
        <v>44960</v>
      </c>
      <c r="O6" s="14">
        <f t="shared" si="0"/>
        <v>44961</v>
      </c>
      <c r="P6" s="15">
        <f t="shared" si="0"/>
        <v>44962</v>
      </c>
      <c r="Q6" s="13">
        <f t="shared" si="0"/>
        <v>44963</v>
      </c>
      <c r="R6" s="14">
        <f t="shared" si="0"/>
        <v>44964</v>
      </c>
      <c r="S6" s="14">
        <f t="shared" si="0"/>
        <v>44965</v>
      </c>
      <c r="T6" s="14">
        <f t="shared" si="0"/>
        <v>44966</v>
      </c>
      <c r="U6" s="14">
        <f t="shared" si="0"/>
        <v>44967</v>
      </c>
      <c r="V6" s="14">
        <f t="shared" si="0"/>
        <v>44968</v>
      </c>
      <c r="W6" s="15">
        <f t="shared" si="0"/>
        <v>44969</v>
      </c>
      <c r="X6" s="13">
        <f t="shared" si="0"/>
        <v>44970</v>
      </c>
      <c r="Y6" s="14">
        <f t="shared" si="0"/>
        <v>44971</v>
      </c>
      <c r="Z6" s="14">
        <f t="shared" si="0"/>
        <v>44972</v>
      </c>
      <c r="AA6" s="14">
        <f t="shared" si="0"/>
        <v>44973</v>
      </c>
      <c r="AB6" s="14">
        <f t="shared" si="0"/>
        <v>44974</v>
      </c>
      <c r="AC6" s="14">
        <f t="shared" si="0"/>
        <v>44975</v>
      </c>
      <c r="AD6" s="15">
        <f t="shared" si="0"/>
        <v>44976</v>
      </c>
      <c r="AE6" s="13">
        <f t="shared" si="0"/>
        <v>44977</v>
      </c>
      <c r="AF6" s="14">
        <f t="shared" si="0"/>
        <v>44978</v>
      </c>
      <c r="AG6" s="14">
        <f t="shared" si="0"/>
        <v>44979</v>
      </c>
      <c r="AH6" s="14">
        <f t="shared" si="0"/>
        <v>44980</v>
      </c>
      <c r="AI6" s="14">
        <f t="shared" si="0"/>
        <v>44981</v>
      </c>
      <c r="AJ6" s="14">
        <f t="shared" si="0"/>
        <v>44982</v>
      </c>
      <c r="AK6" s="15">
        <f t="shared" si="0"/>
        <v>44983</v>
      </c>
      <c r="AL6" s="13">
        <f t="shared" si="0"/>
        <v>44984</v>
      </c>
      <c r="AM6" s="14">
        <f t="shared" si="0"/>
        <v>44985</v>
      </c>
      <c r="AN6" s="14">
        <f t="shared" si="0"/>
        <v>44986</v>
      </c>
      <c r="AO6" s="14">
        <f t="shared" si="0"/>
        <v>44987</v>
      </c>
      <c r="AP6" s="14">
        <f t="shared" si="0"/>
        <v>44988</v>
      </c>
      <c r="AQ6" s="14">
        <f t="shared" si="0"/>
        <v>44989</v>
      </c>
      <c r="AR6" s="15">
        <f t="shared" si="0"/>
        <v>44990</v>
      </c>
      <c r="AS6" s="13">
        <f t="shared" si="0"/>
        <v>44991</v>
      </c>
      <c r="AT6" s="14">
        <f t="shared" si="0"/>
        <v>44992</v>
      </c>
      <c r="AU6" s="14">
        <f t="shared" si="0"/>
        <v>44993</v>
      </c>
      <c r="AV6" s="14">
        <f t="shared" si="0"/>
        <v>44994</v>
      </c>
      <c r="AW6" s="14">
        <f t="shared" si="0"/>
        <v>44995</v>
      </c>
      <c r="AX6" s="14">
        <f t="shared" si="0"/>
        <v>44996</v>
      </c>
      <c r="AY6" s="15">
        <f t="shared" si="0"/>
        <v>44997</v>
      </c>
      <c r="AZ6" s="13">
        <f t="shared" si="0"/>
        <v>44998</v>
      </c>
      <c r="BA6" s="14">
        <f t="shared" si="0"/>
        <v>44999</v>
      </c>
      <c r="BB6" s="14">
        <f t="shared" si="0"/>
        <v>45000</v>
      </c>
      <c r="BC6" s="14">
        <f t="shared" si="0"/>
        <v>45001</v>
      </c>
      <c r="BD6" s="14">
        <f t="shared" si="0"/>
        <v>45002</v>
      </c>
      <c r="BE6" s="14">
        <f t="shared" si="0"/>
        <v>45003</v>
      </c>
      <c r="BF6" s="15">
        <f t="shared" si="0"/>
        <v>45004</v>
      </c>
      <c r="BG6" s="13">
        <f t="shared" si="0"/>
        <v>45005</v>
      </c>
      <c r="BH6" s="14">
        <f t="shared" si="0"/>
        <v>45006</v>
      </c>
      <c r="BI6" s="14">
        <f t="shared" si="0"/>
        <v>45007</v>
      </c>
      <c r="BJ6" s="14">
        <f t="shared" si="0"/>
        <v>45008</v>
      </c>
      <c r="BK6" s="14">
        <f t="shared" si="0"/>
        <v>45009</v>
      </c>
      <c r="BL6" s="14">
        <f t="shared" si="0"/>
        <v>45010</v>
      </c>
      <c r="BM6" s="15">
        <f t="shared" si="0"/>
        <v>45011</v>
      </c>
      <c r="BN6" s="13">
        <f>BM6+1</f>
        <v>45012</v>
      </c>
      <c r="BO6" s="14">
        <f t="shared" ref="BO6" si="1">BN6+1</f>
        <v>45013</v>
      </c>
      <c r="BP6" s="14">
        <f t="shared" ref="BP6" si="2">BO6+1</f>
        <v>45014</v>
      </c>
      <c r="BQ6" s="14">
        <f t="shared" ref="BQ6" si="3">BP6+1</f>
        <v>45015</v>
      </c>
      <c r="BR6" s="14">
        <f t="shared" ref="BR6" si="4">BQ6+1</f>
        <v>45016</v>
      </c>
      <c r="BS6" s="14">
        <f t="shared" ref="BS6" si="5">BR6+1</f>
        <v>45017</v>
      </c>
      <c r="BT6" s="15">
        <f t="shared" ref="BT6" si="6">BS6+1</f>
        <v>45018</v>
      </c>
      <c r="BU6" s="71">
        <f>BT6+1</f>
        <v>45019</v>
      </c>
      <c r="BV6" s="14">
        <f t="shared" ref="BV6" si="7">BU6+1</f>
        <v>45020</v>
      </c>
      <c r="BW6" s="14">
        <f t="shared" ref="BW6" si="8">BV6+1</f>
        <v>45021</v>
      </c>
      <c r="BX6" s="14">
        <f t="shared" ref="BX6" si="9">BW6+1</f>
        <v>45022</v>
      </c>
      <c r="BY6" s="14">
        <f t="shared" ref="BY6" si="10">BX6+1</f>
        <v>45023</v>
      </c>
      <c r="BZ6" s="14">
        <f t="shared" ref="BZ6" si="11">BY6+1</f>
        <v>45024</v>
      </c>
      <c r="CA6" s="15">
        <f t="shared" ref="CA6" si="12">BZ6+1</f>
        <v>45025</v>
      </c>
      <c r="CB6" s="13">
        <f>CA6+1</f>
        <v>45026</v>
      </c>
      <c r="CC6" s="14">
        <f>CB6+1</f>
        <v>45027</v>
      </c>
      <c r="CD6" s="15">
        <f t="shared" ref="CD6" si="13">CC6+1</f>
        <v>45028</v>
      </c>
      <c r="CE6" s="15">
        <f t="shared" ref="CE6" si="14">CD6+1</f>
        <v>45029</v>
      </c>
      <c r="CF6" s="14">
        <f t="shared" ref="CF6" si="15">CE6+1</f>
        <v>45030</v>
      </c>
      <c r="CG6" s="14">
        <f t="shared" ref="CG6" si="16">CF6+1</f>
        <v>45031</v>
      </c>
      <c r="CH6" s="15">
        <f t="shared" ref="CH6" si="17">CG6+1</f>
        <v>45032</v>
      </c>
      <c r="CI6" s="13">
        <f>CH6+1</f>
        <v>45033</v>
      </c>
      <c r="CJ6" s="14">
        <f t="shared" ref="CJ6" si="18">CI6+1</f>
        <v>45034</v>
      </c>
      <c r="CK6" s="14">
        <f t="shared" ref="CK6" si="19">CJ6+1</f>
        <v>45035</v>
      </c>
      <c r="CL6" s="14">
        <f t="shared" ref="CL6" si="20">CK6+1</f>
        <v>45036</v>
      </c>
      <c r="CM6" s="14">
        <f t="shared" ref="CM6" si="21">CL6+1</f>
        <v>45037</v>
      </c>
      <c r="CN6" s="14">
        <f t="shared" ref="CN6" si="22">CM6+1</f>
        <v>45038</v>
      </c>
      <c r="CO6" s="15">
        <f t="shared" ref="CO6" si="23">CN6+1</f>
        <v>45039</v>
      </c>
      <c r="CP6" s="13">
        <f>CO6+1</f>
        <v>45040</v>
      </c>
      <c r="CQ6" s="14">
        <f t="shared" ref="CQ6" si="24">CP6+1</f>
        <v>45041</v>
      </c>
      <c r="CR6" s="14">
        <f t="shared" ref="CR6" si="25">CQ6+1</f>
        <v>45042</v>
      </c>
      <c r="CS6" s="14">
        <f t="shared" ref="CS6" si="26">CR6+1</f>
        <v>45043</v>
      </c>
      <c r="CT6" s="14">
        <f t="shared" ref="CT6" si="27">CS6+1</f>
        <v>45044</v>
      </c>
      <c r="CU6" s="14">
        <f t="shared" ref="CU6" si="28">CT6+1</f>
        <v>45045</v>
      </c>
      <c r="CV6" s="15">
        <f t="shared" ref="CV6" si="29">CU6+1</f>
        <v>45046</v>
      </c>
      <c r="CW6" s="13">
        <f>CV6+1</f>
        <v>45047</v>
      </c>
      <c r="CX6" s="14">
        <f t="shared" ref="CX6" si="30">CW6+1</f>
        <v>45048</v>
      </c>
      <c r="CY6" s="14">
        <f t="shared" ref="CY6" si="31">CX6+1</f>
        <v>45049</v>
      </c>
      <c r="CZ6" s="14">
        <f t="shared" ref="CZ6" si="32">CY6+1</f>
        <v>45050</v>
      </c>
      <c r="DA6" s="14">
        <f t="shared" ref="DA6" si="33">CZ6+1</f>
        <v>45051</v>
      </c>
      <c r="DB6" s="14">
        <f t="shared" ref="DB6" si="34">DA6+1</f>
        <v>45052</v>
      </c>
      <c r="DC6" s="58">
        <f t="shared" ref="DC6" si="35">DB6+1</f>
        <v>45053</v>
      </c>
    </row>
    <row r="7" spans="1:107" s="7" customFormat="1" ht="25" thickBot="1" x14ac:dyDescent="0.2">
      <c r="A7" s="16" t="s">
        <v>5</v>
      </c>
      <c r="B7" s="16" t="s">
        <v>6</v>
      </c>
      <c r="C7" s="17" t="s">
        <v>7</v>
      </c>
      <c r="D7" s="18" t="s">
        <v>8</v>
      </c>
      <c r="E7" s="19" t="s">
        <v>9</v>
      </c>
      <c r="F7" s="19" t="s">
        <v>10</v>
      </c>
      <c r="G7" s="17" t="s">
        <v>11</v>
      </c>
      <c r="H7" s="17" t="s">
        <v>12</v>
      </c>
      <c r="I7" s="17"/>
      <c r="J7" s="20" t="str">
        <f t="shared" ref="J7:BM7" si="36">CHOOSE(WEEKDAY(J6,1),"S","M","T","W","T","F","S")</f>
        <v>M</v>
      </c>
      <c r="K7" s="21" t="str">
        <f t="shared" si="36"/>
        <v>T</v>
      </c>
      <c r="L7" s="21" t="str">
        <f t="shared" si="36"/>
        <v>W</v>
      </c>
      <c r="M7" s="21" t="str">
        <f t="shared" si="36"/>
        <v>T</v>
      </c>
      <c r="N7" s="21" t="str">
        <f t="shared" si="36"/>
        <v>F</v>
      </c>
      <c r="O7" s="21" t="str">
        <f t="shared" si="36"/>
        <v>S</v>
      </c>
      <c r="P7" s="22" t="str">
        <f t="shared" si="36"/>
        <v>S</v>
      </c>
      <c r="Q7" s="20" t="str">
        <f t="shared" si="36"/>
        <v>M</v>
      </c>
      <c r="R7" s="21" t="str">
        <f t="shared" si="36"/>
        <v>T</v>
      </c>
      <c r="S7" s="21" t="str">
        <f t="shared" si="36"/>
        <v>W</v>
      </c>
      <c r="T7" s="21" t="str">
        <f t="shared" si="36"/>
        <v>T</v>
      </c>
      <c r="U7" s="21" t="str">
        <f t="shared" si="36"/>
        <v>F</v>
      </c>
      <c r="V7" s="21" t="str">
        <f t="shared" si="36"/>
        <v>S</v>
      </c>
      <c r="W7" s="22" t="str">
        <f t="shared" si="36"/>
        <v>S</v>
      </c>
      <c r="X7" s="20" t="str">
        <f t="shared" si="36"/>
        <v>M</v>
      </c>
      <c r="Y7" s="21" t="str">
        <f t="shared" si="36"/>
        <v>T</v>
      </c>
      <c r="Z7" s="21" t="str">
        <f t="shared" si="36"/>
        <v>W</v>
      </c>
      <c r="AA7" s="21" t="str">
        <f t="shared" si="36"/>
        <v>T</v>
      </c>
      <c r="AB7" s="21" t="str">
        <f t="shared" si="36"/>
        <v>F</v>
      </c>
      <c r="AC7" s="21" t="str">
        <f t="shared" si="36"/>
        <v>S</v>
      </c>
      <c r="AD7" s="22" t="str">
        <f t="shared" si="36"/>
        <v>S</v>
      </c>
      <c r="AE7" s="20" t="str">
        <f t="shared" si="36"/>
        <v>M</v>
      </c>
      <c r="AF7" s="21" t="str">
        <f t="shared" si="36"/>
        <v>T</v>
      </c>
      <c r="AG7" s="21" t="str">
        <f t="shared" si="36"/>
        <v>W</v>
      </c>
      <c r="AH7" s="21" t="str">
        <f t="shared" si="36"/>
        <v>T</v>
      </c>
      <c r="AI7" s="21" t="str">
        <f t="shared" si="36"/>
        <v>F</v>
      </c>
      <c r="AJ7" s="21" t="str">
        <f t="shared" si="36"/>
        <v>S</v>
      </c>
      <c r="AK7" s="22" t="str">
        <f t="shared" si="36"/>
        <v>S</v>
      </c>
      <c r="AL7" s="20" t="str">
        <f t="shared" si="36"/>
        <v>M</v>
      </c>
      <c r="AM7" s="21" t="str">
        <f t="shared" si="36"/>
        <v>T</v>
      </c>
      <c r="AN7" s="21" t="str">
        <f t="shared" si="36"/>
        <v>W</v>
      </c>
      <c r="AO7" s="21" t="str">
        <f t="shared" si="36"/>
        <v>T</v>
      </c>
      <c r="AP7" s="21" t="str">
        <f t="shared" si="36"/>
        <v>F</v>
      </c>
      <c r="AQ7" s="21" t="str">
        <f t="shared" si="36"/>
        <v>S</v>
      </c>
      <c r="AR7" s="22" t="str">
        <f t="shared" si="36"/>
        <v>S</v>
      </c>
      <c r="AS7" s="20" t="str">
        <f t="shared" si="36"/>
        <v>M</v>
      </c>
      <c r="AT7" s="21" t="str">
        <f t="shared" si="36"/>
        <v>T</v>
      </c>
      <c r="AU7" s="21" t="str">
        <f t="shared" si="36"/>
        <v>W</v>
      </c>
      <c r="AV7" s="21" t="str">
        <f t="shared" si="36"/>
        <v>T</v>
      </c>
      <c r="AW7" s="21" t="str">
        <f t="shared" si="36"/>
        <v>F</v>
      </c>
      <c r="AX7" s="21" t="str">
        <f t="shared" si="36"/>
        <v>S</v>
      </c>
      <c r="AY7" s="22" t="str">
        <f t="shared" si="36"/>
        <v>S</v>
      </c>
      <c r="AZ7" s="20" t="str">
        <f t="shared" si="36"/>
        <v>M</v>
      </c>
      <c r="BA7" s="21" t="str">
        <f t="shared" si="36"/>
        <v>T</v>
      </c>
      <c r="BB7" s="21" t="str">
        <f t="shared" si="36"/>
        <v>W</v>
      </c>
      <c r="BC7" s="21" t="str">
        <f t="shared" si="36"/>
        <v>T</v>
      </c>
      <c r="BD7" s="21" t="str">
        <f t="shared" si="36"/>
        <v>F</v>
      </c>
      <c r="BE7" s="21" t="str">
        <f t="shared" si="36"/>
        <v>S</v>
      </c>
      <c r="BF7" s="22" t="str">
        <f t="shared" si="36"/>
        <v>S</v>
      </c>
      <c r="BG7" s="20" t="str">
        <f t="shared" si="36"/>
        <v>M</v>
      </c>
      <c r="BH7" s="21" t="str">
        <f t="shared" si="36"/>
        <v>T</v>
      </c>
      <c r="BI7" s="21" t="str">
        <f t="shared" si="36"/>
        <v>W</v>
      </c>
      <c r="BJ7" s="21" t="str">
        <f t="shared" si="36"/>
        <v>T</v>
      </c>
      <c r="BK7" s="21" t="str">
        <f t="shared" si="36"/>
        <v>F</v>
      </c>
      <c r="BL7" s="21" t="str">
        <f t="shared" si="36"/>
        <v>S</v>
      </c>
      <c r="BM7" s="77" t="str">
        <f t="shared" si="36"/>
        <v>S</v>
      </c>
      <c r="BN7" s="78" t="str">
        <f t="shared" ref="BN7:BT7" si="37">CHOOSE(WEEKDAY(BN6,1),"S","M","T","W","T","F","S")</f>
        <v>M</v>
      </c>
      <c r="BO7" s="79" t="str">
        <f t="shared" si="37"/>
        <v>T</v>
      </c>
      <c r="BP7" s="79" t="str">
        <f t="shared" si="37"/>
        <v>W</v>
      </c>
      <c r="BQ7" s="21" t="str">
        <f t="shared" si="37"/>
        <v>T</v>
      </c>
      <c r="BR7" s="21" t="str">
        <f t="shared" si="37"/>
        <v>F</v>
      </c>
      <c r="BS7" s="21" t="str">
        <f t="shared" si="37"/>
        <v>S</v>
      </c>
      <c r="BT7" s="22" t="str">
        <f t="shared" si="37"/>
        <v>S</v>
      </c>
      <c r="BU7" s="72" t="str">
        <f t="shared" ref="BU7:CH7" si="38">CHOOSE(WEEKDAY(BU6,1),"S","M","T","W","T","F","S")</f>
        <v>M</v>
      </c>
      <c r="BV7" s="21" t="str">
        <f t="shared" si="38"/>
        <v>T</v>
      </c>
      <c r="BW7" s="21" t="str">
        <f t="shared" si="38"/>
        <v>W</v>
      </c>
      <c r="BX7" s="21" t="str">
        <f t="shared" si="38"/>
        <v>T</v>
      </c>
      <c r="BY7" s="21" t="str">
        <f t="shared" si="38"/>
        <v>F</v>
      </c>
      <c r="BZ7" s="21" t="str">
        <f t="shared" si="38"/>
        <v>S</v>
      </c>
      <c r="CA7" s="22" t="str">
        <f t="shared" si="38"/>
        <v>S</v>
      </c>
      <c r="CB7" s="20" t="str">
        <f t="shared" si="38"/>
        <v>M</v>
      </c>
      <c r="CC7" s="21" t="str">
        <f t="shared" si="38"/>
        <v>T</v>
      </c>
      <c r="CD7" s="22" t="str">
        <f t="shared" si="38"/>
        <v>W</v>
      </c>
      <c r="CE7" s="22" t="str">
        <f t="shared" si="38"/>
        <v>T</v>
      </c>
      <c r="CF7" s="21" t="str">
        <f t="shared" si="38"/>
        <v>F</v>
      </c>
      <c r="CG7" s="21" t="str">
        <f t="shared" si="38"/>
        <v>S</v>
      </c>
      <c r="CH7" s="22" t="str">
        <f t="shared" si="38"/>
        <v>S</v>
      </c>
      <c r="CI7" s="20" t="str">
        <f t="shared" ref="CI7:DC7" si="39">CHOOSE(WEEKDAY(CI6,1),"S","M","T","W","T","F","S")</f>
        <v>M</v>
      </c>
      <c r="CJ7" s="21" t="str">
        <f t="shared" si="39"/>
        <v>T</v>
      </c>
      <c r="CK7" s="21" t="str">
        <f t="shared" si="39"/>
        <v>W</v>
      </c>
      <c r="CL7" s="21" t="str">
        <f t="shared" si="39"/>
        <v>T</v>
      </c>
      <c r="CM7" s="21" t="str">
        <f t="shared" si="39"/>
        <v>F</v>
      </c>
      <c r="CN7" s="21" t="str">
        <f t="shared" si="39"/>
        <v>S</v>
      </c>
      <c r="CO7" s="22" t="str">
        <f t="shared" si="39"/>
        <v>S</v>
      </c>
      <c r="CP7" s="20" t="str">
        <f t="shared" si="39"/>
        <v>M</v>
      </c>
      <c r="CQ7" s="21" t="str">
        <f t="shared" si="39"/>
        <v>T</v>
      </c>
      <c r="CR7" s="21" t="str">
        <f t="shared" si="39"/>
        <v>W</v>
      </c>
      <c r="CS7" s="21" t="str">
        <f t="shared" si="39"/>
        <v>T</v>
      </c>
      <c r="CT7" s="21" t="str">
        <f t="shared" si="39"/>
        <v>F</v>
      </c>
      <c r="CU7" s="21" t="str">
        <f t="shared" si="39"/>
        <v>S</v>
      </c>
      <c r="CV7" s="22" t="str">
        <f t="shared" si="39"/>
        <v>S</v>
      </c>
      <c r="CW7" s="20" t="str">
        <f t="shared" si="39"/>
        <v>M</v>
      </c>
      <c r="CX7" s="21" t="str">
        <f t="shared" si="39"/>
        <v>T</v>
      </c>
      <c r="CY7" s="21" t="str">
        <f t="shared" si="39"/>
        <v>W</v>
      </c>
      <c r="CZ7" s="21" t="str">
        <f t="shared" si="39"/>
        <v>T</v>
      </c>
      <c r="DA7" s="21" t="str">
        <f t="shared" si="39"/>
        <v>F</v>
      </c>
      <c r="DB7" s="21" t="str">
        <f t="shared" si="39"/>
        <v>S</v>
      </c>
      <c r="DC7" s="59" t="str">
        <f t="shared" si="39"/>
        <v>S</v>
      </c>
    </row>
    <row r="8" spans="1:107" s="33" customFormat="1" ht="19" x14ac:dyDescent="0.15">
      <c r="A8" s="23" t="str">
        <f>IF(ISERROR(VALUE(SUBSTITUTE(prevWBS,".",""))),"1",IF(ISERROR(FIND("`",SUBSTITUTE(prevWBS,".","`",1))),TEXT(VALUE(prevWBS)+1,"#"),TEXT(VALUE(LEFT(prevWBS,FIND("`",SUBSTITUTE(prevWBS,".","`",1))-1))+1,"#")))</f>
        <v>1</v>
      </c>
      <c r="B8" s="24" t="s">
        <v>13</v>
      </c>
      <c r="C8" s="25"/>
      <c r="D8" s="26"/>
      <c r="E8" s="27"/>
      <c r="F8" s="28" t="str">
        <f>IF(ISBLANK(E8)," - ",IF(G8=0,E8,E8+G8-1))</f>
        <v xml:space="preserve"> - </v>
      </c>
      <c r="G8" s="29"/>
      <c r="H8" s="30"/>
      <c r="I8" s="31"/>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55"/>
      <c r="BH8" s="55"/>
      <c r="BI8" s="55"/>
      <c r="BJ8" s="55"/>
      <c r="BK8" s="55"/>
      <c r="BL8" s="55"/>
      <c r="BM8" s="55"/>
      <c r="BN8" s="81"/>
      <c r="BO8" s="81"/>
      <c r="BP8" s="81"/>
      <c r="DC8" s="60"/>
    </row>
    <row r="9" spans="1:107" s="41" customFormat="1" ht="19" x14ac:dyDescent="0.15">
      <c r="A9" s="34" t="str">
        <f t="shared" ref="A9:A12" si="4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35" t="s">
        <v>14</v>
      </c>
      <c r="C9" s="36" t="s">
        <v>15</v>
      </c>
      <c r="D9" s="37"/>
      <c r="E9" s="53">
        <f>C4</f>
        <v>44958</v>
      </c>
      <c r="F9" s="38">
        <f>IF(ISBLANK(E9)," - ",IF(G9=0,E9,E9+G9-1))</f>
        <v>44960</v>
      </c>
      <c r="G9" s="54">
        <v>3</v>
      </c>
      <c r="H9" s="39">
        <v>1</v>
      </c>
      <c r="I9" s="40"/>
      <c r="J9" s="34"/>
      <c r="K9" s="34"/>
      <c r="L9" s="70"/>
      <c r="M9" s="70"/>
      <c r="N9" s="70"/>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M9" s="52"/>
      <c r="BN9" s="52"/>
      <c r="BO9" s="52"/>
      <c r="BP9" s="52"/>
      <c r="BT9" s="68"/>
      <c r="DC9" s="61"/>
    </row>
    <row r="10" spans="1:107" s="41" customFormat="1" ht="19" x14ac:dyDescent="0.15">
      <c r="A10" s="34" t="str">
        <f t="shared" si="40"/>
        <v>1.2</v>
      </c>
      <c r="B10" s="35" t="s">
        <v>16</v>
      </c>
      <c r="C10" s="36" t="s">
        <v>15</v>
      </c>
      <c r="D10" s="37"/>
      <c r="E10" s="53">
        <f>F9</f>
        <v>44960</v>
      </c>
      <c r="F10" s="38">
        <f t="shared" ref="F10:F30" si="41">IF(ISBLANK(E10)," - ",IF(G10=0,E10,E10+G10-1))</f>
        <v>44964</v>
      </c>
      <c r="G10" s="54">
        <v>5</v>
      </c>
      <c r="H10" s="39">
        <v>1</v>
      </c>
      <c r="I10" s="40"/>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M10" s="52"/>
      <c r="BN10" s="52"/>
      <c r="BO10" s="52"/>
      <c r="BP10" s="52"/>
      <c r="BT10" s="68"/>
      <c r="DC10" s="61"/>
    </row>
    <row r="11" spans="1:107" s="41" customFormat="1" ht="19" x14ac:dyDescent="0.15">
      <c r="A11" s="34" t="str">
        <f t="shared" si="40"/>
        <v>1.3</v>
      </c>
      <c r="B11" s="35" t="s">
        <v>17</v>
      </c>
      <c r="C11" s="36" t="s">
        <v>15</v>
      </c>
      <c r="D11" s="37"/>
      <c r="E11" s="53">
        <f t="shared" ref="E11" si="42">F10</f>
        <v>44964</v>
      </c>
      <c r="F11" s="38">
        <f t="shared" si="41"/>
        <v>44967</v>
      </c>
      <c r="G11" s="54">
        <v>4</v>
      </c>
      <c r="H11" s="39">
        <v>1</v>
      </c>
      <c r="I11" s="40"/>
      <c r="J11" s="34"/>
      <c r="K11" s="34"/>
      <c r="L11" s="42"/>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M11" s="52"/>
      <c r="BN11" s="52"/>
      <c r="BO11" s="52"/>
      <c r="BP11" s="52"/>
      <c r="BT11" s="68"/>
      <c r="DC11" s="61"/>
    </row>
    <row r="12" spans="1:107" s="41" customFormat="1" ht="19" x14ac:dyDescent="0.15">
      <c r="A12" s="34" t="str">
        <f t="shared" si="40"/>
        <v>1.4</v>
      </c>
      <c r="B12" s="35" t="s">
        <v>18</v>
      </c>
      <c r="C12" s="36" t="s">
        <v>15</v>
      </c>
      <c r="D12" s="37"/>
      <c r="E12" s="53">
        <f>E11</f>
        <v>44964</v>
      </c>
      <c r="F12" s="38">
        <f t="shared" si="41"/>
        <v>44967</v>
      </c>
      <c r="G12" s="54">
        <v>4</v>
      </c>
      <c r="H12" s="39">
        <v>1</v>
      </c>
      <c r="I12" s="40"/>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M12" s="52"/>
      <c r="BN12" s="52"/>
      <c r="BO12" s="52"/>
      <c r="BP12" s="52"/>
      <c r="BT12" s="68"/>
      <c r="DC12" s="61"/>
    </row>
    <row r="13" spans="1:107" s="33" customFormat="1" ht="19" x14ac:dyDescent="0.15">
      <c r="A13" s="43" t="str">
        <f>IF(ISERROR(VALUE(SUBSTITUTE(prevWBS,".",""))),"1",IF(ISERROR(FIND("`",SUBSTITUTE(prevWBS,".","`",1))),TEXT(VALUE(prevWBS)+1,"#"),TEXT(VALUE(LEFT(prevWBS,FIND("`",SUBSTITUTE(prevWBS,".","`",1))-1))+1,"#")))</f>
        <v>2</v>
      </c>
      <c r="B13" s="44" t="s">
        <v>19</v>
      </c>
      <c r="D13" s="45"/>
      <c r="E13" s="46"/>
      <c r="F13" s="46" t="str">
        <f t="shared" si="41"/>
        <v xml:space="preserve"> - </v>
      </c>
      <c r="G13" s="47"/>
      <c r="H13" s="48"/>
      <c r="I13" s="49"/>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5"/>
      <c r="BH13" s="55"/>
      <c r="BI13" s="55"/>
      <c r="BJ13" s="55"/>
      <c r="BK13" s="55"/>
      <c r="BL13" s="55"/>
      <c r="BM13" s="55"/>
      <c r="BN13" s="81"/>
      <c r="BO13" s="81"/>
      <c r="BP13" s="81"/>
      <c r="DC13" s="60"/>
    </row>
    <row r="14" spans="1:107" s="41" customFormat="1" ht="19" x14ac:dyDescent="0.15">
      <c r="A14" s="3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35" t="s">
        <v>20</v>
      </c>
      <c r="C14" s="36" t="s">
        <v>15</v>
      </c>
      <c r="D14" s="37"/>
      <c r="E14" s="53">
        <f>F12</f>
        <v>44967</v>
      </c>
      <c r="F14" s="38">
        <f t="shared" si="41"/>
        <v>44971</v>
      </c>
      <c r="G14" s="54">
        <v>5</v>
      </c>
      <c r="H14" s="39">
        <v>1</v>
      </c>
      <c r="I14" s="40"/>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M14" s="52"/>
      <c r="BN14" s="52"/>
      <c r="BO14" s="52"/>
      <c r="BP14" s="52"/>
      <c r="BT14" s="68"/>
      <c r="DC14" s="61"/>
    </row>
    <row r="15" spans="1:107" s="41" customFormat="1" ht="26" x14ac:dyDescent="0.15">
      <c r="A15" s="34" t="s">
        <v>21</v>
      </c>
      <c r="B15" s="51" t="s">
        <v>22</v>
      </c>
      <c r="C15" s="36" t="s">
        <v>23</v>
      </c>
      <c r="D15" s="37"/>
      <c r="E15" s="53">
        <f>E14</f>
        <v>44967</v>
      </c>
      <c r="F15" s="38">
        <f t="shared" si="41"/>
        <v>44971</v>
      </c>
      <c r="G15" s="54">
        <v>5</v>
      </c>
      <c r="H15" s="39">
        <v>1</v>
      </c>
      <c r="I15" s="40"/>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M15" s="52"/>
      <c r="BN15" s="52"/>
      <c r="BO15" s="52"/>
      <c r="BP15" s="52"/>
      <c r="BT15" s="68"/>
      <c r="DC15" s="61"/>
    </row>
    <row r="16" spans="1:107" s="41" customFormat="1" ht="26" x14ac:dyDescent="0.15">
      <c r="A16" s="34" t="s">
        <v>24</v>
      </c>
      <c r="B16" s="51" t="s">
        <v>25</v>
      </c>
      <c r="C16" s="36" t="s">
        <v>26</v>
      </c>
      <c r="D16" s="37"/>
      <c r="E16" s="53">
        <f>E14</f>
        <v>44967</v>
      </c>
      <c r="F16" s="38">
        <f t="shared" si="41"/>
        <v>44968</v>
      </c>
      <c r="G16" s="54">
        <v>2</v>
      </c>
      <c r="H16" s="39">
        <v>1</v>
      </c>
      <c r="I16" s="40"/>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M16" s="52"/>
      <c r="BN16" s="52"/>
      <c r="BO16" s="52"/>
      <c r="BP16" s="52"/>
      <c r="BS16" s="68"/>
      <c r="DC16" s="61"/>
    </row>
    <row r="17" spans="1:180" s="41" customFormat="1" ht="19" x14ac:dyDescent="0.15">
      <c r="A17" s="34">
        <v>2.2000000000000002</v>
      </c>
      <c r="B17" s="51" t="s">
        <v>27</v>
      </c>
      <c r="C17" s="36" t="s">
        <v>28</v>
      </c>
      <c r="D17" s="37"/>
      <c r="E17" s="53">
        <f>F16</f>
        <v>44968</v>
      </c>
      <c r="F17" s="38">
        <f t="shared" si="41"/>
        <v>44979</v>
      </c>
      <c r="G17" s="54">
        <v>12</v>
      </c>
      <c r="H17" s="39">
        <v>1</v>
      </c>
      <c r="I17" s="40"/>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M17" s="52"/>
      <c r="BN17" s="52"/>
      <c r="BO17" s="52"/>
      <c r="BP17" s="52"/>
      <c r="DC17" s="61"/>
    </row>
    <row r="18" spans="1:180" s="41" customFormat="1" ht="26" x14ac:dyDescent="0.15">
      <c r="A18" s="34">
        <v>2.2999999999999998</v>
      </c>
      <c r="B18" s="35" t="s">
        <v>29</v>
      </c>
      <c r="C18" s="36" t="s">
        <v>15</v>
      </c>
      <c r="D18" s="37"/>
      <c r="E18" s="53">
        <f>F17</f>
        <v>44979</v>
      </c>
      <c r="F18" s="38">
        <f t="shared" si="41"/>
        <v>44983</v>
      </c>
      <c r="G18" s="54">
        <v>5</v>
      </c>
      <c r="H18" s="39">
        <v>1</v>
      </c>
      <c r="I18" s="40"/>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M18" s="52"/>
      <c r="BN18" s="52"/>
      <c r="BO18" s="52"/>
      <c r="BP18" s="52"/>
      <c r="DC18" s="61"/>
    </row>
    <row r="19" spans="1:180" s="41" customFormat="1" ht="35.5" customHeight="1" x14ac:dyDescent="0.15">
      <c r="A19" s="34">
        <v>2.4</v>
      </c>
      <c r="B19" s="35" t="s">
        <v>30</v>
      </c>
      <c r="C19" s="36" t="s">
        <v>15</v>
      </c>
      <c r="D19" s="37"/>
      <c r="E19" s="53">
        <f>F17</f>
        <v>44979</v>
      </c>
      <c r="F19" s="38">
        <f t="shared" si="41"/>
        <v>44983</v>
      </c>
      <c r="G19" s="54">
        <v>5</v>
      </c>
      <c r="H19" s="39">
        <v>1</v>
      </c>
      <c r="I19" s="40"/>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M19" s="52"/>
      <c r="BN19" s="52"/>
      <c r="BO19" s="52"/>
      <c r="BP19" s="52"/>
      <c r="DC19" s="61"/>
    </row>
    <row r="20" spans="1:180" s="41" customFormat="1" ht="23.5" customHeight="1" x14ac:dyDescent="0.15">
      <c r="A20" s="34">
        <v>2.5</v>
      </c>
      <c r="B20" s="35" t="s">
        <v>31</v>
      </c>
      <c r="C20" s="36" t="s">
        <v>32</v>
      </c>
      <c r="D20" s="37"/>
      <c r="E20" s="53">
        <f>F19+1</f>
        <v>44984</v>
      </c>
      <c r="F20" s="38">
        <f t="shared" si="41"/>
        <v>44986</v>
      </c>
      <c r="G20" s="54">
        <v>3</v>
      </c>
      <c r="H20" s="39">
        <v>1</v>
      </c>
      <c r="I20" s="40"/>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M20" s="52"/>
      <c r="BN20" s="52"/>
      <c r="BO20" s="52"/>
      <c r="BP20" s="52"/>
      <c r="DC20" s="61"/>
    </row>
    <row r="21" spans="1:180" s="41" customFormat="1" ht="19" x14ac:dyDescent="0.15">
      <c r="A21" s="34">
        <v>2.6</v>
      </c>
      <c r="B21" s="41" t="s">
        <v>33</v>
      </c>
      <c r="C21" s="36" t="s">
        <v>15</v>
      </c>
      <c r="D21" s="37"/>
      <c r="E21" s="53">
        <f>F20</f>
        <v>44986</v>
      </c>
      <c r="F21" s="38">
        <f t="shared" si="41"/>
        <v>44988</v>
      </c>
      <c r="G21" s="54">
        <v>3</v>
      </c>
      <c r="H21" s="39">
        <v>1</v>
      </c>
      <c r="I21" s="40"/>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M21" s="52"/>
      <c r="BN21" s="52"/>
      <c r="BO21" s="52"/>
      <c r="BP21" s="52"/>
      <c r="BT21" s="68"/>
      <c r="DC21" s="61"/>
    </row>
    <row r="22" spans="1:180" s="33" customFormat="1" ht="19" x14ac:dyDescent="0.15">
      <c r="A22" s="43">
        <v>3</v>
      </c>
      <c r="B22" s="44" t="s">
        <v>34</v>
      </c>
      <c r="D22" s="45"/>
      <c r="E22" s="46"/>
      <c r="F22" s="46" t="str">
        <f t="shared" si="41"/>
        <v xml:space="preserve"> - </v>
      </c>
      <c r="G22" s="47"/>
      <c r="H22" s="48"/>
      <c r="I22" s="49"/>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5"/>
      <c r="BH22" s="55"/>
      <c r="BI22" s="55"/>
      <c r="BJ22" s="55"/>
      <c r="BK22" s="55"/>
      <c r="BL22" s="55"/>
      <c r="BM22" s="55"/>
      <c r="BN22" s="81"/>
      <c r="BO22" s="81"/>
      <c r="BP22" s="81"/>
      <c r="DC22" s="60"/>
    </row>
    <row r="23" spans="1:180" s="41" customFormat="1" ht="19" x14ac:dyDescent="0.15">
      <c r="A23" s="34">
        <v>3.1</v>
      </c>
      <c r="B23" s="35" t="s">
        <v>35</v>
      </c>
      <c r="C23" s="36" t="s">
        <v>15</v>
      </c>
      <c r="D23" s="37"/>
      <c r="E23" s="53">
        <f>F21</f>
        <v>44988</v>
      </c>
      <c r="F23" s="38">
        <f t="shared" si="41"/>
        <v>44994</v>
      </c>
      <c r="G23" s="54">
        <v>7</v>
      </c>
      <c r="H23" s="39">
        <v>1</v>
      </c>
      <c r="I23" s="40"/>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M23" s="52"/>
      <c r="BN23" s="52"/>
      <c r="BO23" s="52"/>
      <c r="BP23" s="52"/>
      <c r="BT23" s="68"/>
      <c r="DC23" s="61"/>
    </row>
    <row r="24" spans="1:180" s="41" customFormat="1" ht="19" x14ac:dyDescent="0.15">
      <c r="A24" s="34">
        <v>3.2</v>
      </c>
      <c r="B24" s="35" t="s">
        <v>36</v>
      </c>
      <c r="C24" s="36" t="s">
        <v>15</v>
      </c>
      <c r="D24" s="37"/>
      <c r="E24" s="53">
        <f>F23+1</f>
        <v>44995</v>
      </c>
      <c r="F24" s="38">
        <f t="shared" si="41"/>
        <v>45001</v>
      </c>
      <c r="G24" s="54">
        <v>7</v>
      </c>
      <c r="H24" s="39">
        <v>1</v>
      </c>
      <c r="I24" s="40"/>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M24" s="52"/>
      <c r="BN24" s="52"/>
      <c r="BO24" s="52"/>
      <c r="BP24" s="52"/>
      <c r="BT24" s="68"/>
      <c r="DC24" s="61"/>
    </row>
    <row r="25" spans="1:180" s="41" customFormat="1" ht="19" x14ac:dyDescent="0.15">
      <c r="A25" s="34">
        <v>3.3</v>
      </c>
      <c r="B25" s="35" t="s">
        <v>37</v>
      </c>
      <c r="C25" s="36" t="s">
        <v>15</v>
      </c>
      <c r="D25" s="37"/>
      <c r="E25" s="53">
        <f>E24</f>
        <v>44995</v>
      </c>
      <c r="F25" s="38">
        <f t="shared" si="41"/>
        <v>45001</v>
      </c>
      <c r="G25" s="54">
        <v>7</v>
      </c>
      <c r="H25" s="39">
        <v>1</v>
      </c>
      <c r="I25" s="40"/>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M25" s="52"/>
      <c r="BN25" s="52"/>
      <c r="BO25" s="52"/>
      <c r="BP25" s="52"/>
      <c r="BT25" s="68"/>
      <c r="DC25" s="61"/>
    </row>
    <row r="26" spans="1:180" s="41" customFormat="1" ht="19" x14ac:dyDescent="0.15">
      <c r="A26" s="34">
        <v>3.4</v>
      </c>
      <c r="B26" s="35" t="s">
        <v>38</v>
      </c>
      <c r="C26" s="36" t="s">
        <v>15</v>
      </c>
      <c r="D26" s="37"/>
      <c r="E26" s="53">
        <f>F25+1</f>
        <v>45002</v>
      </c>
      <c r="F26" s="38">
        <f t="shared" si="41"/>
        <v>45003</v>
      </c>
      <c r="G26" s="54">
        <v>2</v>
      </c>
      <c r="H26" s="39">
        <v>1</v>
      </c>
      <c r="I26" s="40"/>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M26" s="52"/>
      <c r="BN26" s="52"/>
      <c r="BO26" s="52"/>
      <c r="BP26" s="52"/>
      <c r="BT26" s="68"/>
      <c r="DC26" s="61"/>
    </row>
    <row r="27" spans="1:180" s="33" customFormat="1" ht="19" x14ac:dyDescent="0.15">
      <c r="A27" s="43">
        <v>4</v>
      </c>
      <c r="B27" s="44" t="s">
        <v>39</v>
      </c>
      <c r="D27" s="45"/>
      <c r="E27" s="46"/>
      <c r="F27" s="46" t="str">
        <f t="shared" si="41"/>
        <v xml:space="preserve"> - </v>
      </c>
      <c r="G27" s="47"/>
      <c r="H27" s="48"/>
      <c r="I27" s="49"/>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BG27" s="56"/>
      <c r="BH27" s="56"/>
      <c r="BI27" s="56"/>
      <c r="BJ27" s="56"/>
      <c r="BK27" s="56"/>
      <c r="BL27" s="56"/>
      <c r="BM27" s="81"/>
      <c r="BN27" s="81"/>
      <c r="BO27" s="81"/>
      <c r="BP27" s="81"/>
      <c r="BQ27" s="56"/>
      <c r="BR27" s="56"/>
      <c r="BS27" s="56"/>
      <c r="BT27" s="56"/>
      <c r="BU27" s="56"/>
      <c r="BV27" s="56"/>
      <c r="BW27" s="56"/>
      <c r="BX27" s="56"/>
      <c r="BY27" s="56"/>
      <c r="BZ27" s="56"/>
      <c r="CA27" s="56"/>
      <c r="CB27" s="56"/>
      <c r="CC27" s="56"/>
      <c r="CD27" s="56"/>
      <c r="CE27" s="56"/>
      <c r="CF27" s="56"/>
      <c r="CG27" s="56"/>
      <c r="DC27" s="60"/>
    </row>
    <row r="28" spans="1:180" s="41" customFormat="1" ht="19" x14ac:dyDescent="0.15">
      <c r="A28" s="34">
        <v>4.0999999999999996</v>
      </c>
      <c r="B28" s="41" t="s">
        <v>40</v>
      </c>
      <c r="C28" s="36" t="s">
        <v>41</v>
      </c>
      <c r="D28" s="37"/>
      <c r="E28" s="53">
        <f>F26+2</f>
        <v>45005</v>
      </c>
      <c r="F28" s="38">
        <f t="shared" si="41"/>
        <v>45034</v>
      </c>
      <c r="G28" s="54">
        <v>30</v>
      </c>
      <c r="H28" s="39">
        <v>1</v>
      </c>
      <c r="I28" s="40"/>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84"/>
      <c r="BE28" s="84"/>
      <c r="BF28" s="84"/>
      <c r="BG28" s="82"/>
      <c r="BH28" s="82"/>
      <c r="BI28" s="82"/>
      <c r="BJ28" s="82"/>
      <c r="BK28" s="82"/>
      <c r="BL28" s="82"/>
      <c r="BM28" s="82"/>
      <c r="BN28" s="82"/>
      <c r="BO28" s="82"/>
      <c r="BP28" s="82"/>
      <c r="BQ28" s="82"/>
      <c r="BR28" s="34"/>
      <c r="BS28" s="34"/>
      <c r="BT28" s="34"/>
      <c r="BU28" s="34"/>
      <c r="BV28" s="34"/>
      <c r="BW28" s="34"/>
      <c r="BX28" s="34"/>
      <c r="BY28" s="34"/>
      <c r="BZ28" s="34"/>
      <c r="CA28" s="34"/>
      <c r="CB28" s="34"/>
      <c r="CC28" s="34"/>
      <c r="CD28" s="34"/>
      <c r="CE28" s="34"/>
      <c r="CF28" s="34"/>
      <c r="CG28" s="34"/>
      <c r="CH28" s="34"/>
      <c r="CI28" s="34"/>
      <c r="CJ28" s="34"/>
      <c r="CK28" s="34"/>
      <c r="CL28" s="34"/>
      <c r="CM28" s="84"/>
      <c r="CN28" s="84"/>
      <c r="CO28" s="84"/>
      <c r="CP28" s="84"/>
      <c r="CQ28" s="84"/>
      <c r="CR28" s="84"/>
      <c r="CS28" s="84"/>
      <c r="CT28" s="84"/>
      <c r="CU28" s="84"/>
      <c r="CV28" s="84"/>
      <c r="CW28" s="84"/>
      <c r="CX28" s="84"/>
      <c r="CY28" s="84"/>
      <c r="CZ28" s="84"/>
      <c r="DA28" s="84"/>
      <c r="DB28" s="84"/>
      <c r="DC28" s="85"/>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row>
    <row r="29" spans="1:180" s="41" customFormat="1" ht="19" x14ac:dyDescent="0.15">
      <c r="A29" s="34">
        <v>4.2</v>
      </c>
      <c r="B29" s="35" t="s">
        <v>42</v>
      </c>
      <c r="C29" s="36" t="s">
        <v>41</v>
      </c>
      <c r="D29" s="37"/>
      <c r="E29" s="53">
        <f>E28</f>
        <v>45005</v>
      </c>
      <c r="F29" s="38">
        <f t="shared" si="41"/>
        <v>45034</v>
      </c>
      <c r="G29" s="54">
        <v>30</v>
      </c>
      <c r="H29" s="39">
        <v>1</v>
      </c>
      <c r="I29" s="40"/>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86"/>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row>
    <row r="30" spans="1:180" s="41" customFormat="1" ht="19" x14ac:dyDescent="0.15">
      <c r="A30" s="34">
        <v>4.3</v>
      </c>
      <c r="B30" s="35" t="s">
        <v>43</v>
      </c>
      <c r="C30" s="36" t="s">
        <v>41</v>
      </c>
      <c r="D30" s="37"/>
      <c r="E30" s="53">
        <f>E28</f>
        <v>45005</v>
      </c>
      <c r="F30" s="38">
        <f t="shared" si="41"/>
        <v>45034</v>
      </c>
      <c r="G30" s="54">
        <v>30</v>
      </c>
      <c r="H30" s="39">
        <v>1</v>
      </c>
      <c r="I30" s="40"/>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83"/>
      <c r="BH30" s="83"/>
      <c r="BI30" s="83"/>
      <c r="BJ30" s="83"/>
      <c r="BK30" s="83"/>
      <c r="BL30" s="83"/>
      <c r="BM30" s="82"/>
      <c r="BN30" s="82"/>
      <c r="BO30" s="82"/>
      <c r="BP30" s="82"/>
      <c r="BQ30" s="83"/>
      <c r="BR30" s="82"/>
      <c r="BS30" s="34"/>
      <c r="BT30" s="34"/>
      <c r="BU30" s="34"/>
      <c r="BV30" s="34"/>
      <c r="BW30" s="34"/>
      <c r="BX30" s="34"/>
      <c r="BY30" s="34"/>
      <c r="BZ30" s="34"/>
      <c r="CA30" s="34"/>
      <c r="CB30" s="82"/>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62"/>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row>
    <row r="31" spans="1:180" s="52" customFormat="1" ht="19" x14ac:dyDescent="0.15">
      <c r="A31" s="43">
        <v>5</v>
      </c>
      <c r="B31" s="44" t="s">
        <v>44</v>
      </c>
      <c r="C31" s="33"/>
      <c r="D31" s="45"/>
      <c r="E31" s="46"/>
      <c r="F31" s="46" t="str">
        <f t="shared" ref="F31:F38" si="43">IF(ISBLANK(E31)," - ",IF(G31=0,E31,E31+G31-1))</f>
        <v xml:space="preserve"> - </v>
      </c>
      <c r="G31" s="47"/>
      <c r="H31" s="48"/>
      <c r="I31" s="49"/>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33"/>
      <c r="BC31" s="33"/>
      <c r="BD31" s="33"/>
      <c r="BE31" s="33"/>
      <c r="BF31" s="33"/>
      <c r="BG31" s="33"/>
      <c r="BH31" s="33"/>
      <c r="BI31" s="33"/>
      <c r="BJ31" s="33"/>
      <c r="BK31" s="33"/>
      <c r="BL31" s="33"/>
      <c r="BM31" s="81"/>
      <c r="BN31" s="81"/>
      <c r="BO31" s="81"/>
      <c r="BP31" s="81"/>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60"/>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row>
    <row r="32" spans="1:180" s="52" customFormat="1" ht="19" x14ac:dyDescent="0.15">
      <c r="A32" s="34">
        <v>5.0999999999999996</v>
      </c>
      <c r="B32" s="35" t="s">
        <v>45</v>
      </c>
      <c r="C32" s="36" t="s">
        <v>28</v>
      </c>
      <c r="D32" s="37"/>
      <c r="E32" s="53">
        <f>E19</f>
        <v>44979</v>
      </c>
      <c r="F32" s="38">
        <f t="shared" si="43"/>
        <v>44983</v>
      </c>
      <c r="G32" s="54">
        <v>5</v>
      </c>
      <c r="H32" s="39">
        <v>1</v>
      </c>
      <c r="I32" s="40"/>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41"/>
      <c r="CD32" s="41"/>
      <c r="CE32" s="41"/>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62"/>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row>
    <row r="33" spans="1:107" ht="26" x14ac:dyDescent="0.15">
      <c r="A33" s="34">
        <v>5.2</v>
      </c>
      <c r="B33" s="35" t="s">
        <v>46</v>
      </c>
      <c r="C33" s="36" t="s">
        <v>28</v>
      </c>
      <c r="D33" s="37"/>
      <c r="E33" s="53">
        <f>E23</f>
        <v>44988</v>
      </c>
      <c r="F33" s="38">
        <f t="shared" si="43"/>
        <v>44994</v>
      </c>
      <c r="G33" s="54">
        <v>7</v>
      </c>
      <c r="H33" s="39">
        <v>1</v>
      </c>
      <c r="I33" s="40"/>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62"/>
    </row>
    <row r="34" spans="1:107" ht="19" x14ac:dyDescent="0.15">
      <c r="A34" s="34">
        <v>5.4</v>
      </c>
      <c r="B34" s="35" t="s">
        <v>47</v>
      </c>
      <c r="C34" s="36" t="s">
        <v>26</v>
      </c>
      <c r="D34" s="37"/>
      <c r="E34" s="53">
        <f>F30+1</f>
        <v>45035</v>
      </c>
      <c r="F34" s="38">
        <f t="shared" si="43"/>
        <v>45044</v>
      </c>
      <c r="G34" s="54">
        <v>10</v>
      </c>
      <c r="H34" s="39">
        <v>1</v>
      </c>
      <c r="I34" s="40"/>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82"/>
      <c r="BN34" s="82"/>
      <c r="BO34" s="82"/>
      <c r="BP34" s="82"/>
      <c r="BQ34" s="34"/>
      <c r="BR34" s="34"/>
      <c r="BS34" s="34"/>
      <c r="BT34" s="69"/>
      <c r="BU34" s="34"/>
      <c r="BV34" s="34"/>
      <c r="BW34" s="34"/>
      <c r="BX34" s="34"/>
      <c r="BY34" s="34"/>
      <c r="BZ34" s="34"/>
      <c r="CA34" s="34"/>
      <c r="CB34" s="34"/>
      <c r="CC34" s="41"/>
      <c r="CD34" s="41"/>
      <c r="CE34" s="41"/>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62"/>
    </row>
    <row r="35" spans="1:107" ht="19" x14ac:dyDescent="0.15">
      <c r="A35" s="43">
        <v>6</v>
      </c>
      <c r="B35" s="44" t="s">
        <v>48</v>
      </c>
      <c r="C35" s="33"/>
      <c r="D35" s="45"/>
      <c r="E35" s="46"/>
      <c r="F35" s="46" t="str">
        <f t="shared" si="43"/>
        <v xml:space="preserve"> - </v>
      </c>
      <c r="G35" s="47"/>
      <c r="H35" s="48"/>
      <c r="I35" s="49"/>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33"/>
      <c r="BG35" s="33"/>
      <c r="BH35" s="33"/>
      <c r="BI35" s="33"/>
      <c r="BJ35" s="33"/>
      <c r="BK35" s="33"/>
      <c r="BL35" s="33"/>
      <c r="BM35" s="81"/>
      <c r="BN35" s="81"/>
      <c r="BO35" s="81"/>
      <c r="BP35" s="81"/>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60"/>
    </row>
    <row r="36" spans="1:107" ht="26" x14ac:dyDescent="0.15">
      <c r="A36" s="34">
        <v>6.1</v>
      </c>
      <c r="B36" s="35" t="s">
        <v>49</v>
      </c>
      <c r="C36" s="36" t="s">
        <v>23</v>
      </c>
      <c r="D36" s="37"/>
      <c r="E36" s="53">
        <f>E28</f>
        <v>45005</v>
      </c>
      <c r="F36" s="38">
        <f t="shared" si="43"/>
        <v>45039</v>
      </c>
      <c r="G36" s="54">
        <v>35</v>
      </c>
      <c r="H36" s="39">
        <v>1</v>
      </c>
      <c r="I36" s="40"/>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62"/>
    </row>
    <row r="37" spans="1:107" ht="19" x14ac:dyDescent="0.15">
      <c r="A37" s="34">
        <v>6.2</v>
      </c>
      <c r="B37" s="35" t="s">
        <v>50</v>
      </c>
      <c r="C37" s="36" t="s">
        <v>23</v>
      </c>
      <c r="D37" s="37"/>
      <c r="E37" s="53">
        <f>F30</f>
        <v>45034</v>
      </c>
      <c r="F37" s="38">
        <f t="shared" si="43"/>
        <v>45038</v>
      </c>
      <c r="G37" s="54">
        <v>5</v>
      </c>
      <c r="H37" s="39">
        <v>1</v>
      </c>
      <c r="I37" s="40"/>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62"/>
    </row>
    <row r="38" spans="1:107" ht="19" x14ac:dyDescent="0.15">
      <c r="A38" s="34">
        <v>6.3</v>
      </c>
      <c r="B38" s="41" t="s">
        <v>51</v>
      </c>
      <c r="C38" s="36" t="s">
        <v>52</v>
      </c>
      <c r="D38" s="37"/>
      <c r="E38" s="53">
        <f>E28+10</f>
        <v>45015</v>
      </c>
      <c r="F38" s="38">
        <f t="shared" si="43"/>
        <v>45044</v>
      </c>
      <c r="G38" s="54">
        <v>30</v>
      </c>
      <c r="H38" s="39">
        <v>1</v>
      </c>
      <c r="I38" s="40"/>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41"/>
      <c r="BM38" s="80"/>
      <c r="BN38" s="80"/>
      <c r="BO38" s="80"/>
      <c r="BP38" s="80"/>
      <c r="BQ38" s="41"/>
      <c r="BR38" s="41"/>
      <c r="BS38" s="41"/>
      <c r="BT38" s="41"/>
      <c r="BU38" s="41"/>
      <c r="BV38" s="41"/>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62"/>
    </row>
  </sheetData>
  <sheetProtection formatCells="0" formatColumns="0" formatRows="0" insertRows="0" deleteRows="0"/>
  <mergeCells count="31">
    <mergeCell ref="CB4:CH4"/>
    <mergeCell ref="CB5:CH5"/>
    <mergeCell ref="J1:AD1"/>
    <mergeCell ref="C4:E4"/>
    <mergeCell ref="J4:P4"/>
    <mergeCell ref="Q4:W4"/>
    <mergeCell ref="X4:AD4"/>
    <mergeCell ref="C5:I5"/>
    <mergeCell ref="J5:P5"/>
    <mergeCell ref="Q5:W5"/>
    <mergeCell ref="X5:AD5"/>
    <mergeCell ref="AE5:AK5"/>
    <mergeCell ref="AS5:AY5"/>
    <mergeCell ref="AZ5:BF5"/>
    <mergeCell ref="BG5:BM5"/>
    <mergeCell ref="AL4:AR4"/>
    <mergeCell ref="AE4:AK4"/>
    <mergeCell ref="BN4:BT4"/>
    <mergeCell ref="BU4:CA4"/>
    <mergeCell ref="BN5:BT5"/>
    <mergeCell ref="BU5:CA5"/>
    <mergeCell ref="AS4:AY4"/>
    <mergeCell ref="AZ4:BF4"/>
    <mergeCell ref="BG4:BM4"/>
    <mergeCell ref="AL5:AR5"/>
    <mergeCell ref="CI4:CO4"/>
    <mergeCell ref="CI5:CO5"/>
    <mergeCell ref="CP4:CV4"/>
    <mergeCell ref="CW4:DC4"/>
    <mergeCell ref="CP5:CV5"/>
    <mergeCell ref="CW5:DC5"/>
  </mergeCells>
  <conditionalFormatting sqref="H8:H38">
    <cfRule type="dataBar" priority="28">
      <dataBar>
        <cfvo type="num" val="0"/>
        <cfvo type="num" val="1"/>
        <color theme="0" tint="-0.34998626667073579"/>
      </dataBar>
      <extLst>
        <ext xmlns:x14="http://schemas.microsoft.com/office/spreadsheetml/2009/9/main" uri="{B025F937-C7B1-47D3-B67F-A62EFF666E3E}">
          <x14:id>{A81455EC-4E40-463C-B405-2314C579B0A0}</x14:id>
        </ext>
      </extLst>
    </cfRule>
  </conditionalFormatting>
  <conditionalFormatting sqref="J6:BM7">
    <cfRule type="expression" dxfId="22" priority="30">
      <formula>J$6=TODAY()</formula>
    </cfRule>
  </conditionalFormatting>
  <conditionalFormatting sqref="J8:BM8 J13:BM13 J9:BE12 J22:BM22 J14:BE21 J27:AM27 J23:BE26 J31:BA31 DD31:FX32 CF32:DC34 J35:BE35 J38:BK38 J28:FX30 J32:CB32 J34:CB34 J33:CE33 J36:DC37 BW38:DC38">
    <cfRule type="expression" dxfId="21" priority="31">
      <formula>AND($E8&lt;=J$6,ROUNDDOWN(($F8-$E8+1)*$H8,0)+$E8-1&gt;=J$6)</formula>
    </cfRule>
    <cfRule type="expression" dxfId="20" priority="32">
      <formula>AND(NOT(ISBLANK($E8)),$E8&lt;=J$6,$F8&gt;=J$6)</formula>
    </cfRule>
  </conditionalFormatting>
  <conditionalFormatting sqref="J13:BM13 J9:BE12 J22:BM22 J14:BE21 J27:AM27 J23:BE26 DD31:FX32 J31:BA31 J6:BM8 J32:CB32 CF32:DC34 J28:FX30 J34:CB34 J33:CE33">
    <cfRule type="expression" dxfId="19" priority="29">
      <formula>J$6=TODAY()</formula>
    </cfRule>
  </conditionalFormatting>
  <conditionalFormatting sqref="BU6:CA7">
    <cfRule type="expression" dxfId="18" priority="23">
      <formula>BU$6=TODAY()</formula>
    </cfRule>
  </conditionalFormatting>
  <conditionalFormatting sqref="BU6:CA7">
    <cfRule type="expression" dxfId="17" priority="22">
      <formula>BU$6=TODAY()</formula>
    </cfRule>
  </conditionalFormatting>
  <conditionalFormatting sqref="CB6:CH7">
    <cfRule type="expression" dxfId="16" priority="21">
      <formula>CB$6=TODAY()</formula>
    </cfRule>
  </conditionalFormatting>
  <conditionalFormatting sqref="CB6:CH7">
    <cfRule type="expression" dxfId="15" priority="20">
      <formula>CB$6=TODAY()</formula>
    </cfRule>
  </conditionalFormatting>
  <conditionalFormatting sqref="CI6:CO7">
    <cfRule type="expression" dxfId="14" priority="17">
      <formula>CI$6=TODAY()</formula>
    </cfRule>
  </conditionalFormatting>
  <conditionalFormatting sqref="CI6:CO7">
    <cfRule type="expression" dxfId="13" priority="16">
      <formula>CI$6=TODAY()</formula>
    </cfRule>
  </conditionalFormatting>
  <conditionalFormatting sqref="CP6:CV7">
    <cfRule type="expression" dxfId="12" priority="15">
      <formula>CP$6=TODAY()</formula>
    </cfRule>
  </conditionalFormatting>
  <conditionalFormatting sqref="CP6:CV7">
    <cfRule type="expression" dxfId="11" priority="14">
      <formula>CP$6=TODAY()</formula>
    </cfRule>
  </conditionalFormatting>
  <conditionalFormatting sqref="CW6:DC7">
    <cfRule type="expression" dxfId="10" priority="13">
      <formula>CW$6=TODAY()</formula>
    </cfRule>
  </conditionalFormatting>
  <conditionalFormatting sqref="CW6:DC7">
    <cfRule type="expression" dxfId="9" priority="12">
      <formula>CW$6=TODAY()</formula>
    </cfRule>
  </conditionalFormatting>
  <conditionalFormatting sqref="J35:BE35 J38:BK38 DA36:DC36 J36:BC36 J37:BD37 BI37:BP37 BU37:CB37 CG37:DC37 BN36:BU36 CB36:CI36 CP36:CW36 BW38:DC38">
    <cfRule type="expression" dxfId="8" priority="9">
      <formula>J$6=TODAY()</formula>
    </cfRule>
  </conditionalFormatting>
  <conditionalFormatting sqref="BN6:BT7">
    <cfRule type="expression" dxfId="7" priority="8">
      <formula>BN$6=TODAY()</formula>
    </cfRule>
  </conditionalFormatting>
  <conditionalFormatting sqref="BN6:BT7">
    <cfRule type="expression" dxfId="6" priority="7">
      <formula>BN$6=TODAY()</formula>
    </cfRule>
  </conditionalFormatting>
  <conditionalFormatting sqref="AW32:CA32">
    <cfRule type="expression" dxfId="5" priority="6">
      <formula>AW$6=TODAY()</formula>
    </cfRule>
  </conditionalFormatting>
  <conditionalFormatting sqref="AX33:CE33">
    <cfRule type="expression" dxfId="4" priority="5">
      <formula>AX$6=TODAY()</formula>
    </cfRule>
  </conditionalFormatting>
  <conditionalFormatting sqref="BD36:BM36 BV36:CA36 CJ36:CO36 CX36:CZ36">
    <cfRule type="expression" dxfId="3" priority="4">
      <formula>BD$6=TODAY()</formula>
    </cfRule>
  </conditionalFormatting>
  <conditionalFormatting sqref="BD36:BM36 BV36:CA36 CJ36:CO36 CX36:CZ36">
    <cfRule type="expression" dxfId="2" priority="3">
      <formula>BD$6=TODAY()</formula>
    </cfRule>
  </conditionalFormatting>
  <conditionalFormatting sqref="BE37:BH37 BQ37:BT37 CC37:CF37">
    <cfRule type="expression" dxfId="1" priority="2">
      <formula>BE$6=TODAY()</formula>
    </cfRule>
  </conditionalFormatting>
  <conditionalFormatting sqref="BE37:BH37 BQ37:BT37 CC37:CF37">
    <cfRule type="expression" dxfId="0" priority="1">
      <formula>BE$6=TODAY()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7B57D468-8684-492D-BF7F-F990E11A6F00}"/>
  </dataValidations>
  <hyperlinks>
    <hyperlink ref="J1:AD1" r:id="rId1" display="Gantt Chart Template © 2006-2018 by Vertex42.com." xr:uid="{8BE705CD-B38B-468C-8F1A-C0D26381D06E}"/>
  </hyperlinks>
  <pageMargins left="0.25" right="0.25" top="0.5" bottom="0.5" header="0.5" footer="0.25"/>
  <pageSetup scale="61" fitToHeight="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print="0" autoPict="0">
                <anchor moveWithCells="1">
                  <from>
                    <xdr:col>8</xdr:col>
                    <xdr:colOff>101600</xdr:colOff>
                    <xdr:row>1</xdr:row>
                    <xdr:rowOff>127000</xdr:rowOff>
                  </from>
                  <to>
                    <xdr:col>26</xdr:col>
                    <xdr:colOff>114300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A81455EC-4E40-463C-B405-2314C579B0A0}">
            <x14:dataBar minLength="0" maxLength="100" gradient="0">
              <x14:cfvo type="num">
                <xm:f>0</xm:f>
              </x14:cfvo>
              <x14:cfvo type="num">
                <xm:f>1</xm:f>
              </x14:cfvo>
              <x14:negativeFillColor rgb="FFFF0000"/>
              <x14:axisColor rgb="FF000000"/>
            </x14:dataBar>
          </x14:cfRule>
          <xm:sqref>H8:H38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606F-1249-4BE8-A8BC-7A6B5ED705F3}">
  <dimension ref="A1"/>
  <sheetViews>
    <sheetView workbookViewId="0"/>
  </sheetViews>
  <sheetFormatPr baseColWidth="10" defaultColWidth="8.83203125" defaultRowHeight="13" x14ac:dyDescent="0.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A349CA163C1864D811B58E7F5BBFA29" ma:contentTypeVersion="4" ma:contentTypeDescription="Create a new document." ma:contentTypeScope="" ma:versionID="b555c4b19585ae2124de11db4f564049">
  <xsd:schema xmlns:xsd="http://www.w3.org/2001/XMLSchema" xmlns:xs="http://www.w3.org/2001/XMLSchema" xmlns:p="http://schemas.microsoft.com/office/2006/metadata/properties" xmlns:ns2="9384ccc3-b5ba-4666-8cec-a939a002c916" targetNamespace="http://schemas.microsoft.com/office/2006/metadata/properties" ma:root="true" ma:fieldsID="61c9b609bf5c1663958062d33464ffac" ns2:_="">
    <xsd:import namespace="9384ccc3-b5ba-4666-8cec-a939a002c91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84ccc3-b5ba-4666-8cec-a939a002c9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D6E4B9-6DF2-47DB-A614-511D8A9B35BD}">
  <ds:schemaRefs>
    <ds:schemaRef ds:uri="http://purl.org/dc/dcmitype/"/>
    <ds:schemaRef ds:uri="http://schemas.microsoft.com/office/infopath/2007/PartnerControls"/>
    <ds:schemaRef ds:uri="http://purl.org/dc/terms/"/>
    <ds:schemaRef ds:uri="9384ccc3-b5ba-4666-8cec-a939a002c916"/>
    <ds:schemaRef ds:uri="http://schemas.microsoft.com/office/2006/metadata/properties"/>
    <ds:schemaRef ds:uri="http://schemas.microsoft.com/office/2006/documentManagement/types"/>
    <ds:schemaRef ds:uri="http://purl.org/dc/elements/1.1/"/>
    <ds:schemaRef ds:uri="http://www.w3.org/XML/1998/namespace"/>
    <ds:schemaRef ds:uri="http://schemas.openxmlformats.org/package/2006/metadata/core-properties"/>
  </ds:schemaRefs>
</ds:datastoreItem>
</file>

<file path=customXml/itemProps2.xml><?xml version="1.0" encoding="utf-8"?>
<ds:datastoreItem xmlns:ds="http://schemas.openxmlformats.org/officeDocument/2006/customXml" ds:itemID="{A082F1B9-21A4-4FEB-B7DD-3E57F22C75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4ccc3-b5ba-4666-8cec-a939a002c9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8E7594-4B20-484C-9C3C-7CC9102BC7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Sheet1</vt:lpstr>
      <vt:lpstr>GanttChart!prevWBS</vt:lpstr>
      <vt:lpstr>GanttChart!Print_Area</vt:lpstr>
      <vt:lpstr>GanttChart!Print_Titles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Xin Yi</dc:creator>
  <cp:keywords/>
  <dc:description/>
  <cp:lastModifiedBy>Student - Robin Yeo Shao Jie</cp:lastModifiedBy>
  <cp:revision/>
  <dcterms:created xsi:type="dcterms:W3CDTF">2023-04-12T05:03:14Z</dcterms:created>
  <dcterms:modified xsi:type="dcterms:W3CDTF">2023-04-22T07:25:43Z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0x010100BA349CA163C1864D811B58E7F5BBFA29</vt:lpwstr>
  </property>
</Properties>
</file>