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issagymrek/workspace/STR-Evolution-Review/misc/"/>
    </mc:Choice>
  </mc:AlternateContent>
  <xr:revisionPtr revIDLastSave="0" documentId="13_ncr:1_{553ABAA5-EC3E-E34F-ACC4-1326ACD5D4F7}" xr6:coauthVersionLast="47" xr6:coauthVersionMax="47" xr10:uidLastSave="{00000000-0000-0000-0000-000000000000}"/>
  <bookViews>
    <workbookView xWindow="20" yWindow="460" windowWidth="28800" windowHeight="16080" xr2:uid="{604CF739-3F96-124B-8AB6-6193370A60BD}"/>
  </bookViews>
  <sheets>
    <sheet name="Compare" sheetId="1" r:id="rId1"/>
    <sheet name="annot_sizes" sheetId="6" r:id="rId2"/>
    <sheet name="order" sheetId="5" r:id="rId3"/>
    <sheet name="genome" sheetId="8" r:id="rId4"/>
    <sheet name="Exon" sheetId="2" r:id="rId5"/>
    <sheet name="5utr" sheetId="3" r:id="rId6"/>
    <sheet name="3utr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2" i="1"/>
  <c r="D4" i="1"/>
  <c r="C7" i="1"/>
  <c r="D9" i="1"/>
  <c r="D17" i="1"/>
  <c r="C23" i="1"/>
  <c r="D32" i="1"/>
  <c r="C37" i="1"/>
  <c r="C38" i="1"/>
  <c r="D39" i="1"/>
  <c r="S3" i="4"/>
  <c r="T3" i="4" s="1"/>
  <c r="S4" i="4"/>
  <c r="T4" i="4"/>
  <c r="C14" i="1" s="1"/>
  <c r="S5" i="4"/>
  <c r="T5" i="4" s="1"/>
  <c r="C3" i="1" s="1"/>
  <c r="S6" i="4"/>
  <c r="T6" i="4"/>
  <c r="C30" i="1" s="1"/>
  <c r="S7" i="4"/>
  <c r="T7" i="4" s="1"/>
  <c r="C6" i="1" s="1"/>
  <c r="S8" i="4"/>
  <c r="T8" i="4" s="1"/>
  <c r="C34" i="1" s="1"/>
  <c r="S9" i="4"/>
  <c r="T9" i="4" s="1"/>
  <c r="C24" i="1" s="1"/>
  <c r="S10" i="4"/>
  <c r="T10" i="4" s="1"/>
  <c r="C45" i="1" s="1"/>
  <c r="S11" i="4"/>
  <c r="T11" i="4" s="1"/>
  <c r="S12" i="4"/>
  <c r="T12" i="4" s="1"/>
  <c r="C35" i="1" s="1"/>
  <c r="S13" i="4"/>
  <c r="T13" i="4" s="1"/>
  <c r="S14" i="4"/>
  <c r="T14" i="4"/>
  <c r="C20" i="1" s="1"/>
  <c r="S15" i="4"/>
  <c r="T15" i="4" s="1"/>
  <c r="S16" i="4"/>
  <c r="T16" i="4"/>
  <c r="C4" i="1" s="1"/>
  <c r="S17" i="4"/>
  <c r="T17" i="4" s="1"/>
  <c r="C22" i="1" s="1"/>
  <c r="S18" i="4"/>
  <c r="T18" i="4"/>
  <c r="C25" i="1" s="1"/>
  <c r="S19" i="4"/>
  <c r="T19" i="4" s="1"/>
  <c r="S20" i="4"/>
  <c r="T20" i="4"/>
  <c r="S21" i="4"/>
  <c r="T21" i="4" s="1"/>
  <c r="C17" i="1" s="1"/>
  <c r="S22" i="4"/>
  <c r="T22" i="4"/>
  <c r="C42" i="1" s="1"/>
  <c r="S23" i="4"/>
  <c r="T23" i="4" s="1"/>
  <c r="C11" i="1" s="1"/>
  <c r="S24" i="4"/>
  <c r="T24" i="4" s="1"/>
  <c r="S25" i="4"/>
  <c r="T25" i="4" s="1"/>
  <c r="C49" i="1" s="1"/>
  <c r="S26" i="4"/>
  <c r="T26" i="4" s="1"/>
  <c r="C15" i="1" s="1"/>
  <c r="S27" i="4"/>
  <c r="T27" i="4" s="1"/>
  <c r="S28" i="4"/>
  <c r="T28" i="4" s="1"/>
  <c r="S29" i="4"/>
  <c r="T29" i="4" s="1"/>
  <c r="S30" i="4"/>
  <c r="T30" i="4"/>
  <c r="C12" i="1" s="1"/>
  <c r="S31" i="4"/>
  <c r="T31" i="4" s="1"/>
  <c r="C40" i="1" s="1"/>
  <c r="S32" i="4"/>
  <c r="T32" i="4"/>
  <c r="C32" i="1" s="1"/>
  <c r="S33" i="4"/>
  <c r="T33" i="4" s="1"/>
  <c r="C9" i="1" s="1"/>
  <c r="S34" i="4"/>
  <c r="T34" i="4"/>
  <c r="C18" i="1" s="1"/>
  <c r="S35" i="4"/>
  <c r="T35" i="4" s="1"/>
  <c r="C31" i="1" s="1"/>
  <c r="S36" i="4"/>
  <c r="T36" i="4"/>
  <c r="C10" i="1" s="1"/>
  <c r="S37" i="4"/>
  <c r="T37" i="4" s="1"/>
  <c r="C36" i="1" s="1"/>
  <c r="S38" i="4"/>
  <c r="T38" i="4"/>
  <c r="C29" i="1" s="1"/>
  <c r="S39" i="4"/>
  <c r="T39" i="4" s="1"/>
  <c r="C44" i="1" s="1"/>
  <c r="S40" i="4"/>
  <c r="T40" i="4" s="1"/>
  <c r="C43" i="1" s="1"/>
  <c r="S41" i="4"/>
  <c r="T41" i="4" s="1"/>
  <c r="C47" i="1" s="1"/>
  <c r="S42" i="4"/>
  <c r="T42" i="4" s="1"/>
  <c r="C46" i="1" s="1"/>
  <c r="S43" i="4"/>
  <c r="T43" i="4" s="1"/>
  <c r="C41" i="1" s="1"/>
  <c r="S44" i="4"/>
  <c r="T44" i="4" s="1"/>
  <c r="S45" i="4"/>
  <c r="T45" i="4" s="1"/>
  <c r="S46" i="4"/>
  <c r="T46" i="4"/>
  <c r="C48" i="1" s="1"/>
  <c r="S47" i="4"/>
  <c r="T47" i="4" s="1"/>
  <c r="S48" i="4"/>
  <c r="T48" i="4"/>
  <c r="C39" i="1" s="1"/>
  <c r="S49" i="4"/>
  <c r="T49" i="4" s="1"/>
  <c r="C26" i="1" s="1"/>
  <c r="S50" i="4"/>
  <c r="T50" i="4"/>
  <c r="C19" i="1" s="1"/>
  <c r="S51" i="4"/>
  <c r="T51" i="4" s="1"/>
  <c r="C33" i="1" s="1"/>
  <c r="S52" i="4"/>
  <c r="T52" i="4"/>
  <c r="C5" i="1" s="1"/>
  <c r="S53" i="4"/>
  <c r="T53" i="4" s="1"/>
  <c r="C28" i="1" s="1"/>
  <c r="S54" i="4"/>
  <c r="T54" i="4"/>
  <c r="C16" i="1" s="1"/>
  <c r="S55" i="4"/>
  <c r="T55" i="4" s="1"/>
  <c r="S56" i="4"/>
  <c r="T56" i="4" s="1"/>
  <c r="C8" i="1" s="1"/>
  <c r="S57" i="4"/>
  <c r="T57" i="4" s="1"/>
  <c r="C13" i="1" s="1"/>
  <c r="S58" i="4"/>
  <c r="T58" i="4" s="1"/>
  <c r="C21" i="1" s="1"/>
  <c r="S59" i="4"/>
  <c r="T59" i="4" s="1"/>
  <c r="S60" i="4"/>
  <c r="T60" i="4" s="1"/>
  <c r="C27" i="1" s="1"/>
  <c r="S61" i="4"/>
  <c r="T61" i="4" s="1"/>
  <c r="S62" i="4"/>
  <c r="T62" i="4"/>
  <c r="S63" i="4"/>
  <c r="T63" i="4" s="1"/>
  <c r="S64" i="4"/>
  <c r="T64" i="4"/>
  <c r="S65" i="4"/>
  <c r="T65" i="4" s="1"/>
  <c r="S66" i="4"/>
  <c r="T66" i="4" s="1"/>
  <c r="S67" i="4"/>
  <c r="T67" i="4" s="1"/>
  <c r="S68" i="4"/>
  <c r="T68" i="4"/>
  <c r="S69" i="4"/>
  <c r="T69" i="4" s="1"/>
  <c r="S2" i="4"/>
  <c r="T2" i="4" s="1"/>
  <c r="C2" i="1" s="1"/>
  <c r="S3" i="3"/>
  <c r="T3" i="3" s="1"/>
  <c r="S4" i="3"/>
  <c r="T4" i="3" s="1"/>
  <c r="D14" i="1" s="1"/>
  <c r="S5" i="3"/>
  <c r="T5" i="3" s="1"/>
  <c r="D3" i="1" s="1"/>
  <c r="S6" i="3"/>
  <c r="T6" i="3" s="1"/>
  <c r="D30" i="1" s="1"/>
  <c r="S7" i="3"/>
  <c r="T7" i="3" s="1"/>
  <c r="D6" i="1" s="1"/>
  <c r="S8" i="3"/>
  <c r="T8" i="3" s="1"/>
  <c r="D34" i="1" s="1"/>
  <c r="S9" i="3"/>
  <c r="T9" i="3" s="1"/>
  <c r="D24" i="1" s="1"/>
  <c r="S10" i="3"/>
  <c r="T10" i="3" s="1"/>
  <c r="D45" i="1" s="1"/>
  <c r="S11" i="3"/>
  <c r="T11" i="3" s="1"/>
  <c r="S12" i="3"/>
  <c r="T12" i="3"/>
  <c r="D35" i="1" s="1"/>
  <c r="S13" i="3"/>
  <c r="T13" i="3" s="1"/>
  <c r="D7" i="1" s="1"/>
  <c r="S14" i="3"/>
  <c r="T14" i="3"/>
  <c r="D20" i="1" s="1"/>
  <c r="S15" i="3"/>
  <c r="T15" i="3" s="1"/>
  <c r="S16" i="3"/>
  <c r="T16" i="3"/>
  <c r="S17" i="3"/>
  <c r="T17" i="3" s="1"/>
  <c r="D22" i="1" s="1"/>
  <c r="S18" i="3"/>
  <c r="T18" i="3"/>
  <c r="D25" i="1" s="1"/>
  <c r="S19" i="3"/>
  <c r="T19" i="3" s="1"/>
  <c r="S20" i="3"/>
  <c r="T20" i="3"/>
  <c r="S21" i="3"/>
  <c r="T21" i="3" s="1"/>
  <c r="S22" i="3"/>
  <c r="T22" i="3" s="1"/>
  <c r="D42" i="1" s="1"/>
  <c r="S23" i="3"/>
  <c r="T23" i="3" s="1"/>
  <c r="D11" i="1" s="1"/>
  <c r="S24" i="3"/>
  <c r="T24" i="3" s="1"/>
  <c r="S25" i="3"/>
  <c r="T25" i="3" s="1"/>
  <c r="D49" i="1" s="1"/>
  <c r="S26" i="3"/>
  <c r="T26" i="3" s="1"/>
  <c r="D15" i="1" s="1"/>
  <c r="S27" i="3"/>
  <c r="T27" i="3" s="1"/>
  <c r="D37" i="1" s="1"/>
  <c r="S28" i="3"/>
  <c r="T28" i="3"/>
  <c r="S29" i="3"/>
  <c r="T29" i="3" s="1"/>
  <c r="D23" i="1" s="1"/>
  <c r="S30" i="3"/>
  <c r="T30" i="3" s="1"/>
  <c r="D12" i="1" s="1"/>
  <c r="S31" i="3"/>
  <c r="T31" i="3" s="1"/>
  <c r="D40" i="1" s="1"/>
  <c r="S32" i="3"/>
  <c r="T32" i="3"/>
  <c r="S33" i="3"/>
  <c r="T33" i="3" s="1"/>
  <c r="S34" i="3"/>
  <c r="T34" i="3"/>
  <c r="D18" i="1" s="1"/>
  <c r="S35" i="3"/>
  <c r="T35" i="3" s="1"/>
  <c r="D31" i="1" s="1"/>
  <c r="S36" i="3"/>
  <c r="T36" i="3"/>
  <c r="D10" i="1" s="1"/>
  <c r="S37" i="3"/>
  <c r="T37" i="3" s="1"/>
  <c r="D36" i="1" s="1"/>
  <c r="S38" i="3"/>
  <c r="T38" i="3" s="1"/>
  <c r="D29" i="1" s="1"/>
  <c r="S39" i="3"/>
  <c r="T39" i="3" s="1"/>
  <c r="D44" i="1" s="1"/>
  <c r="S40" i="3"/>
  <c r="T40" i="3"/>
  <c r="D43" i="1" s="1"/>
  <c r="S41" i="3"/>
  <c r="T41" i="3" s="1"/>
  <c r="D47" i="1" s="1"/>
  <c r="S42" i="3"/>
  <c r="T42" i="3" s="1"/>
  <c r="D46" i="1" s="1"/>
  <c r="S43" i="3"/>
  <c r="T43" i="3" s="1"/>
  <c r="D41" i="1" s="1"/>
  <c r="S44" i="3"/>
  <c r="T44" i="3"/>
  <c r="S45" i="3"/>
  <c r="T45" i="3" s="1"/>
  <c r="S46" i="3"/>
  <c r="T46" i="3" s="1"/>
  <c r="D48" i="1" s="1"/>
  <c r="S47" i="3"/>
  <c r="T47" i="3" s="1"/>
  <c r="S48" i="3"/>
  <c r="T48" i="3"/>
  <c r="S49" i="3"/>
  <c r="T49" i="3" s="1"/>
  <c r="D26" i="1" s="1"/>
  <c r="S50" i="3"/>
  <c r="T50" i="3"/>
  <c r="D19" i="1" s="1"/>
  <c r="S51" i="3"/>
  <c r="T51" i="3" s="1"/>
  <c r="D33" i="1" s="1"/>
  <c r="S52" i="3"/>
  <c r="T52" i="3"/>
  <c r="D5" i="1" s="1"/>
  <c r="S53" i="3"/>
  <c r="T53" i="3" s="1"/>
  <c r="D28" i="1" s="1"/>
  <c r="S54" i="3"/>
  <c r="T54" i="3" s="1"/>
  <c r="D16" i="1" s="1"/>
  <c r="S55" i="3"/>
  <c r="T55" i="3" s="1"/>
  <c r="D38" i="1" s="1"/>
  <c r="S56" i="3"/>
  <c r="T56" i="3" s="1"/>
  <c r="D8" i="1" s="1"/>
  <c r="S57" i="3"/>
  <c r="T57" i="3" s="1"/>
  <c r="D13" i="1" s="1"/>
  <c r="S58" i="3"/>
  <c r="T58" i="3" s="1"/>
  <c r="D21" i="1" s="1"/>
  <c r="S59" i="3"/>
  <c r="T59" i="3" s="1"/>
  <c r="S60" i="3"/>
  <c r="T60" i="3" s="1"/>
  <c r="D27" i="1" s="1"/>
  <c r="S61" i="3"/>
  <c r="T61" i="3" s="1"/>
  <c r="S62" i="3"/>
  <c r="T62" i="3" s="1"/>
  <c r="S63" i="3"/>
  <c r="T63" i="3" s="1"/>
  <c r="S64" i="3"/>
  <c r="T64" i="3" s="1"/>
  <c r="S65" i="3"/>
  <c r="T65" i="3" s="1"/>
  <c r="S66" i="3"/>
  <c r="T66" i="3" s="1"/>
  <c r="S67" i="3"/>
  <c r="T67" i="3" s="1"/>
  <c r="S68" i="3"/>
  <c r="T68" i="3" s="1"/>
  <c r="S69" i="3"/>
  <c r="T69" i="3" s="1"/>
  <c r="S2" i="3"/>
  <c r="T2" i="3" s="1"/>
  <c r="D2" i="1" s="1"/>
  <c r="S3" i="2"/>
  <c r="T3" i="2" s="1"/>
  <c r="S4" i="2"/>
  <c r="T4" i="2" s="1"/>
  <c r="B14" i="1" s="1"/>
  <c r="S5" i="2"/>
  <c r="T5" i="2" s="1"/>
  <c r="B3" i="1" s="1"/>
  <c r="S6" i="2"/>
  <c r="T6" i="2" s="1"/>
  <c r="B30" i="1" s="1"/>
  <c r="S7" i="2"/>
  <c r="T7" i="2" s="1"/>
  <c r="B6" i="1" s="1"/>
  <c r="S8" i="2"/>
  <c r="T8" i="2" s="1"/>
  <c r="B34" i="1" s="1"/>
  <c r="S9" i="2"/>
  <c r="T9" i="2" s="1"/>
  <c r="B24" i="1" s="1"/>
  <c r="S10" i="2"/>
  <c r="T10" i="2"/>
  <c r="B45" i="1" s="1"/>
  <c r="S11" i="2"/>
  <c r="T11" i="2" s="1"/>
  <c r="S12" i="2"/>
  <c r="T12" i="2" s="1"/>
  <c r="B35" i="1" s="1"/>
  <c r="S13" i="2"/>
  <c r="T13" i="2" s="1"/>
  <c r="B7" i="1" s="1"/>
  <c r="S14" i="2"/>
  <c r="T14" i="2" s="1"/>
  <c r="B20" i="1" s="1"/>
  <c r="S15" i="2"/>
  <c r="T15" i="2" s="1"/>
  <c r="S16" i="2"/>
  <c r="T16" i="2" s="1"/>
  <c r="B4" i="1" s="1"/>
  <c r="S17" i="2"/>
  <c r="T17" i="2" s="1"/>
  <c r="B22" i="1" s="1"/>
  <c r="S18" i="2"/>
  <c r="T18" i="2"/>
  <c r="B25" i="1" s="1"/>
  <c r="S19" i="2"/>
  <c r="T19" i="2" s="1"/>
  <c r="S20" i="2"/>
  <c r="T20" i="2" s="1"/>
  <c r="S21" i="2"/>
  <c r="T21" i="2" s="1"/>
  <c r="B17" i="1" s="1"/>
  <c r="S22" i="2"/>
  <c r="T22" i="2"/>
  <c r="B42" i="1" s="1"/>
  <c r="S23" i="2"/>
  <c r="T23" i="2" s="1"/>
  <c r="B11" i="1" s="1"/>
  <c r="S24" i="2"/>
  <c r="T24" i="2" s="1"/>
  <c r="S25" i="2"/>
  <c r="T25" i="2" s="1"/>
  <c r="B49" i="1" s="1"/>
  <c r="S26" i="2"/>
  <c r="T26" i="2"/>
  <c r="B15" i="1" s="1"/>
  <c r="S27" i="2"/>
  <c r="T27" i="2" s="1"/>
  <c r="B37" i="1" s="1"/>
  <c r="S28" i="2"/>
  <c r="T28" i="2" s="1"/>
  <c r="S29" i="2"/>
  <c r="T29" i="2" s="1"/>
  <c r="B23" i="1" s="1"/>
  <c r="S30" i="2"/>
  <c r="T30" i="2" s="1"/>
  <c r="B12" i="1" s="1"/>
  <c r="S31" i="2"/>
  <c r="T31" i="2" s="1"/>
  <c r="B40" i="1" s="1"/>
  <c r="S32" i="2"/>
  <c r="T32" i="2" s="1"/>
  <c r="B32" i="1" s="1"/>
  <c r="S33" i="2"/>
  <c r="T33" i="2" s="1"/>
  <c r="B9" i="1" s="1"/>
  <c r="S34" i="2"/>
  <c r="T34" i="2" s="1"/>
  <c r="B18" i="1" s="1"/>
  <c r="S35" i="2"/>
  <c r="T35" i="2" s="1"/>
  <c r="B31" i="1" s="1"/>
  <c r="S36" i="2"/>
  <c r="T36" i="2" s="1"/>
  <c r="B10" i="1" s="1"/>
  <c r="S37" i="2"/>
  <c r="T37" i="2" s="1"/>
  <c r="B36" i="1" s="1"/>
  <c r="S38" i="2"/>
  <c r="T38" i="2" s="1"/>
  <c r="B29" i="1" s="1"/>
  <c r="S39" i="2"/>
  <c r="T39" i="2" s="1"/>
  <c r="B44" i="1" s="1"/>
  <c r="S40" i="2"/>
  <c r="T40" i="2" s="1"/>
  <c r="B43" i="1" s="1"/>
  <c r="S41" i="2"/>
  <c r="T41" i="2" s="1"/>
  <c r="B47" i="1" s="1"/>
  <c r="S42" i="2"/>
  <c r="T42" i="2" s="1"/>
  <c r="B46" i="1" s="1"/>
  <c r="S43" i="2"/>
  <c r="T43" i="2" s="1"/>
  <c r="B41" i="1" s="1"/>
  <c r="S44" i="2"/>
  <c r="T44" i="2" s="1"/>
  <c r="S45" i="2"/>
  <c r="T45" i="2" s="1"/>
  <c r="S46" i="2"/>
  <c r="T46" i="2" s="1"/>
  <c r="B48" i="1" s="1"/>
  <c r="S47" i="2"/>
  <c r="T47" i="2" s="1"/>
  <c r="S48" i="2"/>
  <c r="T48" i="2" s="1"/>
  <c r="B39" i="1" s="1"/>
  <c r="S49" i="2"/>
  <c r="T49" i="2" s="1"/>
  <c r="B26" i="1" s="1"/>
  <c r="S50" i="2"/>
  <c r="T50" i="2" s="1"/>
  <c r="B19" i="1" s="1"/>
  <c r="S51" i="2"/>
  <c r="T51" i="2" s="1"/>
  <c r="B33" i="1" s="1"/>
  <c r="S52" i="2"/>
  <c r="T52" i="2" s="1"/>
  <c r="B5" i="1" s="1"/>
  <c r="S53" i="2"/>
  <c r="T53" i="2" s="1"/>
  <c r="B28" i="1" s="1"/>
  <c r="S54" i="2"/>
  <c r="T54" i="2" s="1"/>
  <c r="B16" i="1" s="1"/>
  <c r="S55" i="2"/>
  <c r="T55" i="2" s="1"/>
  <c r="B38" i="1" s="1"/>
  <c r="S56" i="2"/>
  <c r="T56" i="2" s="1"/>
  <c r="B8" i="1" s="1"/>
  <c r="S57" i="2"/>
  <c r="T57" i="2" s="1"/>
  <c r="B13" i="1" s="1"/>
  <c r="S58" i="2"/>
  <c r="T58" i="2" s="1"/>
  <c r="B21" i="1" s="1"/>
  <c r="S59" i="2"/>
  <c r="T59" i="2" s="1"/>
  <c r="S60" i="2"/>
  <c r="T60" i="2" s="1"/>
  <c r="B27" i="1" s="1"/>
  <c r="S61" i="2"/>
  <c r="T61" i="2" s="1"/>
  <c r="S62" i="2"/>
  <c r="T62" i="2" s="1"/>
  <c r="S63" i="2"/>
  <c r="T63" i="2" s="1"/>
  <c r="S64" i="2"/>
  <c r="T64" i="2" s="1"/>
  <c r="S65" i="2"/>
  <c r="T65" i="2" s="1"/>
  <c r="S66" i="2"/>
  <c r="T66" i="2" s="1"/>
  <c r="S67" i="2"/>
  <c r="T67" i="2" s="1"/>
  <c r="S68" i="2"/>
  <c r="T68" i="2" s="1"/>
  <c r="S69" i="2"/>
  <c r="T69" i="2" s="1"/>
  <c r="S2" i="2"/>
  <c r="T2" i="2" s="1"/>
  <c r="B2" i="1" s="1"/>
  <c r="F14" i="1"/>
  <c r="F3" i="1"/>
  <c r="F30" i="1"/>
  <c r="F6" i="1"/>
  <c r="F34" i="1"/>
  <c r="F24" i="1"/>
  <c r="F45" i="1"/>
  <c r="F35" i="1"/>
  <c r="F7" i="1"/>
  <c r="F20" i="1"/>
  <c r="F4" i="1"/>
  <c r="F22" i="1"/>
  <c r="F25" i="1"/>
  <c r="F17" i="1"/>
  <c r="F42" i="1"/>
  <c r="F11" i="1"/>
  <c r="F49" i="1"/>
  <c r="F15" i="1"/>
  <c r="F37" i="1"/>
  <c r="F23" i="1"/>
  <c r="F12" i="1"/>
  <c r="F40" i="1"/>
  <c r="F32" i="1"/>
  <c r="F9" i="1"/>
  <c r="F18" i="1"/>
  <c r="F31" i="1"/>
  <c r="F10" i="1"/>
  <c r="F36" i="1"/>
  <c r="F29" i="1"/>
  <c r="F44" i="1"/>
  <c r="F43" i="1"/>
  <c r="F47" i="1"/>
  <c r="F46" i="1"/>
  <c r="F41" i="1"/>
  <c r="F48" i="1"/>
  <c r="F39" i="1"/>
  <c r="F26" i="1"/>
  <c r="F19" i="1"/>
  <c r="F33" i="1"/>
  <c r="F5" i="1"/>
  <c r="F28" i="1"/>
  <c r="F16" i="1"/>
  <c r="F38" i="1"/>
  <c r="F8" i="1"/>
  <c r="F13" i="1"/>
  <c r="F21" i="1"/>
  <c r="F27" i="1"/>
  <c r="F2" i="1"/>
</calcChain>
</file>

<file path=xl/sharedStrings.xml><?xml version="1.0" encoding="utf-8"?>
<sst xmlns="http://schemas.openxmlformats.org/spreadsheetml/2006/main" count="623" uniqueCount="148">
  <si>
    <t>name</t>
  </si>
  <si>
    <t>homopolymers</t>
  </si>
  <si>
    <t>dineucleiotide</t>
  </si>
  <si>
    <t>trinucleotide</t>
  </si>
  <si>
    <t>tetranucleotide</t>
  </si>
  <si>
    <t>pentanucleotide</t>
  </si>
  <si>
    <t>hexanucleotide</t>
  </si>
  <si>
    <t>per1.perc</t>
  </si>
  <si>
    <t>per2.perc</t>
  </si>
  <si>
    <t>per3.perc</t>
  </si>
  <si>
    <t>per4.perc</t>
  </si>
  <si>
    <t>per5.perc</t>
  </si>
  <si>
    <t>per6.perc</t>
  </si>
  <si>
    <t>genome_length</t>
  </si>
  <si>
    <t>str_base</t>
  </si>
  <si>
    <t>str.per.bp</t>
  </si>
  <si>
    <t>str.num</t>
  </si>
  <si>
    <t>str.density</t>
  </si>
  <si>
    <t>ce11</t>
  </si>
  <si>
    <t>ailMel1</t>
  </si>
  <si>
    <t>anoCar2</t>
  </si>
  <si>
    <t>anoGam3</t>
  </si>
  <si>
    <t>balAcu1</t>
  </si>
  <si>
    <t>calMil1</t>
  </si>
  <si>
    <t>cavPor3</t>
  </si>
  <si>
    <t>cerSim1</t>
  </si>
  <si>
    <t>chlSab2</t>
  </si>
  <si>
    <t>choHof1</t>
  </si>
  <si>
    <t>criGriChoV2</t>
  </si>
  <si>
    <t>danRer11</t>
  </si>
  <si>
    <t>dasNov3</t>
  </si>
  <si>
    <t>dipOrd1</t>
  </si>
  <si>
    <t>dm6</t>
  </si>
  <si>
    <t>echTel2</t>
  </si>
  <si>
    <t>equCab3</t>
  </si>
  <si>
    <t>felCat9</t>
  </si>
  <si>
    <t>gadMor1</t>
  </si>
  <si>
    <t>galGal6</t>
  </si>
  <si>
    <t>hg19</t>
  </si>
  <si>
    <t>latCha1</t>
  </si>
  <si>
    <t>loxAfr3</t>
  </si>
  <si>
    <t>macFas5</t>
  </si>
  <si>
    <t>melUnd1</t>
  </si>
  <si>
    <t>micMur2</t>
  </si>
  <si>
    <t>musFur1</t>
  </si>
  <si>
    <t>myoLuc2</t>
  </si>
  <si>
    <t>nanPar1</t>
  </si>
  <si>
    <t>nomLeu3</t>
  </si>
  <si>
    <t>ochPri3</t>
  </si>
  <si>
    <t>oreNil2</t>
  </si>
  <si>
    <t>ornAna2</t>
  </si>
  <si>
    <t>oryCun2</t>
  </si>
  <si>
    <t>oryLat2</t>
  </si>
  <si>
    <t>otoGar3</t>
  </si>
  <si>
    <t>oviAri4</t>
  </si>
  <si>
    <t>panPan3</t>
  </si>
  <si>
    <t>panTro6</t>
  </si>
  <si>
    <t>papAnu4</t>
  </si>
  <si>
    <t>papHam1</t>
  </si>
  <si>
    <t>ponAbe3</t>
  </si>
  <si>
    <t>proCap1</t>
  </si>
  <si>
    <t>pteVam1</t>
  </si>
  <si>
    <t>rheMac10</t>
  </si>
  <si>
    <t>sacCer3</t>
  </si>
  <si>
    <t>saiBol1</t>
  </si>
  <si>
    <t>sorAra2</t>
  </si>
  <si>
    <t>sarHar1</t>
  </si>
  <si>
    <t>speTri2</t>
  </si>
  <si>
    <t>strPur2</t>
  </si>
  <si>
    <t>susScr11</t>
  </si>
  <si>
    <t>taeGut2</t>
  </si>
  <si>
    <t>tarSyr2</t>
  </si>
  <si>
    <t>tetNig2</t>
  </si>
  <si>
    <t>thaSir1</t>
  </si>
  <si>
    <t>triMan1</t>
  </si>
  <si>
    <t>tupBel1</t>
  </si>
  <si>
    <t>vicPac2</t>
  </si>
  <si>
    <t>bosTau9</t>
  </si>
  <si>
    <t>calJac4</t>
  </si>
  <si>
    <t>canFam5</t>
  </si>
  <si>
    <t>fr3</t>
  </si>
  <si>
    <t>gorGor6</t>
  </si>
  <si>
    <t>melGal5</t>
  </si>
  <si>
    <t>rn7</t>
  </si>
  <si>
    <t>xenTro10</t>
  </si>
  <si>
    <t>mm39</t>
  </si>
  <si>
    <t>exon</t>
  </si>
  <si>
    <t>3utr</t>
  </si>
  <si>
    <t>5utr</t>
  </si>
  <si>
    <t>wuhCor1</t>
  </si>
  <si>
    <t>eboVir3</t>
  </si>
  <si>
    <t>Ecoli</t>
  </si>
  <si>
    <t>Yersinia_pestis</t>
  </si>
  <si>
    <t>Bacillus_cereus</t>
  </si>
  <si>
    <t>Streptococcus_pneumoniae</t>
  </si>
  <si>
    <t>aplCal1</t>
  </si>
  <si>
    <t>priPac1</t>
  </si>
  <si>
    <t>caeJap1</t>
  </si>
  <si>
    <t>caePb2</t>
  </si>
  <si>
    <t>caeRem3</t>
  </si>
  <si>
    <t>apiMel2</t>
  </si>
  <si>
    <t>droGri1</t>
  </si>
  <si>
    <t>droGri2</t>
  </si>
  <si>
    <t>droVir2</t>
  </si>
  <si>
    <t>droVir3</t>
  </si>
  <si>
    <t>droMoj2</t>
  </si>
  <si>
    <t>droMoj3</t>
  </si>
  <si>
    <t>dp3</t>
  </si>
  <si>
    <t>dp4</t>
  </si>
  <si>
    <t>droPer1</t>
  </si>
  <si>
    <t>droAna2</t>
  </si>
  <si>
    <t>droAna3</t>
  </si>
  <si>
    <t>droYak2</t>
  </si>
  <si>
    <t>droSim1</t>
  </si>
  <si>
    <t>droSec1</t>
  </si>
  <si>
    <t>droEre1</t>
  </si>
  <si>
    <t>droEre2</t>
  </si>
  <si>
    <t>braFlo1</t>
  </si>
  <si>
    <t>ci2</t>
  </si>
  <si>
    <t>ci3</t>
  </si>
  <si>
    <t>petMar3</t>
  </si>
  <si>
    <t>fr2</t>
  </si>
  <si>
    <t>xenTro9</t>
  </si>
  <si>
    <t>chrPic1</t>
  </si>
  <si>
    <t>allMis1</t>
  </si>
  <si>
    <t>aptMan1</t>
  </si>
  <si>
    <t>aquChr2</t>
  </si>
  <si>
    <t>geoFor1</t>
  </si>
  <si>
    <t>melGal1</t>
  </si>
  <si>
    <t>macEug2</t>
  </si>
  <si>
    <t>manPen1</t>
  </si>
  <si>
    <t>canFam3</t>
  </si>
  <si>
    <t>bosTau7</t>
  </si>
  <si>
    <t>hetGla2</t>
  </si>
  <si>
    <t>rn6</t>
  </si>
  <si>
    <t>mm10</t>
  </si>
  <si>
    <t>calJac1</t>
  </si>
  <si>
    <t>ponAbe2</t>
  </si>
  <si>
    <t>hg38</t>
  </si>
  <si>
    <t>gorGor5</t>
  </si>
  <si>
    <t>nasLar1</t>
  </si>
  <si>
    <t>order</t>
  </si>
  <si>
    <t>species</t>
  </si>
  <si>
    <t>three</t>
  </si>
  <si>
    <t>five</t>
  </si>
  <si>
    <t>str.per.bp.annot</t>
  </si>
  <si>
    <t>annot.size</t>
  </si>
  <si>
    <t>genome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</si>
</sst>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11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496EE-16E6-CA41-BA87-A7E0D0030BF0}">
  <dimension ref="A1:F49"/>
  <sheetViews>
    <sheetView tabSelected="1" workbookViewId="0">
      <selection activeCell="A27" sqref="A27:XFD27"/>
    </sheetView>
  </sheetViews>
  <sheetFormatPr baseColWidth="10" defaultRowHeight="16" x14ac:dyDescent="0.2"/>
  <cols>
    <col min="3" max="3" width="11.1640625" bestFit="1" customWidth="1"/>
  </cols>
  <sheetData>
    <row r="1" spans="1:6" x14ac:dyDescent="0.2">
      <c r="A1" s="2" t="s">
        <v>0</v>
      </c>
      <c r="B1" s="2" t="s">
        <v>86</v>
      </c>
      <c r="C1" s="2" t="s">
        <v>87</v>
      </c>
      <c r="D1" s="2" t="s">
        <v>88</v>
      </c>
      <c r="E1" s="2" t="s">
        <v>147</v>
      </c>
      <c r="F1" s="2" t="s">
        <v>141</v>
      </c>
    </row>
    <row r="2" spans="1:6" x14ac:dyDescent="0.2">
      <c r="A2" t="s">
        <v>18</v>
      </c>
      <c r="B2">
        <f>VLOOKUP(A2, Exon!A:T, 20, 0)</f>
        <v>9.3509856207996838E-5</v>
      </c>
      <c r="C2">
        <f>VLOOKUP(A2, '3utr'!A:T, 20, 0)</f>
        <v>2.4803374485470519E-4</v>
      </c>
      <c r="D2">
        <f>VLOOKUP(A2, '5utr'!A:T, 20, 0)</f>
        <v>2.0003570257476333E-4</v>
      </c>
      <c r="E2">
        <f>VLOOKUP(A2,genome!A:P, 16, 1)</f>
        <v>6.13745E-3</v>
      </c>
      <c r="F2">
        <f>VLOOKUP(A2, order!A:B, 2, 0)</f>
        <v>13</v>
      </c>
    </row>
    <row r="3" spans="1:6" x14ac:dyDescent="0.2">
      <c r="A3" t="s">
        <v>21</v>
      </c>
      <c r="B3">
        <f>VLOOKUP(A3, Exon!A:T, 20, 0)</f>
        <v>3.43401970967755E-4</v>
      </c>
      <c r="C3">
        <f>VLOOKUP(A3, '3utr'!A:T, 20, 0)</f>
        <v>6.7890949617226625E-4</v>
      </c>
      <c r="D3">
        <f>VLOOKUP(A3, '5utr'!A:T, 20, 0)</f>
        <v>7.2554499027251064E-4</v>
      </c>
      <c r="E3">
        <f>VLOOKUP(A3,genome!A:P, 16, 1)</f>
        <v>9.2741200000000003E-3</v>
      </c>
      <c r="F3">
        <f>VLOOKUP(A3, order!A:B, 2, 0)</f>
        <v>15</v>
      </c>
    </row>
    <row r="4" spans="1:6" x14ac:dyDescent="0.2">
      <c r="A4" t="s">
        <v>32</v>
      </c>
      <c r="B4">
        <f>VLOOKUP(A4, Exon!A:T, 20, 0)</f>
        <v>1.4233646381759006E-4</v>
      </c>
      <c r="C4">
        <f>VLOOKUP(A4, '3utr'!A:T, 20, 0)</f>
        <v>2.7968091652341389E-4</v>
      </c>
      <c r="D4">
        <f>VLOOKUP(A4, '5utr'!A:T, 20, 0)</f>
        <v>3.1650562591652333E-4</v>
      </c>
      <c r="E4">
        <f>VLOOKUP(A4,genome!A:P, 16, 1)</f>
        <v>7.4934900000000002E-3</v>
      </c>
      <c r="F4">
        <f>VLOOKUP(A4, order!A:B, 2, 0)</f>
        <v>30</v>
      </c>
    </row>
    <row r="5" spans="1:6" x14ac:dyDescent="0.2">
      <c r="A5" t="s">
        <v>68</v>
      </c>
      <c r="B5">
        <f>VLOOKUP(A5, Exon!A:T, 20, 0)</f>
        <v>1.7734351885188341E-4</v>
      </c>
      <c r="C5">
        <f>VLOOKUP(A5, '3utr'!A:T, 20, 0)</f>
        <v>3.4443168771526979E-4</v>
      </c>
      <c r="D5">
        <f>VLOOKUP(A5, '5utr'!A:T, 20, 0)</f>
        <v>3.2246438665376809E-4</v>
      </c>
      <c r="E5">
        <f>VLOOKUP(A5,genome!A:P, 16, 1)</f>
        <v>9.2668400000000001E-3</v>
      </c>
      <c r="F5">
        <f>VLOOKUP(A5, order!A:B, 2, 0)</f>
        <v>33</v>
      </c>
    </row>
    <row r="6" spans="1:6" x14ac:dyDescent="0.2">
      <c r="A6" t="s">
        <v>23</v>
      </c>
      <c r="B6">
        <f>VLOOKUP(A6, Exon!A:T, 20, 0)</f>
        <v>1.3476695688411261E-4</v>
      </c>
      <c r="C6">
        <f>VLOOKUP(A6, '3utr'!A:T, 20, 0)</f>
        <v>2.2212334599923823E-4</v>
      </c>
      <c r="D6">
        <f>VLOOKUP(A6, '5utr'!A:T, 20, 0)</f>
        <v>8.5283916971576161E-4</v>
      </c>
      <c r="E6">
        <f>VLOOKUP(A6,genome!A:P, 16, 1)</f>
        <v>8.2931199999999993E-3</v>
      </c>
      <c r="F6">
        <f>VLOOKUP(A6, order!A:B, 2, 0)</f>
        <v>38</v>
      </c>
    </row>
    <row r="7" spans="1:6" x14ac:dyDescent="0.2">
      <c r="A7" t="s">
        <v>29</v>
      </c>
      <c r="B7">
        <f>VLOOKUP(A7, Exon!A:T, 20, 0)</f>
        <v>2.2449002514599484E-4</v>
      </c>
      <c r="C7">
        <f>VLOOKUP(A7, '3utr'!A:T, 20, 0)</f>
        <v>5.1352432656905989E-4</v>
      </c>
      <c r="D7">
        <f>VLOOKUP(A7, '5utr'!A:T, 20, 0)</f>
        <v>4.2013375184337987E-4</v>
      </c>
      <c r="E7">
        <f>VLOOKUP(A7,genome!A:P, 16, 1)</f>
        <v>1.5385680000000001E-2</v>
      </c>
      <c r="F7">
        <f>VLOOKUP(A7, order!A:B, 2, 0)</f>
        <v>39</v>
      </c>
    </row>
    <row r="8" spans="1:6" x14ac:dyDescent="0.2">
      <c r="A8" t="s">
        <v>72</v>
      </c>
      <c r="B8">
        <f>VLOOKUP(A8, Exon!A:T, 20, 0)</f>
        <v>1.3774516992002167E-4</v>
      </c>
      <c r="C8">
        <f>VLOOKUP(A8, '3utr'!A:T, 20, 0)</f>
        <v>4.6601031818004312E-4</v>
      </c>
      <c r="D8">
        <f>VLOOKUP(A8, '5utr'!A:T, 20, 0)</f>
        <v>4.0756123122307185E-4</v>
      </c>
      <c r="E8">
        <f>VLOOKUP(A8,genome!A:P, 16, 1)</f>
        <v>1.089475E-2</v>
      </c>
      <c r="F8">
        <f>VLOOKUP(A8, order!A:B, 2, 0)</f>
        <v>41</v>
      </c>
    </row>
    <row r="9" spans="1:6" x14ac:dyDescent="0.2">
      <c r="A9" t="s">
        <v>49</v>
      </c>
      <c r="B9">
        <f>VLOOKUP(A9, Exon!A:T, 20, 0)</f>
        <v>1.6161553013325123E-4</v>
      </c>
      <c r="C9">
        <f>VLOOKUP(A9, '3utr'!A:T, 20, 0)</f>
        <v>2.6781021522717289E-4</v>
      </c>
      <c r="D9">
        <f>VLOOKUP(A9, '5utr'!A:T, 20, 0)</f>
        <v>3.4995568641934388E-4</v>
      </c>
      <c r="E9">
        <f>VLOOKUP(A9,genome!A:P, 16, 1)</f>
        <v>6.7673999999999998E-3</v>
      </c>
      <c r="F9">
        <f>VLOOKUP(A9, order!A:B, 2, 0)</f>
        <v>44</v>
      </c>
    </row>
    <row r="10" spans="1:6" x14ac:dyDescent="0.2">
      <c r="A10" t="s">
        <v>52</v>
      </c>
      <c r="B10">
        <f>VLOOKUP(A10, Exon!A:T, 20, 0)</f>
        <v>1.2609022133555054E-4</v>
      </c>
      <c r="C10">
        <f>VLOOKUP(A10, '3utr'!A:T, 20, 0)</f>
        <v>3.5401262316531255E-4</v>
      </c>
      <c r="D10">
        <f>VLOOKUP(A10, '5utr'!A:T, 20, 0)</f>
        <v>3.6905395182235346E-4</v>
      </c>
      <c r="E10">
        <f>VLOOKUP(A10,genome!A:P, 16, 1)</f>
        <v>5.1194999999999999E-3</v>
      </c>
      <c r="F10">
        <f>VLOOKUP(A10, order!A:B, 2, 0)</f>
        <v>45</v>
      </c>
    </row>
    <row r="11" spans="1:6" x14ac:dyDescent="0.2">
      <c r="A11" t="s">
        <v>39</v>
      </c>
      <c r="B11">
        <f>VLOOKUP(A11, Exon!A:T, 20, 0)</f>
        <v>5.042000252378782E-4</v>
      </c>
      <c r="C11">
        <f>VLOOKUP(A11, '3utr'!A:T, 20, 0)</f>
        <v>1.1886544525861798E-3</v>
      </c>
      <c r="D11">
        <f>VLOOKUP(A11, '5utr'!A:T, 20, 0)</f>
        <v>1.4005311561306865E-3</v>
      </c>
      <c r="E11">
        <f>VLOOKUP(A11,genome!A:P, 16, 1)</f>
        <v>1.1784269999999999E-2</v>
      </c>
      <c r="F11">
        <f>VLOOKUP(A11, order!A:B, 2, 0)</f>
        <v>46</v>
      </c>
    </row>
    <row r="12" spans="1:6" x14ac:dyDescent="0.2">
      <c r="A12" t="s">
        <v>46</v>
      </c>
      <c r="B12">
        <f>VLOOKUP(A12, Exon!A:T, 20, 0)</f>
        <v>9.1702241657054567E-5</v>
      </c>
      <c r="C12">
        <f>VLOOKUP(A12, '3utr'!A:T, 20, 0)</f>
        <v>2.3200118445749939E-4</v>
      </c>
      <c r="D12">
        <f>VLOOKUP(A12, '5utr'!A:T, 20, 0)</f>
        <v>2.9410681838362533E-4</v>
      </c>
      <c r="E12">
        <f>VLOOKUP(A12,genome!A:P, 16, 1)</f>
        <v>4.47496E-3</v>
      </c>
      <c r="F12">
        <f>VLOOKUP(A12, order!A:B, 2, 0)</f>
        <v>47</v>
      </c>
    </row>
    <row r="13" spans="1:6" x14ac:dyDescent="0.2">
      <c r="A13" t="s">
        <v>73</v>
      </c>
      <c r="B13">
        <f>VLOOKUP(A13, Exon!A:T, 20, 0)</f>
        <v>1.8129941735824822E-4</v>
      </c>
      <c r="C13">
        <f>VLOOKUP(A13, '3utr'!A:T, 20, 0)</f>
        <v>2.6366254527703751E-4</v>
      </c>
      <c r="D13">
        <f>VLOOKUP(A13, '5utr'!A:T, 20, 0)</f>
        <v>5.3572454133693687E-4</v>
      </c>
      <c r="E13">
        <f>VLOOKUP(A13,genome!A:P, 16, 1)</f>
        <v>8.7591100000000005E-3</v>
      </c>
      <c r="F13">
        <f>VLOOKUP(A13, order!A:B, 2, 0)</f>
        <v>50</v>
      </c>
    </row>
    <row r="14" spans="1:6" x14ac:dyDescent="0.2">
      <c r="A14" t="s">
        <v>20</v>
      </c>
      <c r="B14">
        <f>VLOOKUP(A14, Exon!A:T, 20, 0)</f>
        <v>3.2764276483448904E-4</v>
      </c>
      <c r="C14">
        <f>VLOOKUP(A14, '3utr'!A:T, 20, 0)</f>
        <v>4.4063714004050791E-4</v>
      </c>
      <c r="D14">
        <f>VLOOKUP(A14, '5utr'!A:T, 20, 0)</f>
        <v>1.1321170758501523E-3</v>
      </c>
      <c r="E14">
        <f>VLOOKUP(A14,genome!A:P, 16, 1)</f>
        <v>1.065056E-2</v>
      </c>
      <c r="F14">
        <f>VLOOKUP(A14, order!A:B, 2, 0)</f>
        <v>51</v>
      </c>
    </row>
    <row r="15" spans="1:6" x14ac:dyDescent="0.2">
      <c r="A15" t="s">
        <v>42</v>
      </c>
      <c r="B15">
        <f>VLOOKUP(A15, Exon!A:T, 20, 0)</f>
        <v>9.425309687072144E-5</v>
      </c>
      <c r="C15">
        <f>VLOOKUP(A15, '3utr'!A:T, 20, 0)</f>
        <v>1.5444593428758392E-4</v>
      </c>
      <c r="D15">
        <f>VLOOKUP(A15, '5utr'!A:T, 20, 0)</f>
        <v>3.2278877779564941E-4</v>
      </c>
      <c r="E15">
        <f>VLOOKUP(A15,genome!A:P, 16, 1)</f>
        <v>2.3617899999999999E-3</v>
      </c>
      <c r="F15">
        <f>VLOOKUP(A15, order!A:B, 2, 0)</f>
        <v>56</v>
      </c>
    </row>
    <row r="16" spans="1:6" x14ac:dyDescent="0.2">
      <c r="A16" t="s">
        <v>70</v>
      </c>
      <c r="B16">
        <f>VLOOKUP(A16, Exon!A:T, 20, 0)</f>
        <v>1.5132544482631338E-4</v>
      </c>
      <c r="C16">
        <f>VLOOKUP(A16, '3utr'!A:T, 20, 0)</f>
        <v>3.1671056034989539E-4</v>
      </c>
      <c r="D16">
        <f>VLOOKUP(A16, '5utr'!A:T, 20, 0)</f>
        <v>1.1225903018520589E-3</v>
      </c>
      <c r="E16">
        <f>VLOOKUP(A16,genome!A:P, 16, 1)</f>
        <v>4.5188900000000002E-3</v>
      </c>
      <c r="F16">
        <f>VLOOKUP(A16, order!A:B, 2, 0)</f>
        <v>57</v>
      </c>
    </row>
    <row r="17" spans="1:6" x14ac:dyDescent="0.2">
      <c r="A17" t="s">
        <v>37</v>
      </c>
      <c r="B17">
        <f>VLOOKUP(A17, Exon!A:T, 20, 0)</f>
        <v>1.7358317795613059E-4</v>
      </c>
      <c r="C17">
        <f>VLOOKUP(A17, '3utr'!A:T, 20, 0)</f>
        <v>3.0083635565484229E-4</v>
      </c>
      <c r="D17">
        <f>VLOOKUP(A17, '5utr'!A:T, 20, 0)</f>
        <v>5.6101202678218601E-4</v>
      </c>
      <c r="E17">
        <f>VLOOKUP(A17,genome!A:P, 16, 1)</f>
        <v>5.8900899999999997E-3</v>
      </c>
      <c r="F17">
        <f>VLOOKUP(A17, order!A:B, 2, 0)</f>
        <v>61</v>
      </c>
    </row>
    <row r="18" spans="1:6" x14ac:dyDescent="0.2">
      <c r="A18" t="s">
        <v>50</v>
      </c>
      <c r="B18">
        <f>VLOOKUP(A18, Exon!A:T, 20, 0)</f>
        <v>2.7158841365498241E-4</v>
      </c>
      <c r="C18">
        <f>VLOOKUP(A18, '3utr'!A:T, 20, 0)</f>
        <v>4.1532710214138905E-4</v>
      </c>
      <c r="D18">
        <f>VLOOKUP(A18, '5utr'!A:T, 20, 0)</f>
        <v>8.195046923252544E-4</v>
      </c>
      <c r="E18">
        <f>VLOOKUP(A18,genome!A:P, 16, 1)</f>
        <v>8.9987899999999996E-3</v>
      </c>
      <c r="F18">
        <f>VLOOKUP(A18, order!A:B, 2, 0)</f>
        <v>62</v>
      </c>
    </row>
    <row r="19" spans="1:6" x14ac:dyDescent="0.2">
      <c r="A19" t="s">
        <v>66</v>
      </c>
      <c r="B19">
        <f>VLOOKUP(A19, Exon!A:T, 20, 0)</f>
        <v>1.9699847319962265E-4</v>
      </c>
      <c r="C19">
        <f>VLOOKUP(A19, '3utr'!A:T, 20, 0)</f>
        <v>4.074284822429617E-4</v>
      </c>
      <c r="D19">
        <f>VLOOKUP(A19, '5utr'!A:T, 20, 0)</f>
        <v>4.7030314288307645E-4</v>
      </c>
      <c r="E19">
        <f>VLOOKUP(A19,genome!A:P, 16, 1)</f>
        <v>8.1296500000000004E-3</v>
      </c>
      <c r="F19">
        <f>VLOOKUP(A19, order!A:B, 2, 0)</f>
        <v>64</v>
      </c>
    </row>
    <row r="20" spans="1:6" x14ac:dyDescent="0.2">
      <c r="A20" t="s">
        <v>30</v>
      </c>
      <c r="B20">
        <f>VLOOKUP(A20, Exon!A:T, 20, 0)</f>
        <v>2.069968356270585E-4</v>
      </c>
      <c r="C20">
        <f>VLOOKUP(A20, '3utr'!A:T, 20, 0)</f>
        <v>2.965052087447085E-4</v>
      </c>
      <c r="D20">
        <f>VLOOKUP(A20, '5utr'!A:T, 20, 0)</f>
        <v>4.379689428000255E-4</v>
      </c>
      <c r="E20">
        <f>VLOOKUP(A20,genome!A:P, 16, 1)</f>
        <v>5.0662800000000003E-3</v>
      </c>
      <c r="F20">
        <f>VLOOKUP(A20, order!A:B, 2, 0)</f>
        <v>65</v>
      </c>
    </row>
    <row r="21" spans="1:6" x14ac:dyDescent="0.2">
      <c r="A21" t="s">
        <v>74</v>
      </c>
      <c r="B21">
        <f>VLOOKUP(A21, Exon!A:T, 20, 0)</f>
        <v>1.1075827715084257E-4</v>
      </c>
      <c r="C21">
        <f>VLOOKUP(A21, '3utr'!A:T, 20, 0)</f>
        <v>1.6828884640134688E-4</v>
      </c>
      <c r="D21">
        <f>VLOOKUP(A21, '5utr'!A:T, 20, 0)</f>
        <v>2.2993421232982147E-4</v>
      </c>
      <c r="E21">
        <f>VLOOKUP(A21,genome!A:P, 16, 1)</f>
        <v>5.2284000000000002E-3</v>
      </c>
      <c r="F21">
        <f>VLOOKUP(A21, order!A:B, 2, 0)</f>
        <v>67</v>
      </c>
    </row>
    <row r="22" spans="1:6" x14ac:dyDescent="0.2">
      <c r="A22" t="s">
        <v>33</v>
      </c>
      <c r="B22">
        <f>VLOOKUP(A22, Exon!A:T, 20, 0)</f>
        <v>1.3272725743530169E-4</v>
      </c>
      <c r="C22">
        <f>VLOOKUP(A22, '3utr'!A:T, 20, 0)</f>
        <v>3.1043943200614784E-4</v>
      </c>
      <c r="D22">
        <f>VLOOKUP(A22, '5utr'!A:T, 20, 0)</f>
        <v>4.4810848429794676E-4</v>
      </c>
      <c r="E22">
        <f>VLOOKUP(A22,genome!A:P, 16, 1)</f>
        <v>5.1302800000000001E-3</v>
      </c>
      <c r="F22">
        <f>VLOOKUP(A22, order!A:B, 2, 0)</f>
        <v>70</v>
      </c>
    </row>
    <row r="23" spans="1:6" x14ac:dyDescent="0.2">
      <c r="A23" t="s">
        <v>45</v>
      </c>
      <c r="B23">
        <f>VLOOKUP(A23, Exon!A:T, 20, 0)</f>
        <v>1.6020629338883789E-4</v>
      </c>
      <c r="C23">
        <f>VLOOKUP(A23, '3utr'!A:T, 20, 0)</f>
        <v>4.2153586747158481E-4</v>
      </c>
      <c r="D23">
        <f>VLOOKUP(A23, '5utr'!A:T, 20, 0)</f>
        <v>6.8918718323896769E-4</v>
      </c>
      <c r="E23">
        <f>VLOOKUP(A23,genome!A:P, 16, 1)</f>
        <v>6.97608E-3</v>
      </c>
      <c r="F23">
        <f>VLOOKUP(A23, order!A:B, 2, 0)</f>
        <v>73</v>
      </c>
    </row>
    <row r="24" spans="1:6" x14ac:dyDescent="0.2">
      <c r="A24" t="s">
        <v>25</v>
      </c>
      <c r="B24">
        <f>VLOOKUP(A24, Exon!A:T, 20, 0)</f>
        <v>1.1277072916600487E-4</v>
      </c>
      <c r="C24">
        <f>VLOOKUP(A24, '3utr'!A:T, 20, 0)</f>
        <v>1.6245334467702952E-4</v>
      </c>
      <c r="D24">
        <f>VLOOKUP(A24, '5utr'!A:T, 20, 0)</f>
        <v>3.8306220182089971E-4</v>
      </c>
      <c r="E24">
        <f>VLOOKUP(A24,genome!A:P, 16, 1)</f>
        <v>5.1264500000000003E-3</v>
      </c>
      <c r="F24">
        <f>VLOOKUP(A24, order!A:B, 2, 0)</f>
        <v>74</v>
      </c>
    </row>
    <row r="25" spans="1:6" x14ac:dyDescent="0.2">
      <c r="A25" t="s">
        <v>34</v>
      </c>
      <c r="B25">
        <f>VLOOKUP(A25, Exon!A:T, 20, 0)</f>
        <v>1.0636816147054555E-4</v>
      </c>
      <c r="C25">
        <f>VLOOKUP(A25, '3utr'!A:T, 20, 0)</f>
        <v>1.5526353607161084E-4</v>
      </c>
      <c r="D25">
        <f>VLOOKUP(A25, '5utr'!A:T, 20, 0)</f>
        <v>2.879947738851404E-4</v>
      </c>
      <c r="E25">
        <f>VLOOKUP(A25,genome!A:P, 16, 1)</f>
        <v>4.3054E-3</v>
      </c>
      <c r="F25">
        <f>VLOOKUP(A25, order!A:B, 2, 0)</f>
        <v>75</v>
      </c>
    </row>
    <row r="26" spans="1:6" x14ac:dyDescent="0.2">
      <c r="A26" t="s">
        <v>65</v>
      </c>
      <c r="B26">
        <f>VLOOKUP(A26, Exon!A:T, 20, 0)</f>
        <v>1.3182512481643404E-4</v>
      </c>
      <c r="C26">
        <f>VLOOKUP(A26, '3utr'!A:T, 20, 0)</f>
        <v>2.5193033105007286E-4</v>
      </c>
      <c r="D26">
        <f>VLOOKUP(A26, '5utr'!A:T, 20, 0)</f>
        <v>4.3245784123626535E-4</v>
      </c>
      <c r="E26">
        <f>VLOOKUP(A26,genome!A:P, 16, 1)</f>
        <v>7.6479E-3</v>
      </c>
      <c r="F26">
        <f>VLOOKUP(A26, order!A:B, 2, 0)</f>
        <v>76</v>
      </c>
    </row>
    <row r="27" spans="1:6" x14ac:dyDescent="0.2">
      <c r="A27" t="s">
        <v>76</v>
      </c>
      <c r="B27">
        <f>VLOOKUP(A27, Exon!A:T, 20, 0)</f>
        <v>1.6590626296142678E-4</v>
      </c>
      <c r="C27">
        <f>VLOOKUP(A27, '3utr'!A:T, 20, 0)</f>
        <v>1.8947767321417293E-4</v>
      </c>
      <c r="D27">
        <f>VLOOKUP(A27, '5utr'!A:T, 20, 0)</f>
        <v>3.6764705882352941E-4</v>
      </c>
      <c r="E27">
        <f>VLOOKUP(A27,genome!A:P, 16, 1)</f>
        <v>1.081262E-2</v>
      </c>
      <c r="F27">
        <f>VLOOKUP(A27, order!A:B, 2, 0)</f>
        <v>82</v>
      </c>
    </row>
    <row r="28" spans="1:6" x14ac:dyDescent="0.2">
      <c r="A28" t="s">
        <v>69</v>
      </c>
      <c r="B28">
        <f>VLOOKUP(A28, Exon!A:T, 20, 0)</f>
        <v>2.0184247087576555E-4</v>
      </c>
      <c r="C28">
        <f>VLOOKUP(A28, '3utr'!A:T, 20, 0)</f>
        <v>2.4758062378213446E-4</v>
      </c>
      <c r="D28">
        <f>VLOOKUP(A28, '5utr'!A:T, 20, 0)</f>
        <v>3.4165489473924222E-4</v>
      </c>
      <c r="E28">
        <f>VLOOKUP(A28,genome!A:P, 16, 1)</f>
        <v>9.05304E-3</v>
      </c>
      <c r="F28">
        <f>VLOOKUP(A28, order!A:B, 2, 0)</f>
        <v>83</v>
      </c>
    </row>
    <row r="29" spans="1:6" x14ac:dyDescent="0.2">
      <c r="A29" t="s">
        <v>54</v>
      </c>
      <c r="B29">
        <f>VLOOKUP(A29, Exon!A:T, 20, 0)</f>
        <v>1.3292063670863609E-4</v>
      </c>
      <c r="C29">
        <f>VLOOKUP(A29, '3utr'!A:T, 20, 0)</f>
        <v>1.6043207400855562E-4</v>
      </c>
      <c r="D29">
        <f>VLOOKUP(A29, '5utr'!A:T, 20, 0)</f>
        <v>2.3442023018605793E-4</v>
      </c>
      <c r="E29">
        <f>VLOOKUP(A29,genome!A:P, 16, 1)</f>
        <v>6.7412399999999999E-3</v>
      </c>
      <c r="F29">
        <f>VLOOKUP(A29, order!A:B, 2, 0)</f>
        <v>84</v>
      </c>
    </row>
    <row r="30" spans="1:6" x14ac:dyDescent="0.2">
      <c r="A30" t="s">
        <v>22</v>
      </c>
      <c r="B30">
        <f>VLOOKUP(A30, Exon!A:T, 20, 0)</f>
        <v>1.0536888712099728E-4</v>
      </c>
      <c r="C30">
        <f>VLOOKUP(A30, '3utr'!A:T, 20, 0)</f>
        <v>1.7012462688861655E-4</v>
      </c>
      <c r="D30">
        <f>VLOOKUP(A30, '5utr'!A:T, 20, 0)</f>
        <v>2.1433659283037938E-4</v>
      </c>
      <c r="E30">
        <f>VLOOKUP(A30,genome!A:P, 16, 1)</f>
        <v>7.0085E-3</v>
      </c>
      <c r="F30">
        <f>VLOOKUP(A30, order!A:B, 2, 0)</f>
        <v>87</v>
      </c>
    </row>
    <row r="31" spans="1:6" x14ac:dyDescent="0.2">
      <c r="A31" t="s">
        <v>51</v>
      </c>
      <c r="B31">
        <f>VLOOKUP(A31, Exon!A:T, 20, 0)</f>
        <v>1.4598447953654935E-4</v>
      </c>
      <c r="C31">
        <f>VLOOKUP(A31, '3utr'!A:T, 20, 0)</f>
        <v>2.6439073943540693E-4</v>
      </c>
      <c r="D31">
        <f>VLOOKUP(A31, '5utr'!A:T, 20, 0)</f>
        <v>3.0473807341882829E-4</v>
      </c>
      <c r="E31">
        <f>VLOOKUP(A31,genome!A:P, 16, 1)</f>
        <v>1.0201429999999999E-2</v>
      </c>
      <c r="F31">
        <f>VLOOKUP(A31, order!A:B, 2, 0)</f>
        <v>89</v>
      </c>
    </row>
    <row r="32" spans="1:6" x14ac:dyDescent="0.2">
      <c r="A32" t="s">
        <v>48</v>
      </c>
      <c r="B32">
        <f>VLOOKUP(A32, Exon!A:T, 20, 0)</f>
        <v>1.3462711519695607E-4</v>
      </c>
      <c r="C32">
        <f>VLOOKUP(A32, '3utr'!A:T, 20, 0)</f>
        <v>2.2045233176788334E-4</v>
      </c>
      <c r="D32">
        <f>VLOOKUP(A32, '5utr'!A:T, 20, 0)</f>
        <v>5.135840884063058E-4</v>
      </c>
      <c r="E32">
        <f>VLOOKUP(A32,genome!A:P, 16, 1)</f>
        <v>6.0078199999999997E-3</v>
      </c>
      <c r="F32">
        <f>VLOOKUP(A32, order!A:B, 2, 0)</f>
        <v>90</v>
      </c>
    </row>
    <row r="33" spans="1:6" x14ac:dyDescent="0.2">
      <c r="A33" t="s">
        <v>67</v>
      </c>
      <c r="B33">
        <f>VLOOKUP(A33, Exon!A:T, 20, 0)</f>
        <v>1.8738164917668027E-4</v>
      </c>
      <c r="C33">
        <f>VLOOKUP(A33, '3utr'!A:T, 20, 0)</f>
        <v>3.4825240610753309E-4</v>
      </c>
      <c r="D33">
        <f>VLOOKUP(A33, '5utr'!A:T, 20, 0)</f>
        <v>3.9865608081442845E-4</v>
      </c>
      <c r="E33">
        <f>VLOOKUP(A33,genome!A:P, 16, 1)</f>
        <v>8.0914999999999997E-3</v>
      </c>
      <c r="F33">
        <f>VLOOKUP(A33, order!A:B, 2, 0)</f>
        <v>91</v>
      </c>
    </row>
    <row r="34" spans="1:6" x14ac:dyDescent="0.2">
      <c r="A34" t="s">
        <v>24</v>
      </c>
      <c r="B34">
        <f>VLOOKUP(A34, Exon!A:T, 20, 0)</f>
        <v>1.6704294237149654E-4</v>
      </c>
      <c r="C34">
        <f>VLOOKUP(A34, '3utr'!A:T, 20, 0)</f>
        <v>2.6658240761362906E-4</v>
      </c>
      <c r="D34">
        <f>VLOOKUP(A34, '5utr'!A:T, 20, 0)</f>
        <v>3.8457434612145192E-4</v>
      </c>
      <c r="E34">
        <f>VLOOKUP(A34,genome!A:P, 16, 1)</f>
        <v>6.13745E-3</v>
      </c>
      <c r="F34">
        <f>VLOOKUP(A34, order!A:B, 2, 0)</f>
        <v>94</v>
      </c>
    </row>
    <row r="35" spans="1:6" x14ac:dyDescent="0.2">
      <c r="A35" t="s">
        <v>28</v>
      </c>
      <c r="B35">
        <f>VLOOKUP(A35, Exon!A:T, 20, 0)</f>
        <v>1.8276176815405941E-4</v>
      </c>
      <c r="C35">
        <f>VLOOKUP(A35, '3utr'!A:T, 20, 0)</f>
        <v>4.8264936214236062E-4</v>
      </c>
      <c r="D35">
        <f>VLOOKUP(A35, '5utr'!A:T, 20, 0)</f>
        <v>8.7155865847748871E-4</v>
      </c>
      <c r="E35">
        <f>VLOOKUP(A35,genome!A:P, 16, 1)</f>
        <v>1.2474600000000001E-2</v>
      </c>
      <c r="F35">
        <f>VLOOKUP(A35, order!A:B, 2, 0)</f>
        <v>95</v>
      </c>
    </row>
    <row r="36" spans="1:6" x14ac:dyDescent="0.2">
      <c r="A36" t="s">
        <v>53</v>
      </c>
      <c r="B36">
        <f>VLOOKUP(A36, Exon!A:T, 20, 0)</f>
        <v>1.6660701948694503E-4</v>
      </c>
      <c r="C36">
        <f>VLOOKUP(A36, '3utr'!A:T, 20, 0)</f>
        <v>3.9859656494169702E-4</v>
      </c>
      <c r="D36">
        <f>VLOOKUP(A36, '5utr'!A:T, 20, 0)</f>
        <v>7.6258686177747511E-4</v>
      </c>
      <c r="E36">
        <f>VLOOKUP(A36,genome!A:P, 16, 1)</f>
        <v>6.7974100000000003E-3</v>
      </c>
      <c r="F36">
        <f>VLOOKUP(A36, order!A:B, 2, 0)</f>
        <v>100</v>
      </c>
    </row>
    <row r="37" spans="1:6" x14ac:dyDescent="0.2">
      <c r="A37" t="s">
        <v>43</v>
      </c>
      <c r="B37">
        <f>VLOOKUP(A37, Exon!A:T, 20, 0)</f>
        <v>1.6591293904247187E-4</v>
      </c>
      <c r="C37">
        <f>VLOOKUP(A37, '3utr'!A:T, 20, 0)</f>
        <v>3.1719048859572341E-4</v>
      </c>
      <c r="D37">
        <f>VLOOKUP(A37, '5utr'!A:T, 20, 0)</f>
        <v>4.3891442953924428E-4</v>
      </c>
      <c r="E37">
        <f>VLOOKUP(A37,genome!A:P, 16, 1)</f>
        <v>6.4638899999999999E-3</v>
      </c>
      <c r="F37">
        <f>VLOOKUP(A37, order!A:B, 2, 0)</f>
        <v>101</v>
      </c>
    </row>
    <row r="38" spans="1:6" x14ac:dyDescent="0.2">
      <c r="A38" t="s">
        <v>71</v>
      </c>
      <c r="B38">
        <f>VLOOKUP(A38, Exon!A:T, 20, 0)</f>
        <v>1.0506999049083545E-4</v>
      </c>
      <c r="C38">
        <f>VLOOKUP(A38, '3utr'!A:T, 20, 0)</f>
        <v>2.6597506046098789E-4</v>
      </c>
      <c r="D38">
        <f>VLOOKUP(A38, '5utr'!A:T, 20, 0)</f>
        <v>3.5534545222955748E-4</v>
      </c>
      <c r="E38">
        <f>VLOOKUP(A38,genome!A:P, 16, 1)</f>
        <v>7.8101300000000002E-3</v>
      </c>
      <c r="F38">
        <f>VLOOKUP(A38, order!A:B, 2, 0)</f>
        <v>102</v>
      </c>
    </row>
    <row r="39" spans="1:6" x14ac:dyDescent="0.2">
      <c r="A39" t="s">
        <v>64</v>
      </c>
      <c r="B39">
        <f>VLOOKUP(A39, Exon!A:T, 20, 0)</f>
        <v>1.3932179504196133E-4</v>
      </c>
      <c r="C39">
        <f>VLOOKUP(A39, '3utr'!A:T, 20, 0)</f>
        <v>2.9691232553432544E-4</v>
      </c>
      <c r="D39">
        <f>VLOOKUP(A39, '5utr'!A:T, 20, 0)</f>
        <v>3.3877082497478733E-4</v>
      </c>
      <c r="E39">
        <f>VLOOKUP(A39,genome!A:P, 16, 1)</f>
        <v>8.23079E-3</v>
      </c>
      <c r="F39">
        <f>VLOOKUP(A39, order!A:B, 2, 0)</f>
        <v>103</v>
      </c>
    </row>
    <row r="40" spans="1:6" x14ac:dyDescent="0.2">
      <c r="A40" t="s">
        <v>47</v>
      </c>
      <c r="B40">
        <f>VLOOKUP(A40, Exon!A:T, 20, 0)</f>
        <v>1.2211322218981836E-4</v>
      </c>
      <c r="C40">
        <f>VLOOKUP(A40, '3utr'!A:T, 20, 0)</f>
        <v>2.6267108899009418E-4</v>
      </c>
      <c r="D40">
        <f>VLOOKUP(A40, '5utr'!A:T, 20, 0)</f>
        <v>3.5564196969217006E-4</v>
      </c>
      <c r="E40">
        <f>VLOOKUP(A40,genome!A:P, 16, 1)</f>
        <v>7.0431699999999996E-3</v>
      </c>
      <c r="F40">
        <f>VLOOKUP(A40, order!A:B, 2, 0)</f>
        <v>106</v>
      </c>
    </row>
    <row r="41" spans="1:6" x14ac:dyDescent="0.2">
      <c r="A41" t="s">
        <v>59</v>
      </c>
      <c r="B41">
        <f>VLOOKUP(A41, Exon!A:T, 20, 0)</f>
        <v>1.1244582651669311E-4</v>
      </c>
      <c r="C41">
        <f>VLOOKUP(A41, '3utr'!A:T, 20, 0)</f>
        <v>1.5484074526145441E-4</v>
      </c>
      <c r="D41">
        <f>VLOOKUP(A41, '5utr'!A:T, 20, 0)</f>
        <v>2.9723183928211019E-4</v>
      </c>
      <c r="E41">
        <f>VLOOKUP(A41,genome!A:P, 16, 1)</f>
        <v>9.8633599999999998E-3</v>
      </c>
      <c r="F41">
        <f>VLOOKUP(A41, order!A:B, 2, 0)</f>
        <v>108</v>
      </c>
    </row>
    <row r="42" spans="1:6" x14ac:dyDescent="0.2">
      <c r="A42" t="s">
        <v>38</v>
      </c>
      <c r="B42">
        <f>VLOOKUP(A42, Exon!A:T, 20, 0)</f>
        <v>1.2370444119646725E-4</v>
      </c>
      <c r="C42">
        <f>VLOOKUP(A42, '3utr'!A:T, 20, 0)</f>
        <v>1.9131301674627551E-4</v>
      </c>
      <c r="D42">
        <f>VLOOKUP(A42, '5utr'!A:T, 20, 0)</f>
        <v>2.5562582277071196E-4</v>
      </c>
      <c r="E42">
        <f>VLOOKUP(A42,genome!A:P, 16, 1)</f>
        <v>5.4794800000000001E-3</v>
      </c>
      <c r="F42">
        <f>VLOOKUP(A42, order!A:B, 2, 0)</f>
        <v>109</v>
      </c>
    </row>
    <row r="43" spans="1:6" x14ac:dyDescent="0.2">
      <c r="A43" t="s">
        <v>56</v>
      </c>
      <c r="B43">
        <f>VLOOKUP(A43, Exon!A:T, 20, 0)</f>
        <v>8.0500086170247199E-5</v>
      </c>
      <c r="C43">
        <f>VLOOKUP(A43, '3utr'!A:T, 20, 0)</f>
        <v>1.06733650436599E-4</v>
      </c>
      <c r="D43">
        <f>VLOOKUP(A43, '5utr'!A:T, 20, 0)</f>
        <v>1.9358986235033478E-4</v>
      </c>
      <c r="E43">
        <f>VLOOKUP(A43,genome!A:P, 16, 1)</f>
        <v>7.4925399999999998E-3</v>
      </c>
      <c r="F43">
        <f>VLOOKUP(A43, order!A:B, 2, 0)</f>
        <v>113</v>
      </c>
    </row>
    <row r="44" spans="1:6" x14ac:dyDescent="0.2">
      <c r="A44" t="s">
        <v>55</v>
      </c>
      <c r="B44">
        <f>VLOOKUP(A44, Exon!A:T, 20, 0)</f>
        <v>1.0437780102712734E-4</v>
      </c>
      <c r="C44">
        <f>VLOOKUP(A44, '3utr'!A:T, 20, 0)</f>
        <v>1.3160494173818546E-4</v>
      </c>
      <c r="D44">
        <f>VLOOKUP(A44, '5utr'!A:T, 20, 0)</f>
        <v>2.8082513175583417E-4</v>
      </c>
      <c r="E44">
        <f>VLOOKUP(A44,genome!A:P, 16, 1)</f>
        <v>7.3275299999999996E-3</v>
      </c>
      <c r="F44">
        <f>VLOOKUP(A44, order!A:B, 2, 0)</f>
        <v>114</v>
      </c>
    </row>
    <row r="45" spans="1:6" x14ac:dyDescent="0.2">
      <c r="A45" t="s">
        <v>26</v>
      </c>
      <c r="B45">
        <f>VLOOKUP(A45, Exon!A:T, 20, 0)</f>
        <v>2.5821996188063787E-4</v>
      </c>
      <c r="C45">
        <f>VLOOKUP(A45, '3utr'!A:T, 20, 0)</f>
        <v>4.205793507962476E-4</v>
      </c>
      <c r="D45">
        <f>VLOOKUP(A45, '5utr'!A:T, 20, 0)</f>
        <v>5.8863895829492979E-4</v>
      </c>
      <c r="E45">
        <f>VLOOKUP(A45,genome!A:P, 16, 1)</f>
        <v>8.6366700000000008E-3</v>
      </c>
      <c r="F45">
        <f>VLOOKUP(A45, order!A:B, 2, 0)</f>
        <v>116</v>
      </c>
    </row>
    <row r="46" spans="1:6" x14ac:dyDescent="0.2">
      <c r="A46" t="s">
        <v>58</v>
      </c>
      <c r="B46">
        <f>VLOOKUP(A46, Exon!A:T, 20, 0)</f>
        <v>1.5668387287715114E-4</v>
      </c>
      <c r="C46">
        <f>VLOOKUP(A46, '3utr'!A:T, 20, 0)</f>
        <v>4.4958811927137718E-4</v>
      </c>
      <c r="D46">
        <f>VLOOKUP(A46, '5utr'!A:T, 20, 0)</f>
        <v>6.7765981477298394E-4</v>
      </c>
      <c r="E46">
        <f>VLOOKUP(A46,genome!A:P, 16, 1)</f>
        <v>8.4800099999999996E-3</v>
      </c>
      <c r="F46">
        <f>VLOOKUP(A46, order!A:B, 2, 0)</f>
        <v>117</v>
      </c>
    </row>
    <row r="47" spans="1:6" x14ac:dyDescent="0.2">
      <c r="A47" t="s">
        <v>57</v>
      </c>
      <c r="B47">
        <f>VLOOKUP(A47, Exon!A:T, 20, 0)</f>
        <v>1.1844329663990008E-4</v>
      </c>
      <c r="C47">
        <f>VLOOKUP(A47, '3utr'!A:T, 20, 0)</f>
        <v>3.6252140835112725E-4</v>
      </c>
      <c r="D47">
        <f>VLOOKUP(A47, '5utr'!A:T, 20, 0)</f>
        <v>5.5354384596967114E-4</v>
      </c>
      <c r="E47">
        <f>VLOOKUP(A47,genome!A:P, 16, 1)</f>
        <v>8.4294299999999999E-3</v>
      </c>
      <c r="F47">
        <f>VLOOKUP(A47, order!A:B, 2, 0)</f>
        <v>118</v>
      </c>
    </row>
    <row r="48" spans="1:6" x14ac:dyDescent="0.2">
      <c r="A48" t="s">
        <v>62</v>
      </c>
      <c r="B48">
        <f>VLOOKUP(A48, Exon!A:T, 20, 0)</f>
        <v>1.7297143446765403E-4</v>
      </c>
      <c r="C48">
        <f>VLOOKUP(A48, '3utr'!A:T, 20, 0)</f>
        <v>3.0320073093122163E-4</v>
      </c>
      <c r="D48">
        <f>VLOOKUP(A48, '5utr'!A:T, 20, 0)</f>
        <v>4.1250888351332025E-4</v>
      </c>
      <c r="E48">
        <f>VLOOKUP(A48,genome!A:P, 16, 1)</f>
        <v>8.4670500000000003E-3</v>
      </c>
      <c r="F48">
        <f>VLOOKUP(A48, order!A:B, 2, 0)</f>
        <v>119</v>
      </c>
    </row>
    <row r="49" spans="1:6" x14ac:dyDescent="0.2">
      <c r="A49" t="s">
        <v>41</v>
      </c>
      <c r="B49">
        <f>VLOOKUP(A49, Exon!A:T, 20, 0)</f>
        <v>1.4586894484692057E-4</v>
      </c>
      <c r="C49">
        <f>VLOOKUP(A49, '3utr'!A:T, 20, 0)</f>
        <v>2.9211251814306651E-4</v>
      </c>
      <c r="D49">
        <f>VLOOKUP(A49, '5utr'!A:T, 20, 0)</f>
        <v>3.7456923673916055E-4</v>
      </c>
      <c r="E49">
        <f>VLOOKUP(A49,genome!A:P, 16, 1)</f>
        <v>8.2491999999999999E-3</v>
      </c>
      <c r="F49">
        <f>VLOOKUP(A49, order!A:B, 2, 0)</f>
        <v>120</v>
      </c>
    </row>
  </sheetData>
  <sortState xmlns:xlrd2="http://schemas.microsoft.com/office/spreadsheetml/2017/richdata2" ref="A2:F49">
    <sortCondition ref="F2:F4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15ABC-F56A-B74C-B2C9-648125C4AA32}">
  <dimension ref="A1:E65"/>
  <sheetViews>
    <sheetView workbookViewId="0">
      <selection activeCell="A2" sqref="A2"/>
    </sheetView>
  </sheetViews>
  <sheetFormatPr baseColWidth="10" defaultRowHeight="16" x14ac:dyDescent="0.2"/>
  <sheetData>
    <row r="1" spans="1:5" x14ac:dyDescent="0.2">
      <c r="A1" s="3" t="s">
        <v>142</v>
      </c>
      <c r="B1" s="3" t="s">
        <v>86</v>
      </c>
      <c r="C1" s="3" t="s">
        <v>143</v>
      </c>
      <c r="D1" s="3" t="s">
        <v>144</v>
      </c>
      <c r="E1" s="3"/>
    </row>
    <row r="2" spans="1:5" x14ac:dyDescent="0.2">
      <c r="A2" s="3" t="s">
        <v>18</v>
      </c>
      <c r="B2" s="3">
        <v>60560461</v>
      </c>
      <c r="C2" s="3">
        <v>5870169</v>
      </c>
      <c r="D2" s="3">
        <v>2369577</v>
      </c>
      <c r="E2" s="3"/>
    </row>
    <row r="3" spans="1:5" x14ac:dyDescent="0.2">
      <c r="A3" s="3" t="s">
        <v>63</v>
      </c>
      <c r="B3" s="3">
        <v>9152321</v>
      </c>
      <c r="C3" s="3">
        <v>19800</v>
      </c>
      <c r="D3" s="3">
        <v>8</v>
      </c>
      <c r="E3" s="3"/>
    </row>
    <row r="4" spans="1:5" x14ac:dyDescent="0.2">
      <c r="A4" s="3" t="s">
        <v>19</v>
      </c>
      <c r="B4" s="3">
        <v>775942295</v>
      </c>
      <c r="C4" s="3">
        <v>63448</v>
      </c>
      <c r="D4" s="3">
        <v>1267</v>
      </c>
      <c r="E4" s="3"/>
    </row>
    <row r="5" spans="1:5" x14ac:dyDescent="0.2">
      <c r="A5" s="3" t="s">
        <v>20</v>
      </c>
      <c r="B5" s="3">
        <v>53906272</v>
      </c>
      <c r="C5" s="3">
        <v>15237027</v>
      </c>
      <c r="D5" s="3">
        <v>3546453</v>
      </c>
      <c r="E5" s="3"/>
    </row>
    <row r="6" spans="1:5" x14ac:dyDescent="0.2">
      <c r="A6" s="3" t="s">
        <v>21</v>
      </c>
      <c r="B6" s="3">
        <v>28453535</v>
      </c>
      <c r="C6" s="3">
        <v>2523164</v>
      </c>
      <c r="D6" s="3">
        <v>1773839</v>
      </c>
      <c r="E6" s="3"/>
    </row>
    <row r="7" spans="1:5" x14ac:dyDescent="0.2">
      <c r="A7" s="3" t="s">
        <v>22</v>
      </c>
      <c r="B7" s="3">
        <v>108523496</v>
      </c>
      <c r="C7" s="3">
        <v>31841363</v>
      </c>
      <c r="D7" s="3">
        <v>6494458</v>
      </c>
      <c r="E7" s="3"/>
    </row>
    <row r="8" spans="1:5" x14ac:dyDescent="0.2">
      <c r="A8" s="3" t="s">
        <v>132</v>
      </c>
      <c r="B8" s="3">
        <v>649832245</v>
      </c>
      <c r="C8" s="3">
        <v>13737883</v>
      </c>
      <c r="D8" s="3">
        <v>57592667</v>
      </c>
      <c r="E8" s="3"/>
    </row>
    <row r="9" spans="1:5" x14ac:dyDescent="0.2">
      <c r="A9" s="3" t="s">
        <v>136</v>
      </c>
      <c r="B9" s="3">
        <v>481189</v>
      </c>
      <c r="C9" s="3">
        <v>146826</v>
      </c>
      <c r="D9" s="3">
        <v>25769</v>
      </c>
      <c r="E9" s="3"/>
    </row>
    <row r="10" spans="1:5" x14ac:dyDescent="0.2">
      <c r="A10" s="3" t="s">
        <v>23</v>
      </c>
      <c r="B10" s="3">
        <v>124229265</v>
      </c>
      <c r="C10" s="3">
        <v>20105946</v>
      </c>
      <c r="D10" s="3">
        <v>7824453</v>
      </c>
      <c r="E10" s="3"/>
    </row>
    <row r="11" spans="1:5" x14ac:dyDescent="0.2">
      <c r="A11" s="3" t="s">
        <v>131</v>
      </c>
      <c r="B11" s="3">
        <v>123071727</v>
      </c>
      <c r="C11" s="3">
        <v>12687128</v>
      </c>
      <c r="D11" s="3">
        <v>7333732</v>
      </c>
      <c r="E11" s="3"/>
    </row>
    <row r="12" spans="1:5" x14ac:dyDescent="0.2">
      <c r="A12" s="3" t="s">
        <v>24</v>
      </c>
      <c r="B12" s="3">
        <v>71664207</v>
      </c>
      <c r="C12" s="3">
        <v>20267654</v>
      </c>
      <c r="D12" s="3">
        <v>4404870</v>
      </c>
      <c r="E12" s="3"/>
    </row>
    <row r="13" spans="1:5" x14ac:dyDescent="0.2">
      <c r="A13" s="3" t="s">
        <v>25</v>
      </c>
      <c r="B13" s="3">
        <v>96328188</v>
      </c>
      <c r="C13" s="3">
        <v>21994007</v>
      </c>
      <c r="D13" s="3">
        <v>6202648</v>
      </c>
      <c r="E13" s="3"/>
    </row>
    <row r="14" spans="1:5" x14ac:dyDescent="0.2">
      <c r="A14" s="3" t="s">
        <v>26</v>
      </c>
      <c r="B14" s="3">
        <v>51773689</v>
      </c>
      <c r="C14" s="3">
        <v>16420207</v>
      </c>
      <c r="D14" s="3">
        <v>2582228</v>
      </c>
      <c r="E14" s="3"/>
    </row>
    <row r="15" spans="1:5" x14ac:dyDescent="0.2">
      <c r="A15" s="3" t="s">
        <v>28</v>
      </c>
      <c r="B15" s="3">
        <v>60335376</v>
      </c>
      <c r="C15" s="3">
        <v>9559735</v>
      </c>
      <c r="D15" s="3">
        <v>1976918</v>
      </c>
      <c r="E15" s="3"/>
    </row>
    <row r="16" spans="1:5" x14ac:dyDescent="0.2">
      <c r="A16" s="3" t="s">
        <v>29</v>
      </c>
      <c r="B16" s="3">
        <v>117608789</v>
      </c>
      <c r="C16" s="3">
        <v>29618850</v>
      </c>
      <c r="D16" s="3">
        <v>7554737</v>
      </c>
      <c r="E16" s="3"/>
    </row>
    <row r="17" spans="1:5" x14ac:dyDescent="0.2">
      <c r="A17" s="3" t="s">
        <v>30</v>
      </c>
      <c r="B17" s="3">
        <v>67720842</v>
      </c>
      <c r="C17" s="3">
        <v>19041824</v>
      </c>
      <c r="D17" s="3">
        <v>3575596</v>
      </c>
      <c r="E17" s="3"/>
    </row>
    <row r="18" spans="1:5" x14ac:dyDescent="0.2">
      <c r="A18" s="3" t="s">
        <v>32</v>
      </c>
      <c r="B18" s="3">
        <v>91508526</v>
      </c>
      <c r="C18" s="3">
        <v>18120650</v>
      </c>
      <c r="D18" s="3">
        <v>9475345</v>
      </c>
      <c r="E18" s="3"/>
    </row>
    <row r="19" spans="1:5" x14ac:dyDescent="0.2">
      <c r="A19" s="3" t="s">
        <v>33</v>
      </c>
      <c r="B19" s="3">
        <v>41257539</v>
      </c>
      <c r="C19" s="3">
        <v>1903753</v>
      </c>
      <c r="D19" s="3">
        <v>903799</v>
      </c>
      <c r="E19" s="3"/>
    </row>
    <row r="20" spans="1:5" x14ac:dyDescent="0.2">
      <c r="A20" s="3" t="s">
        <v>34</v>
      </c>
      <c r="B20" s="3">
        <v>120769221</v>
      </c>
      <c r="C20" s="3">
        <v>12720308</v>
      </c>
      <c r="D20" s="3">
        <v>6159834</v>
      </c>
      <c r="E20" s="3"/>
    </row>
    <row r="21" spans="1:5" x14ac:dyDescent="0.2">
      <c r="A21" s="3" t="s">
        <v>35</v>
      </c>
      <c r="B21" s="3">
        <v>107371011</v>
      </c>
      <c r="C21" s="3">
        <v>13006366</v>
      </c>
      <c r="D21" s="3">
        <v>7054376</v>
      </c>
      <c r="E21" s="3"/>
    </row>
    <row r="22" spans="1:5" x14ac:dyDescent="0.2">
      <c r="A22" s="3" t="s">
        <v>121</v>
      </c>
      <c r="B22" s="3">
        <v>91944583</v>
      </c>
      <c r="C22" s="3">
        <v>427786</v>
      </c>
      <c r="D22" s="3">
        <v>550083</v>
      </c>
      <c r="E22" s="3"/>
    </row>
    <row r="23" spans="1:5" x14ac:dyDescent="0.2">
      <c r="A23" s="3" t="s">
        <v>37</v>
      </c>
      <c r="B23" s="3">
        <v>84409101</v>
      </c>
      <c r="C23" s="3">
        <v>13731718</v>
      </c>
      <c r="D23" s="3">
        <v>4317198</v>
      </c>
      <c r="E23" s="3"/>
    </row>
    <row r="24" spans="1:5" x14ac:dyDescent="0.2">
      <c r="A24" s="3" t="s">
        <v>139</v>
      </c>
      <c r="B24" s="3">
        <v>207261</v>
      </c>
      <c r="C24" s="3">
        <v>23660</v>
      </c>
      <c r="D24" s="3">
        <v>6200</v>
      </c>
      <c r="E24" s="3"/>
    </row>
    <row r="25" spans="1:5" x14ac:dyDescent="0.2">
      <c r="A25" s="3" t="s">
        <v>133</v>
      </c>
      <c r="B25" s="3">
        <v>84512678</v>
      </c>
      <c r="C25" s="3">
        <v>21920219</v>
      </c>
      <c r="D25" s="3">
        <v>5091569</v>
      </c>
      <c r="E25" s="3"/>
    </row>
    <row r="26" spans="1:5" x14ac:dyDescent="0.2">
      <c r="A26" s="3" t="s">
        <v>38</v>
      </c>
      <c r="B26" s="3">
        <v>298509897</v>
      </c>
      <c r="C26" s="3">
        <v>70538849</v>
      </c>
      <c r="D26" s="3">
        <v>20076219</v>
      </c>
      <c r="E26" s="3"/>
    </row>
    <row r="27" spans="1:5" x14ac:dyDescent="0.2">
      <c r="A27" s="3" t="s">
        <v>39</v>
      </c>
      <c r="B27" s="3">
        <v>53808010</v>
      </c>
      <c r="C27" s="3">
        <v>14215233</v>
      </c>
      <c r="D27" s="3">
        <v>2505478</v>
      </c>
      <c r="E27" s="3"/>
    </row>
    <row r="28" spans="1:5" x14ac:dyDescent="0.2">
      <c r="A28" s="3" t="s">
        <v>41</v>
      </c>
      <c r="B28" s="3">
        <v>111504200</v>
      </c>
      <c r="C28" s="3">
        <v>25007487</v>
      </c>
      <c r="D28" s="3">
        <v>8681973</v>
      </c>
      <c r="E28" s="3"/>
    </row>
    <row r="29" spans="1:5" x14ac:dyDescent="0.2">
      <c r="A29" s="3" t="s">
        <v>128</v>
      </c>
      <c r="B29" s="3">
        <v>29184276</v>
      </c>
      <c r="C29" s="3">
        <v>2338603</v>
      </c>
      <c r="D29" s="3">
        <v>375110</v>
      </c>
      <c r="E29" s="3"/>
    </row>
    <row r="30" spans="1:5" x14ac:dyDescent="0.2">
      <c r="A30" s="3" t="s">
        <v>42</v>
      </c>
      <c r="B30" s="3">
        <v>55446454</v>
      </c>
      <c r="C30" s="3">
        <v>7161082</v>
      </c>
      <c r="D30" s="3">
        <v>2729339</v>
      </c>
      <c r="E30" s="3"/>
    </row>
    <row r="31" spans="1:5" x14ac:dyDescent="0.2">
      <c r="A31" s="3" t="s">
        <v>43</v>
      </c>
      <c r="B31" s="3">
        <v>83995860</v>
      </c>
      <c r="C31" s="3">
        <v>16425461</v>
      </c>
      <c r="D31" s="3">
        <v>5937376</v>
      </c>
      <c r="E31" s="3"/>
    </row>
    <row r="32" spans="1:5" x14ac:dyDescent="0.2">
      <c r="A32" s="3" t="s">
        <v>135</v>
      </c>
      <c r="B32" s="3">
        <v>178164746</v>
      </c>
      <c r="C32" s="3">
        <v>45076650</v>
      </c>
      <c r="D32" s="3">
        <v>9604826</v>
      </c>
      <c r="E32" s="3"/>
    </row>
    <row r="33" spans="1:5" x14ac:dyDescent="0.2">
      <c r="A33" s="3" t="s">
        <v>44</v>
      </c>
      <c r="B33" s="3">
        <v>61074652</v>
      </c>
      <c r="C33" s="3">
        <v>17011883</v>
      </c>
      <c r="D33" s="3">
        <v>3683590</v>
      </c>
      <c r="E33" s="3"/>
    </row>
    <row r="34" spans="1:5" x14ac:dyDescent="0.2">
      <c r="A34" s="3" t="s">
        <v>45</v>
      </c>
      <c r="B34" s="3">
        <v>34099784</v>
      </c>
      <c r="C34" s="3">
        <v>325002</v>
      </c>
      <c r="D34" s="3">
        <v>94314</v>
      </c>
      <c r="E34" s="3"/>
    </row>
    <row r="35" spans="1:5" x14ac:dyDescent="0.2">
      <c r="A35" s="3" t="s">
        <v>46</v>
      </c>
      <c r="B35" s="3">
        <v>50674879</v>
      </c>
      <c r="C35" s="3">
        <v>5193939</v>
      </c>
      <c r="D35" s="3">
        <v>2308685</v>
      </c>
      <c r="E35" s="3"/>
    </row>
    <row r="36" spans="1:5" x14ac:dyDescent="0.2">
      <c r="A36" s="3" t="s">
        <v>47</v>
      </c>
      <c r="B36" s="3">
        <v>81694675</v>
      </c>
      <c r="C36" s="3">
        <v>14421077</v>
      </c>
      <c r="D36" s="3">
        <v>3756587</v>
      </c>
      <c r="E36" s="3"/>
    </row>
    <row r="37" spans="1:5" x14ac:dyDescent="0.2">
      <c r="A37" s="3" t="s">
        <v>48</v>
      </c>
      <c r="B37" s="3">
        <v>53859878</v>
      </c>
      <c r="C37" s="3">
        <v>7688737</v>
      </c>
      <c r="D37" s="3">
        <v>1660877</v>
      </c>
      <c r="E37" s="3"/>
    </row>
    <row r="38" spans="1:5" x14ac:dyDescent="0.2">
      <c r="A38" s="3" t="s">
        <v>49</v>
      </c>
      <c r="B38" s="3">
        <v>166995090</v>
      </c>
      <c r="C38" s="3">
        <v>53534179</v>
      </c>
      <c r="D38" s="3">
        <v>14144648</v>
      </c>
      <c r="E38" s="3"/>
    </row>
    <row r="39" spans="1:5" x14ac:dyDescent="0.2">
      <c r="A39" s="3" t="s">
        <v>50</v>
      </c>
      <c r="B39" s="3">
        <v>42317711</v>
      </c>
      <c r="C39" s="3">
        <v>9594847</v>
      </c>
      <c r="D39" s="3">
        <v>2080525</v>
      </c>
      <c r="E39" s="3"/>
    </row>
    <row r="40" spans="1:5" x14ac:dyDescent="0.2">
      <c r="A40" s="3" t="s">
        <v>51</v>
      </c>
      <c r="B40" s="3">
        <v>101976594</v>
      </c>
      <c r="C40" s="3">
        <v>12368058</v>
      </c>
      <c r="D40" s="3">
        <v>5466990</v>
      </c>
      <c r="E40" s="3"/>
    </row>
    <row r="41" spans="1:5" x14ac:dyDescent="0.2">
      <c r="A41" s="3" t="s">
        <v>52</v>
      </c>
      <c r="B41" s="3">
        <v>38337628</v>
      </c>
      <c r="C41" s="3">
        <v>1319162</v>
      </c>
      <c r="D41" s="3">
        <v>1086562</v>
      </c>
      <c r="E41" s="3"/>
    </row>
    <row r="42" spans="1:5" x14ac:dyDescent="0.2">
      <c r="A42" s="3" t="s">
        <v>53</v>
      </c>
      <c r="B42" s="3">
        <v>35712781</v>
      </c>
      <c r="C42" s="3">
        <v>1066241</v>
      </c>
      <c r="D42" s="3">
        <v>478634</v>
      </c>
      <c r="E42" s="3"/>
    </row>
    <row r="43" spans="1:5" x14ac:dyDescent="0.2">
      <c r="A43" s="3" t="s">
        <v>54</v>
      </c>
      <c r="B43" s="3">
        <v>190564841</v>
      </c>
      <c r="C43" s="3">
        <v>53231251</v>
      </c>
      <c r="D43" s="3">
        <v>27518956</v>
      </c>
      <c r="E43" s="3"/>
    </row>
    <row r="44" spans="1:5" x14ac:dyDescent="0.2">
      <c r="A44" s="3" t="s">
        <v>55</v>
      </c>
      <c r="B44" s="3">
        <v>283700171</v>
      </c>
      <c r="C44" s="3">
        <v>96797277</v>
      </c>
      <c r="D44" s="3">
        <v>26511160</v>
      </c>
      <c r="E44" s="3"/>
    </row>
    <row r="45" spans="1:5" x14ac:dyDescent="0.2">
      <c r="A45" s="3" t="s">
        <v>56</v>
      </c>
      <c r="B45" s="3">
        <v>370359852</v>
      </c>
      <c r="C45" s="3">
        <v>111351949</v>
      </c>
      <c r="D45" s="3">
        <v>38085672</v>
      </c>
      <c r="E45" s="3"/>
    </row>
    <row r="46" spans="1:5" x14ac:dyDescent="0.2">
      <c r="A46" s="3" t="s">
        <v>57</v>
      </c>
      <c r="B46" s="3">
        <v>86429543</v>
      </c>
      <c r="C46" s="3">
        <v>8755345</v>
      </c>
      <c r="D46" s="3">
        <v>1887836</v>
      </c>
      <c r="E46" s="3"/>
    </row>
    <row r="47" spans="1:5" x14ac:dyDescent="0.2">
      <c r="A47" s="3" t="s">
        <v>58</v>
      </c>
      <c r="B47" s="3">
        <v>804167</v>
      </c>
      <c r="C47" s="3">
        <v>68952</v>
      </c>
      <c r="D47" s="3">
        <v>13281</v>
      </c>
      <c r="E47" s="3"/>
    </row>
    <row r="48" spans="1:5" x14ac:dyDescent="0.2">
      <c r="A48" s="3" t="s">
        <v>59</v>
      </c>
      <c r="B48" s="3">
        <v>171816070</v>
      </c>
      <c r="C48" s="3">
        <v>58621521</v>
      </c>
      <c r="D48" s="3">
        <v>12882200</v>
      </c>
      <c r="E48" s="3"/>
    </row>
    <row r="49" spans="1:5" x14ac:dyDescent="0.2">
      <c r="A49" s="3" t="s">
        <v>134</v>
      </c>
      <c r="B49" s="3">
        <v>72186707</v>
      </c>
      <c r="C49" s="3">
        <v>16300779</v>
      </c>
      <c r="D49" s="3">
        <v>3542116</v>
      </c>
      <c r="E49" s="3"/>
    </row>
    <row r="50" spans="1:5" x14ac:dyDescent="0.2">
      <c r="A50" s="3" t="s">
        <v>62</v>
      </c>
      <c r="B50" s="3">
        <v>151273533</v>
      </c>
      <c r="C50" s="3">
        <v>36190546</v>
      </c>
      <c r="D50" s="3">
        <v>9813122</v>
      </c>
      <c r="E50" s="3"/>
    </row>
    <row r="51" spans="1:5" x14ac:dyDescent="0.2">
      <c r="A51" s="3" t="s">
        <v>63</v>
      </c>
      <c r="B51" s="3">
        <v>9152321</v>
      </c>
      <c r="C51" s="3">
        <v>19800</v>
      </c>
      <c r="D51" s="3">
        <v>8</v>
      </c>
      <c r="E51" s="3"/>
    </row>
    <row r="52" spans="1:5" x14ac:dyDescent="0.2">
      <c r="A52" s="3" t="s">
        <v>64</v>
      </c>
      <c r="B52" s="3">
        <v>101032290</v>
      </c>
      <c r="C52" s="3">
        <v>25266718</v>
      </c>
      <c r="D52" s="3">
        <v>5381219</v>
      </c>
      <c r="E52" s="3"/>
    </row>
    <row r="53" spans="1:5" x14ac:dyDescent="0.2">
      <c r="A53" s="3" t="s">
        <v>66</v>
      </c>
      <c r="B53" s="3">
        <v>48223724</v>
      </c>
      <c r="C53" s="3">
        <v>9424967</v>
      </c>
      <c r="D53" s="3">
        <v>2368685</v>
      </c>
      <c r="E53" s="3"/>
    </row>
    <row r="54" spans="1:5" x14ac:dyDescent="0.2">
      <c r="A54" s="3" t="s">
        <v>65</v>
      </c>
      <c r="B54" s="3">
        <v>42761196</v>
      </c>
      <c r="C54" s="3">
        <v>2349856</v>
      </c>
      <c r="D54" s="3">
        <v>850950</v>
      </c>
      <c r="E54" s="3"/>
    </row>
    <row r="55" spans="1:5" x14ac:dyDescent="0.2">
      <c r="A55" s="3" t="s">
        <v>67</v>
      </c>
      <c r="B55" s="3">
        <v>74254870</v>
      </c>
      <c r="C55" s="3">
        <v>21889296</v>
      </c>
      <c r="D55" s="3">
        <v>4239243</v>
      </c>
      <c r="E55" s="3"/>
    </row>
    <row r="56" spans="1:5" x14ac:dyDescent="0.2">
      <c r="A56" s="3" t="s">
        <v>68</v>
      </c>
      <c r="B56" s="3">
        <v>1122116</v>
      </c>
      <c r="C56" s="3">
        <v>209040</v>
      </c>
      <c r="D56" s="3">
        <v>52719</v>
      </c>
      <c r="E56" s="3"/>
    </row>
    <row r="57" spans="1:5" x14ac:dyDescent="0.2">
      <c r="A57" s="3" t="s">
        <v>69</v>
      </c>
      <c r="B57" s="3">
        <v>206963380</v>
      </c>
      <c r="C57" s="3">
        <v>67747628</v>
      </c>
      <c r="D57" s="3">
        <v>19516770</v>
      </c>
      <c r="E57" s="3"/>
    </row>
    <row r="58" spans="1:5" x14ac:dyDescent="0.2">
      <c r="A58" s="3" t="s">
        <v>70</v>
      </c>
      <c r="B58" s="3">
        <v>26314147</v>
      </c>
      <c r="C58" s="3">
        <v>1360864</v>
      </c>
      <c r="D58" s="3">
        <v>232498</v>
      </c>
      <c r="E58" s="3"/>
    </row>
    <row r="59" spans="1:5" x14ac:dyDescent="0.2">
      <c r="A59" s="3" t="s">
        <v>121</v>
      </c>
      <c r="B59" s="3">
        <v>91944583</v>
      </c>
      <c r="C59" s="3">
        <v>427786</v>
      </c>
      <c r="D59" s="3">
        <v>550083</v>
      </c>
      <c r="E59" s="3"/>
    </row>
    <row r="60" spans="1:5" x14ac:dyDescent="0.2">
      <c r="A60" s="3" t="s">
        <v>71</v>
      </c>
      <c r="B60" s="3">
        <v>57504526</v>
      </c>
      <c r="C60" s="3">
        <v>6568285</v>
      </c>
      <c r="D60" s="3">
        <v>1381754</v>
      </c>
      <c r="E60" s="3"/>
    </row>
    <row r="61" spans="1:5" x14ac:dyDescent="0.2">
      <c r="A61" s="3" t="s">
        <v>72</v>
      </c>
      <c r="B61" s="3">
        <v>39587595</v>
      </c>
      <c r="C61" s="3">
        <v>1152335</v>
      </c>
      <c r="D61" s="3">
        <v>360682</v>
      </c>
      <c r="E61" s="3"/>
    </row>
    <row r="62" spans="1:5" x14ac:dyDescent="0.2">
      <c r="A62" s="3" t="s">
        <v>73</v>
      </c>
      <c r="B62" s="3">
        <v>65670371</v>
      </c>
      <c r="C62" s="3">
        <v>20878961</v>
      </c>
      <c r="D62" s="3">
        <v>4405249</v>
      </c>
      <c r="E62" s="3"/>
    </row>
    <row r="63" spans="1:5" x14ac:dyDescent="0.2">
      <c r="A63" s="3" t="s">
        <v>74</v>
      </c>
      <c r="B63" s="3">
        <v>120298007</v>
      </c>
      <c r="C63" s="3">
        <v>34363537</v>
      </c>
      <c r="D63" s="3">
        <v>11855565</v>
      </c>
      <c r="E63" s="3"/>
    </row>
    <row r="64" spans="1:5" x14ac:dyDescent="0.2">
      <c r="A64" s="3" t="s">
        <v>76</v>
      </c>
      <c r="B64" s="3">
        <v>36165</v>
      </c>
      <c r="C64" s="3">
        <v>15833</v>
      </c>
      <c r="D64" s="3">
        <v>2720</v>
      </c>
      <c r="E64" s="3"/>
    </row>
    <row r="65" spans="1:5" x14ac:dyDescent="0.2">
      <c r="A65" s="3" t="s">
        <v>122</v>
      </c>
      <c r="B65" s="3">
        <v>146013801</v>
      </c>
      <c r="C65" s="3">
        <v>24240334</v>
      </c>
      <c r="D65" s="3">
        <v>6816635</v>
      </c>
      <c r="E6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98F6-77A9-1940-88E0-F935CE77C0AF}">
  <dimension ref="A1:B121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0</v>
      </c>
      <c r="B1" t="s">
        <v>141</v>
      </c>
    </row>
    <row r="2" spans="1:2" x14ac:dyDescent="0.2">
      <c r="A2" t="s">
        <v>89</v>
      </c>
      <c r="B2">
        <v>1</v>
      </c>
    </row>
    <row r="3" spans="1:2" x14ac:dyDescent="0.2">
      <c r="A3" t="s">
        <v>90</v>
      </c>
      <c r="B3">
        <v>2</v>
      </c>
    </row>
    <row r="4" spans="1:2" x14ac:dyDescent="0.2">
      <c r="A4" t="s">
        <v>91</v>
      </c>
      <c r="B4">
        <v>3</v>
      </c>
    </row>
    <row r="5" spans="1:2" x14ac:dyDescent="0.2">
      <c r="A5" t="s">
        <v>92</v>
      </c>
      <c r="B5">
        <v>4</v>
      </c>
    </row>
    <row r="6" spans="1:2" x14ac:dyDescent="0.2">
      <c r="A6" t="s">
        <v>93</v>
      </c>
      <c r="B6">
        <v>5</v>
      </c>
    </row>
    <row r="7" spans="1:2" x14ac:dyDescent="0.2">
      <c r="A7" t="s">
        <v>94</v>
      </c>
      <c r="B7">
        <v>6</v>
      </c>
    </row>
    <row r="8" spans="1:2" x14ac:dyDescent="0.2">
      <c r="A8" t="s">
        <v>63</v>
      </c>
      <c r="B8">
        <v>7</v>
      </c>
    </row>
    <row r="9" spans="1:2" x14ac:dyDescent="0.2">
      <c r="A9" t="s">
        <v>95</v>
      </c>
      <c r="B9">
        <v>8</v>
      </c>
    </row>
    <row r="10" spans="1:2" x14ac:dyDescent="0.2">
      <c r="A10" t="s">
        <v>96</v>
      </c>
      <c r="B10">
        <v>9</v>
      </c>
    </row>
    <row r="11" spans="1:2" x14ac:dyDescent="0.2">
      <c r="A11" t="s">
        <v>97</v>
      </c>
      <c r="B11">
        <v>10</v>
      </c>
    </row>
    <row r="12" spans="1:2" x14ac:dyDescent="0.2">
      <c r="A12" t="s">
        <v>98</v>
      </c>
      <c r="B12">
        <v>11</v>
      </c>
    </row>
    <row r="13" spans="1:2" x14ac:dyDescent="0.2">
      <c r="A13" t="s">
        <v>99</v>
      </c>
      <c r="B13">
        <v>12</v>
      </c>
    </row>
    <row r="14" spans="1:2" x14ac:dyDescent="0.2">
      <c r="A14" t="s">
        <v>18</v>
      </c>
      <c r="B14">
        <v>13</v>
      </c>
    </row>
    <row r="15" spans="1:2" x14ac:dyDescent="0.2">
      <c r="A15" t="s">
        <v>100</v>
      </c>
      <c r="B15">
        <v>14</v>
      </c>
    </row>
    <row r="16" spans="1:2" x14ac:dyDescent="0.2">
      <c r="A16" t="s">
        <v>21</v>
      </c>
      <c r="B16">
        <v>15</v>
      </c>
    </row>
    <row r="17" spans="1:2" x14ac:dyDescent="0.2">
      <c r="A17" t="s">
        <v>101</v>
      </c>
      <c r="B17">
        <v>16</v>
      </c>
    </row>
    <row r="18" spans="1:2" x14ac:dyDescent="0.2">
      <c r="A18" t="s">
        <v>102</v>
      </c>
      <c r="B18">
        <v>17</v>
      </c>
    </row>
    <row r="19" spans="1:2" x14ac:dyDescent="0.2">
      <c r="A19" t="s">
        <v>103</v>
      </c>
      <c r="B19">
        <v>18</v>
      </c>
    </row>
    <row r="20" spans="1:2" x14ac:dyDescent="0.2">
      <c r="A20" t="s">
        <v>104</v>
      </c>
      <c r="B20">
        <v>19</v>
      </c>
    </row>
    <row r="21" spans="1:2" x14ac:dyDescent="0.2">
      <c r="A21" t="s">
        <v>105</v>
      </c>
      <c r="B21">
        <v>20</v>
      </c>
    </row>
    <row r="22" spans="1:2" x14ac:dyDescent="0.2">
      <c r="A22" t="s">
        <v>106</v>
      </c>
      <c r="B22">
        <v>21</v>
      </c>
    </row>
    <row r="23" spans="1:2" x14ac:dyDescent="0.2">
      <c r="A23" t="s">
        <v>107</v>
      </c>
      <c r="B23">
        <v>22</v>
      </c>
    </row>
    <row r="24" spans="1:2" x14ac:dyDescent="0.2">
      <c r="A24" t="s">
        <v>108</v>
      </c>
      <c r="B24">
        <v>23</v>
      </c>
    </row>
    <row r="25" spans="1:2" x14ac:dyDescent="0.2">
      <c r="A25" t="s">
        <v>109</v>
      </c>
      <c r="B25">
        <v>24</v>
      </c>
    </row>
    <row r="26" spans="1:2" x14ac:dyDescent="0.2">
      <c r="A26" t="s">
        <v>110</v>
      </c>
      <c r="B26">
        <v>25</v>
      </c>
    </row>
    <row r="27" spans="1:2" x14ac:dyDescent="0.2">
      <c r="A27" t="s">
        <v>111</v>
      </c>
      <c r="B27">
        <v>26</v>
      </c>
    </row>
    <row r="28" spans="1:2" x14ac:dyDescent="0.2">
      <c r="A28" t="s">
        <v>112</v>
      </c>
      <c r="B28">
        <v>27</v>
      </c>
    </row>
    <row r="29" spans="1:2" x14ac:dyDescent="0.2">
      <c r="A29" t="s">
        <v>113</v>
      </c>
      <c r="B29">
        <v>28</v>
      </c>
    </row>
    <row r="30" spans="1:2" x14ac:dyDescent="0.2">
      <c r="A30" t="s">
        <v>114</v>
      </c>
      <c r="B30">
        <v>29</v>
      </c>
    </row>
    <row r="31" spans="1:2" x14ac:dyDescent="0.2">
      <c r="A31" t="s">
        <v>32</v>
      </c>
      <c r="B31">
        <v>30</v>
      </c>
    </row>
    <row r="32" spans="1:2" x14ac:dyDescent="0.2">
      <c r="A32" t="s">
        <v>115</v>
      </c>
      <c r="B32">
        <v>31</v>
      </c>
    </row>
    <row r="33" spans="1:2" x14ac:dyDescent="0.2">
      <c r="A33" t="s">
        <v>116</v>
      </c>
      <c r="B33">
        <v>32</v>
      </c>
    </row>
    <row r="34" spans="1:2" x14ac:dyDescent="0.2">
      <c r="A34" t="s">
        <v>68</v>
      </c>
      <c r="B34">
        <v>33</v>
      </c>
    </row>
    <row r="35" spans="1:2" x14ac:dyDescent="0.2">
      <c r="A35" t="s">
        <v>117</v>
      </c>
      <c r="B35">
        <v>34</v>
      </c>
    </row>
    <row r="36" spans="1:2" x14ac:dyDescent="0.2">
      <c r="A36" t="s">
        <v>118</v>
      </c>
      <c r="B36">
        <v>35</v>
      </c>
    </row>
    <row r="37" spans="1:2" x14ac:dyDescent="0.2">
      <c r="A37" t="s">
        <v>119</v>
      </c>
      <c r="B37">
        <v>36</v>
      </c>
    </row>
    <row r="38" spans="1:2" x14ac:dyDescent="0.2">
      <c r="A38" t="s">
        <v>120</v>
      </c>
      <c r="B38">
        <v>37</v>
      </c>
    </row>
    <row r="39" spans="1:2" x14ac:dyDescent="0.2">
      <c r="A39" t="s">
        <v>23</v>
      </c>
      <c r="B39">
        <v>38</v>
      </c>
    </row>
    <row r="40" spans="1:2" x14ac:dyDescent="0.2">
      <c r="A40" t="s">
        <v>29</v>
      </c>
      <c r="B40">
        <v>39</v>
      </c>
    </row>
    <row r="41" spans="1:2" x14ac:dyDescent="0.2">
      <c r="A41" t="s">
        <v>36</v>
      </c>
      <c r="B41">
        <v>40</v>
      </c>
    </row>
    <row r="42" spans="1:2" x14ac:dyDescent="0.2">
      <c r="A42" t="s">
        <v>72</v>
      </c>
      <c r="B42">
        <v>41</v>
      </c>
    </row>
    <row r="43" spans="1:2" x14ac:dyDescent="0.2">
      <c r="A43" t="s">
        <v>121</v>
      </c>
      <c r="B43">
        <v>42</v>
      </c>
    </row>
    <row r="44" spans="1:2" x14ac:dyDescent="0.2">
      <c r="A44" t="s">
        <v>80</v>
      </c>
      <c r="B44">
        <v>43</v>
      </c>
    </row>
    <row r="45" spans="1:2" x14ac:dyDescent="0.2">
      <c r="A45" t="s">
        <v>49</v>
      </c>
      <c r="B45">
        <v>44</v>
      </c>
    </row>
    <row r="46" spans="1:2" x14ac:dyDescent="0.2">
      <c r="A46" t="s">
        <v>52</v>
      </c>
      <c r="B46">
        <v>45</v>
      </c>
    </row>
    <row r="47" spans="1:2" x14ac:dyDescent="0.2">
      <c r="A47" t="s">
        <v>39</v>
      </c>
      <c r="B47">
        <v>46</v>
      </c>
    </row>
    <row r="48" spans="1:2" x14ac:dyDescent="0.2">
      <c r="A48" t="s">
        <v>46</v>
      </c>
      <c r="B48">
        <v>47</v>
      </c>
    </row>
    <row r="49" spans="1:2" x14ac:dyDescent="0.2">
      <c r="A49" t="s">
        <v>122</v>
      </c>
      <c r="B49">
        <v>48</v>
      </c>
    </row>
    <row r="50" spans="1:2" x14ac:dyDescent="0.2">
      <c r="A50" t="s">
        <v>84</v>
      </c>
      <c r="B50">
        <v>49</v>
      </c>
    </row>
    <row r="51" spans="1:2" x14ac:dyDescent="0.2">
      <c r="A51" t="s">
        <v>73</v>
      </c>
      <c r="B51">
        <v>50</v>
      </c>
    </row>
    <row r="52" spans="1:2" x14ac:dyDescent="0.2">
      <c r="A52" t="s">
        <v>20</v>
      </c>
      <c r="B52">
        <v>51</v>
      </c>
    </row>
    <row r="53" spans="1:2" x14ac:dyDescent="0.2">
      <c r="A53" t="s">
        <v>123</v>
      </c>
      <c r="B53">
        <v>52</v>
      </c>
    </row>
    <row r="54" spans="1:2" x14ac:dyDescent="0.2">
      <c r="A54" t="s">
        <v>124</v>
      </c>
      <c r="B54">
        <v>53</v>
      </c>
    </row>
    <row r="55" spans="1:2" x14ac:dyDescent="0.2">
      <c r="A55" t="s">
        <v>125</v>
      </c>
      <c r="B55">
        <v>54</v>
      </c>
    </row>
    <row r="56" spans="1:2" x14ac:dyDescent="0.2">
      <c r="A56" t="s">
        <v>126</v>
      </c>
      <c r="B56">
        <v>55</v>
      </c>
    </row>
    <row r="57" spans="1:2" x14ac:dyDescent="0.2">
      <c r="A57" t="s">
        <v>42</v>
      </c>
      <c r="B57">
        <v>56</v>
      </c>
    </row>
    <row r="58" spans="1:2" x14ac:dyDescent="0.2">
      <c r="A58" t="s">
        <v>70</v>
      </c>
      <c r="B58">
        <v>57</v>
      </c>
    </row>
    <row r="59" spans="1:2" x14ac:dyDescent="0.2">
      <c r="A59" t="s">
        <v>127</v>
      </c>
      <c r="B59">
        <v>58</v>
      </c>
    </row>
    <row r="60" spans="1:2" x14ac:dyDescent="0.2">
      <c r="A60" t="s">
        <v>128</v>
      </c>
      <c r="B60">
        <v>59</v>
      </c>
    </row>
    <row r="61" spans="1:2" x14ac:dyDescent="0.2">
      <c r="A61" t="s">
        <v>82</v>
      </c>
      <c r="B61">
        <v>60</v>
      </c>
    </row>
    <row r="62" spans="1:2" x14ac:dyDescent="0.2">
      <c r="A62" t="s">
        <v>37</v>
      </c>
      <c r="B62">
        <v>61</v>
      </c>
    </row>
    <row r="63" spans="1:2" x14ac:dyDescent="0.2">
      <c r="A63" t="s">
        <v>50</v>
      </c>
      <c r="B63">
        <v>62</v>
      </c>
    </row>
    <row r="64" spans="1:2" x14ac:dyDescent="0.2">
      <c r="A64" t="s">
        <v>129</v>
      </c>
      <c r="B64">
        <v>63</v>
      </c>
    </row>
    <row r="65" spans="1:2" x14ac:dyDescent="0.2">
      <c r="A65" t="s">
        <v>66</v>
      </c>
      <c r="B65">
        <v>64</v>
      </c>
    </row>
    <row r="66" spans="1:2" x14ac:dyDescent="0.2">
      <c r="A66" t="s">
        <v>30</v>
      </c>
      <c r="B66">
        <v>65</v>
      </c>
    </row>
    <row r="67" spans="1:2" x14ac:dyDescent="0.2">
      <c r="A67" t="s">
        <v>27</v>
      </c>
      <c r="B67">
        <v>66</v>
      </c>
    </row>
    <row r="68" spans="1:2" x14ac:dyDescent="0.2">
      <c r="A68" t="s">
        <v>74</v>
      </c>
      <c r="B68">
        <v>67</v>
      </c>
    </row>
    <row r="69" spans="1:2" x14ac:dyDescent="0.2">
      <c r="A69" t="s">
        <v>60</v>
      </c>
      <c r="B69">
        <v>68</v>
      </c>
    </row>
    <row r="70" spans="1:2" x14ac:dyDescent="0.2">
      <c r="A70" t="s">
        <v>40</v>
      </c>
      <c r="B70">
        <v>69</v>
      </c>
    </row>
    <row r="71" spans="1:2" x14ac:dyDescent="0.2">
      <c r="A71" t="s">
        <v>33</v>
      </c>
      <c r="B71">
        <v>70</v>
      </c>
    </row>
    <row r="72" spans="1:2" x14ac:dyDescent="0.2">
      <c r="A72" t="s">
        <v>130</v>
      </c>
      <c r="B72">
        <v>71</v>
      </c>
    </row>
    <row r="73" spans="1:2" x14ac:dyDescent="0.2">
      <c r="A73" t="s">
        <v>61</v>
      </c>
      <c r="B73">
        <v>72</v>
      </c>
    </row>
    <row r="74" spans="1:2" x14ac:dyDescent="0.2">
      <c r="A74" t="s">
        <v>45</v>
      </c>
      <c r="B74">
        <v>73</v>
      </c>
    </row>
    <row r="75" spans="1:2" x14ac:dyDescent="0.2">
      <c r="A75" t="s">
        <v>25</v>
      </c>
      <c r="B75">
        <v>74</v>
      </c>
    </row>
    <row r="76" spans="1:2" x14ac:dyDescent="0.2">
      <c r="A76" t="s">
        <v>34</v>
      </c>
      <c r="B76">
        <v>75</v>
      </c>
    </row>
    <row r="77" spans="1:2" x14ac:dyDescent="0.2">
      <c r="A77" t="s">
        <v>65</v>
      </c>
      <c r="B77">
        <v>76</v>
      </c>
    </row>
    <row r="78" spans="1:2" x14ac:dyDescent="0.2">
      <c r="A78" t="s">
        <v>35</v>
      </c>
      <c r="B78">
        <v>77</v>
      </c>
    </row>
    <row r="79" spans="1:2" x14ac:dyDescent="0.2">
      <c r="A79" t="s">
        <v>131</v>
      </c>
      <c r="B79">
        <v>78</v>
      </c>
    </row>
    <row r="80" spans="1:2" x14ac:dyDescent="0.2">
      <c r="A80" t="s">
        <v>79</v>
      </c>
      <c r="B80">
        <v>79</v>
      </c>
    </row>
    <row r="81" spans="1:2" x14ac:dyDescent="0.2">
      <c r="A81" t="s">
        <v>44</v>
      </c>
      <c r="B81">
        <v>80</v>
      </c>
    </row>
    <row r="82" spans="1:2" x14ac:dyDescent="0.2">
      <c r="A82" t="s">
        <v>19</v>
      </c>
      <c r="B82">
        <v>81</v>
      </c>
    </row>
    <row r="83" spans="1:2" x14ac:dyDescent="0.2">
      <c r="A83" t="s">
        <v>76</v>
      </c>
      <c r="B83">
        <v>82</v>
      </c>
    </row>
    <row r="84" spans="1:2" x14ac:dyDescent="0.2">
      <c r="A84" t="s">
        <v>69</v>
      </c>
      <c r="B84">
        <v>83</v>
      </c>
    </row>
    <row r="85" spans="1:2" x14ac:dyDescent="0.2">
      <c r="A85" t="s">
        <v>54</v>
      </c>
      <c r="B85">
        <v>84</v>
      </c>
    </row>
    <row r="86" spans="1:2" x14ac:dyDescent="0.2">
      <c r="A86" t="s">
        <v>132</v>
      </c>
      <c r="B86">
        <v>85</v>
      </c>
    </row>
    <row r="87" spans="1:2" x14ac:dyDescent="0.2">
      <c r="A87" t="s">
        <v>77</v>
      </c>
      <c r="B87">
        <v>86</v>
      </c>
    </row>
    <row r="88" spans="1:2" x14ac:dyDescent="0.2">
      <c r="A88" t="s">
        <v>22</v>
      </c>
      <c r="B88">
        <v>87</v>
      </c>
    </row>
    <row r="89" spans="1:2" x14ac:dyDescent="0.2">
      <c r="A89" t="s">
        <v>75</v>
      </c>
      <c r="B89">
        <v>88</v>
      </c>
    </row>
    <row r="90" spans="1:2" x14ac:dyDescent="0.2">
      <c r="A90" t="s">
        <v>51</v>
      </c>
      <c r="B90">
        <v>89</v>
      </c>
    </row>
    <row r="91" spans="1:2" x14ac:dyDescent="0.2">
      <c r="A91" t="s">
        <v>48</v>
      </c>
      <c r="B91">
        <v>90</v>
      </c>
    </row>
    <row r="92" spans="1:2" x14ac:dyDescent="0.2">
      <c r="A92" t="s">
        <v>67</v>
      </c>
      <c r="B92">
        <v>91</v>
      </c>
    </row>
    <row r="93" spans="1:2" x14ac:dyDescent="0.2">
      <c r="A93" t="s">
        <v>31</v>
      </c>
      <c r="B93">
        <v>92</v>
      </c>
    </row>
    <row r="94" spans="1:2" x14ac:dyDescent="0.2">
      <c r="A94" t="s">
        <v>133</v>
      </c>
      <c r="B94">
        <v>93</v>
      </c>
    </row>
    <row r="95" spans="1:2" x14ac:dyDescent="0.2">
      <c r="A95" t="s">
        <v>24</v>
      </c>
      <c r="B95">
        <v>94</v>
      </c>
    </row>
    <row r="96" spans="1:2" x14ac:dyDescent="0.2">
      <c r="A96" t="s">
        <v>28</v>
      </c>
      <c r="B96">
        <v>95</v>
      </c>
    </row>
    <row r="97" spans="1:2" x14ac:dyDescent="0.2">
      <c r="A97" t="s">
        <v>134</v>
      </c>
      <c r="B97">
        <v>96</v>
      </c>
    </row>
    <row r="98" spans="1:2" x14ac:dyDescent="0.2">
      <c r="A98" t="s">
        <v>83</v>
      </c>
      <c r="B98">
        <v>97</v>
      </c>
    </row>
    <row r="99" spans="1:2" x14ac:dyDescent="0.2">
      <c r="A99" t="s">
        <v>135</v>
      </c>
      <c r="B99">
        <v>98</v>
      </c>
    </row>
    <row r="100" spans="1:2" x14ac:dyDescent="0.2">
      <c r="A100" t="s">
        <v>85</v>
      </c>
      <c r="B100">
        <v>99</v>
      </c>
    </row>
    <row r="101" spans="1:2" x14ac:dyDescent="0.2">
      <c r="A101" t="s">
        <v>53</v>
      </c>
      <c r="B101">
        <v>100</v>
      </c>
    </row>
    <row r="102" spans="1:2" x14ac:dyDescent="0.2">
      <c r="A102" t="s">
        <v>43</v>
      </c>
      <c r="B102">
        <v>101</v>
      </c>
    </row>
    <row r="103" spans="1:2" x14ac:dyDescent="0.2">
      <c r="A103" t="s">
        <v>71</v>
      </c>
      <c r="B103">
        <v>102</v>
      </c>
    </row>
    <row r="104" spans="1:2" x14ac:dyDescent="0.2">
      <c r="A104" t="s">
        <v>64</v>
      </c>
      <c r="B104">
        <v>103</v>
      </c>
    </row>
    <row r="105" spans="1:2" x14ac:dyDescent="0.2">
      <c r="A105" t="s">
        <v>136</v>
      </c>
      <c r="B105">
        <v>104</v>
      </c>
    </row>
    <row r="106" spans="1:2" x14ac:dyDescent="0.2">
      <c r="A106" t="s">
        <v>78</v>
      </c>
      <c r="B106">
        <v>105</v>
      </c>
    </row>
    <row r="107" spans="1:2" x14ac:dyDescent="0.2">
      <c r="A107" t="s">
        <v>47</v>
      </c>
      <c r="B107">
        <v>106</v>
      </c>
    </row>
    <row r="108" spans="1:2" x14ac:dyDescent="0.2">
      <c r="A108" t="s">
        <v>137</v>
      </c>
      <c r="B108">
        <v>107</v>
      </c>
    </row>
    <row r="109" spans="1:2" x14ac:dyDescent="0.2">
      <c r="A109" t="s">
        <v>59</v>
      </c>
      <c r="B109">
        <v>108</v>
      </c>
    </row>
    <row r="110" spans="1:2" x14ac:dyDescent="0.2">
      <c r="A110" t="s">
        <v>38</v>
      </c>
      <c r="B110">
        <v>109</v>
      </c>
    </row>
    <row r="111" spans="1:2" x14ac:dyDescent="0.2">
      <c r="A111" t="s">
        <v>138</v>
      </c>
      <c r="B111">
        <v>110</v>
      </c>
    </row>
    <row r="112" spans="1:2" x14ac:dyDescent="0.2">
      <c r="A112" t="s">
        <v>139</v>
      </c>
      <c r="B112">
        <v>111</v>
      </c>
    </row>
    <row r="113" spans="1:2" x14ac:dyDescent="0.2">
      <c r="A113" t="s">
        <v>81</v>
      </c>
      <c r="B113">
        <v>112</v>
      </c>
    </row>
    <row r="114" spans="1:2" x14ac:dyDescent="0.2">
      <c r="A114" t="s">
        <v>56</v>
      </c>
      <c r="B114">
        <v>113</v>
      </c>
    </row>
    <row r="115" spans="1:2" x14ac:dyDescent="0.2">
      <c r="A115" t="s">
        <v>55</v>
      </c>
      <c r="B115">
        <v>114</v>
      </c>
    </row>
    <row r="116" spans="1:2" x14ac:dyDescent="0.2">
      <c r="A116" t="s">
        <v>140</v>
      </c>
      <c r="B116">
        <v>115</v>
      </c>
    </row>
    <row r="117" spans="1:2" x14ac:dyDescent="0.2">
      <c r="A117" t="s">
        <v>26</v>
      </c>
      <c r="B117">
        <v>116</v>
      </c>
    </row>
    <row r="118" spans="1:2" x14ac:dyDescent="0.2">
      <c r="A118" t="s">
        <v>58</v>
      </c>
      <c r="B118">
        <v>117</v>
      </c>
    </row>
    <row r="119" spans="1:2" x14ac:dyDescent="0.2">
      <c r="A119" t="s">
        <v>57</v>
      </c>
      <c r="B119">
        <v>118</v>
      </c>
    </row>
    <row r="120" spans="1:2" x14ac:dyDescent="0.2">
      <c r="A120" t="s">
        <v>62</v>
      </c>
      <c r="B120">
        <v>119</v>
      </c>
    </row>
    <row r="121" spans="1:2" x14ac:dyDescent="0.2">
      <c r="A121" t="s">
        <v>41</v>
      </c>
      <c r="B121">
        <v>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B457A-3664-684E-826E-1BFA44772DF3}">
  <dimension ref="A1:R98"/>
  <sheetViews>
    <sheetView workbookViewId="0"/>
  </sheetViews>
  <sheetFormatPr baseColWidth="10" defaultRowHeight="16" x14ac:dyDescent="0.2"/>
  <sheetData>
    <row r="1" spans="1:18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</row>
    <row r="2" spans="1:18" x14ac:dyDescent="0.2">
      <c r="A2" s="4" t="s">
        <v>91</v>
      </c>
      <c r="B2" s="4">
        <v>0</v>
      </c>
      <c r="C2" s="4">
        <v>1</v>
      </c>
      <c r="D2" s="4">
        <v>64</v>
      </c>
      <c r="E2" s="4">
        <v>52</v>
      </c>
      <c r="F2" s="4">
        <v>0</v>
      </c>
      <c r="G2" s="4">
        <v>3</v>
      </c>
      <c r="H2" s="4">
        <v>0</v>
      </c>
      <c r="I2" s="4">
        <v>8.3333299999999999E-3</v>
      </c>
      <c r="J2" s="4">
        <v>0.53333333000000005</v>
      </c>
      <c r="K2" s="4">
        <v>0.43333333000000002</v>
      </c>
      <c r="L2" s="4">
        <v>0</v>
      </c>
      <c r="M2" s="4">
        <v>2.5000000000000001E-2</v>
      </c>
      <c r="N2" s="4">
        <v>4641652</v>
      </c>
      <c r="O2" s="4">
        <v>1564</v>
      </c>
      <c r="P2" s="4">
        <v>3.3694999999999998E-4</v>
      </c>
      <c r="Q2" s="4">
        <v>120</v>
      </c>
      <c r="R2" s="5">
        <v>2.5899999999999999E-5</v>
      </c>
    </row>
    <row r="3" spans="1:18" x14ac:dyDescent="0.2">
      <c r="A3" s="4" t="s">
        <v>92</v>
      </c>
      <c r="B3" s="4">
        <v>1</v>
      </c>
      <c r="C3" s="4">
        <v>4</v>
      </c>
      <c r="D3" s="4">
        <v>65</v>
      </c>
      <c r="E3" s="4">
        <v>57</v>
      </c>
      <c r="F3" s="4">
        <v>4</v>
      </c>
      <c r="G3" s="4">
        <v>8</v>
      </c>
      <c r="H3" s="4">
        <v>7.1942500000000001E-3</v>
      </c>
      <c r="I3" s="4">
        <v>2.8776980000000001E-2</v>
      </c>
      <c r="J3" s="4">
        <v>0.46762589999999998</v>
      </c>
      <c r="K3" s="4">
        <v>0.41007194000000002</v>
      </c>
      <c r="L3" s="4">
        <v>2.8776980000000001E-2</v>
      </c>
      <c r="M3" s="4">
        <v>5.7553960000000001E-2</v>
      </c>
      <c r="N3" s="4">
        <v>4595065</v>
      </c>
      <c r="O3" s="4">
        <v>4042</v>
      </c>
      <c r="P3" s="4">
        <v>8.7964E-4</v>
      </c>
      <c r="Q3" s="4">
        <v>139</v>
      </c>
      <c r="R3" s="5">
        <v>3.0199999999999999E-5</v>
      </c>
    </row>
    <row r="4" spans="1:18" x14ac:dyDescent="0.2">
      <c r="A4" s="4" t="s">
        <v>93</v>
      </c>
      <c r="B4" s="4">
        <v>1</v>
      </c>
      <c r="C4" s="4">
        <v>8</v>
      </c>
      <c r="D4" s="4">
        <v>77</v>
      </c>
      <c r="E4" s="4">
        <v>96</v>
      </c>
      <c r="F4" s="4">
        <v>9</v>
      </c>
      <c r="G4" s="4">
        <v>12</v>
      </c>
      <c r="H4" s="4">
        <v>4.92611E-3</v>
      </c>
      <c r="I4" s="4">
        <v>3.9408869999999999E-2</v>
      </c>
      <c r="J4" s="4">
        <v>0.37931035000000002</v>
      </c>
      <c r="K4" s="4">
        <v>0.4729064</v>
      </c>
      <c r="L4" s="4">
        <v>4.4334980000000003E-2</v>
      </c>
      <c r="M4" s="4">
        <v>5.9113300000000001E-2</v>
      </c>
      <c r="N4" s="4">
        <v>5221581</v>
      </c>
      <c r="O4" s="4">
        <v>2658</v>
      </c>
      <c r="P4" s="4">
        <v>5.0903999999999999E-4</v>
      </c>
      <c r="Q4" s="4">
        <v>203</v>
      </c>
      <c r="R4" s="5">
        <v>3.8899999999999997E-5</v>
      </c>
    </row>
    <row r="5" spans="1:18" x14ac:dyDescent="0.2">
      <c r="A5" s="4" t="s">
        <v>94</v>
      </c>
      <c r="B5" s="4">
        <v>1</v>
      </c>
      <c r="C5" s="4">
        <v>1</v>
      </c>
      <c r="D5" s="4">
        <v>21</v>
      </c>
      <c r="E5" s="4">
        <v>23</v>
      </c>
      <c r="F5" s="4">
        <v>3</v>
      </c>
      <c r="G5" s="4">
        <v>2</v>
      </c>
      <c r="H5" s="4">
        <v>1.9607840000000001E-2</v>
      </c>
      <c r="I5" s="4">
        <v>1.9607840000000001E-2</v>
      </c>
      <c r="J5" s="4">
        <v>0.41176470999999998</v>
      </c>
      <c r="K5" s="4">
        <v>0.45098039000000001</v>
      </c>
      <c r="L5" s="4">
        <v>5.8823529999999999E-2</v>
      </c>
      <c r="M5" s="4">
        <v>3.9215689999999997E-2</v>
      </c>
      <c r="N5" s="4">
        <v>2046572</v>
      </c>
      <c r="O5" s="4">
        <v>640</v>
      </c>
      <c r="P5" s="4">
        <v>3.1272E-4</v>
      </c>
      <c r="Q5" s="4">
        <v>51</v>
      </c>
      <c r="R5" s="5">
        <v>2.4899999999999999E-5</v>
      </c>
    </row>
    <row r="6" spans="1:18" x14ac:dyDescent="0.2">
      <c r="A6" s="4" t="s">
        <v>18</v>
      </c>
      <c r="B6" s="4">
        <v>5246</v>
      </c>
      <c r="C6" s="4">
        <v>3624</v>
      </c>
      <c r="D6" s="4">
        <v>6731</v>
      </c>
      <c r="E6" s="4">
        <v>6724</v>
      </c>
      <c r="F6" s="4">
        <v>1454</v>
      </c>
      <c r="G6" s="4">
        <v>953</v>
      </c>
      <c r="H6" s="4">
        <v>0.21211385999999999</v>
      </c>
      <c r="I6" s="4">
        <v>0.14653081000000001</v>
      </c>
      <c r="J6" s="4">
        <v>0.27215752999999998</v>
      </c>
      <c r="K6" s="4">
        <v>0.27187450000000002</v>
      </c>
      <c r="L6" s="4">
        <v>5.8790229999999999E-2</v>
      </c>
      <c r="M6" s="4">
        <v>3.8533079999999997E-2</v>
      </c>
      <c r="N6" s="4">
        <v>100286401</v>
      </c>
      <c r="O6" s="4">
        <v>399163</v>
      </c>
      <c r="P6" s="4">
        <v>3.9802300000000004E-3</v>
      </c>
      <c r="Q6" s="4">
        <v>24732</v>
      </c>
      <c r="R6" s="4">
        <v>2.4661000000000003E-4</v>
      </c>
    </row>
    <row r="7" spans="1:18" x14ac:dyDescent="0.2">
      <c r="A7" s="4" t="s">
        <v>19</v>
      </c>
      <c r="B7" s="4">
        <v>311652</v>
      </c>
      <c r="C7" s="4">
        <v>235204</v>
      </c>
      <c r="D7" s="4">
        <v>91087</v>
      </c>
      <c r="E7" s="4">
        <v>560334</v>
      </c>
      <c r="F7" s="4">
        <v>77037</v>
      </c>
      <c r="G7" s="4">
        <v>18960</v>
      </c>
      <c r="H7" s="4">
        <v>0.24079291</v>
      </c>
      <c r="I7" s="4">
        <v>0.18172658999999999</v>
      </c>
      <c r="J7" s="4">
        <v>7.0376910000000001E-2</v>
      </c>
      <c r="K7" s="4">
        <v>0.43293305999999998</v>
      </c>
      <c r="L7" s="4">
        <v>5.9521400000000002E-2</v>
      </c>
      <c r="M7" s="4">
        <v>1.464914E-2</v>
      </c>
      <c r="N7" s="4">
        <v>2299509015</v>
      </c>
      <c r="O7" s="4">
        <v>19379101</v>
      </c>
      <c r="P7" s="4">
        <v>8.4274999999999992E-3</v>
      </c>
      <c r="Q7" s="4">
        <v>1294274</v>
      </c>
      <c r="R7" s="4">
        <v>5.6285000000000005E-4</v>
      </c>
    </row>
    <row r="8" spans="1:18" x14ac:dyDescent="0.2">
      <c r="A8" s="4" t="s">
        <v>20</v>
      </c>
      <c r="B8" s="4">
        <v>104320</v>
      </c>
      <c r="C8" s="4">
        <v>127936</v>
      </c>
      <c r="D8" s="4">
        <v>351463</v>
      </c>
      <c r="E8" s="4">
        <v>287005</v>
      </c>
      <c r="F8" s="4">
        <v>42780</v>
      </c>
      <c r="G8" s="4">
        <v>15976</v>
      </c>
      <c r="H8" s="4">
        <v>0.1122348</v>
      </c>
      <c r="I8" s="4">
        <v>0.13764255</v>
      </c>
      <c r="J8" s="4">
        <v>0.37812863000000002</v>
      </c>
      <c r="K8" s="4">
        <v>0.30878018000000002</v>
      </c>
      <c r="L8" s="4">
        <v>4.6025740000000002E-2</v>
      </c>
      <c r="M8" s="4">
        <v>1.7188109999999999E-2</v>
      </c>
      <c r="N8" s="4">
        <v>1799143587</v>
      </c>
      <c r="O8" s="4">
        <v>19161877</v>
      </c>
      <c r="P8" s="4">
        <v>1.065056E-2</v>
      </c>
      <c r="Q8" s="4">
        <v>929480</v>
      </c>
      <c r="R8" s="4">
        <v>5.1661999999999997E-4</v>
      </c>
    </row>
    <row r="9" spans="1:18" x14ac:dyDescent="0.2">
      <c r="A9" s="4" t="s">
        <v>21</v>
      </c>
      <c r="B9" s="4">
        <v>14895</v>
      </c>
      <c r="C9" s="4">
        <v>48629</v>
      </c>
      <c r="D9" s="4">
        <v>45283</v>
      </c>
      <c r="E9" s="4">
        <v>32341</v>
      </c>
      <c r="F9" s="4">
        <v>7212</v>
      </c>
      <c r="G9" s="4">
        <v>2084</v>
      </c>
      <c r="H9" s="4">
        <v>9.9006940000000002E-2</v>
      </c>
      <c r="I9" s="4">
        <v>0.32323655000000001</v>
      </c>
      <c r="J9" s="4">
        <v>0.30099572000000002</v>
      </c>
      <c r="K9" s="4">
        <v>0.21497035</v>
      </c>
      <c r="L9" s="4">
        <v>4.7938099999999997E-2</v>
      </c>
      <c r="M9" s="4">
        <v>1.385233E-2</v>
      </c>
      <c r="N9" s="4">
        <v>264974304</v>
      </c>
      <c r="O9" s="4">
        <v>2457403</v>
      </c>
      <c r="P9" s="4">
        <v>9.2741200000000003E-3</v>
      </c>
      <c r="Q9" s="4">
        <v>150444</v>
      </c>
      <c r="R9" s="4">
        <v>5.6776999999999999E-4</v>
      </c>
    </row>
    <row r="10" spans="1:18" x14ac:dyDescent="0.2">
      <c r="A10" s="4" t="s">
        <v>100</v>
      </c>
      <c r="B10" s="4">
        <v>36991</v>
      </c>
      <c r="C10" s="4">
        <v>55076</v>
      </c>
      <c r="D10" s="4">
        <v>40749</v>
      </c>
      <c r="E10" s="4">
        <v>51768</v>
      </c>
      <c r="F10" s="4">
        <v>16376</v>
      </c>
      <c r="G10" s="4">
        <v>4644</v>
      </c>
      <c r="H10" s="4">
        <v>0.17991382</v>
      </c>
      <c r="I10" s="4">
        <v>0.26787417000000002</v>
      </c>
      <c r="J10" s="4">
        <v>0.19819166999999999</v>
      </c>
      <c r="K10" s="4">
        <v>0.25178498999999999</v>
      </c>
      <c r="L10" s="4">
        <v>7.9648259999999999E-2</v>
      </c>
      <c r="M10" s="4">
        <v>2.2587110000000001E-2</v>
      </c>
      <c r="N10" s="4">
        <v>502497597</v>
      </c>
      <c r="O10" s="4">
        <v>3356040</v>
      </c>
      <c r="P10" s="4">
        <v>6.67872E-3</v>
      </c>
      <c r="Q10" s="4">
        <v>205604</v>
      </c>
      <c r="R10" s="4">
        <v>4.0915999999999999E-4</v>
      </c>
    </row>
    <row r="11" spans="1:18" x14ac:dyDescent="0.2">
      <c r="A11" s="4" t="s">
        <v>95</v>
      </c>
      <c r="B11" s="4">
        <v>140665</v>
      </c>
      <c r="C11" s="4">
        <v>83053</v>
      </c>
      <c r="D11" s="4">
        <v>91943</v>
      </c>
      <c r="E11" s="4">
        <v>97114</v>
      </c>
      <c r="F11" s="4">
        <v>25280</v>
      </c>
      <c r="G11" s="4">
        <v>17427</v>
      </c>
      <c r="H11" s="4">
        <v>0.30882669000000001</v>
      </c>
      <c r="I11" s="4">
        <v>0.18234090999999999</v>
      </c>
      <c r="J11" s="4">
        <v>0.20185869000000001</v>
      </c>
      <c r="K11" s="4">
        <v>0.2132115</v>
      </c>
      <c r="L11" s="4">
        <v>5.5501639999999998E-2</v>
      </c>
      <c r="M11" s="4">
        <v>3.8260570000000001E-2</v>
      </c>
      <c r="N11" s="4">
        <v>715806041</v>
      </c>
      <c r="O11" s="4">
        <v>10317447</v>
      </c>
      <c r="P11" s="4">
        <v>1.4413749999999999E-2</v>
      </c>
      <c r="Q11" s="4">
        <v>455482</v>
      </c>
      <c r="R11" s="4">
        <v>6.3632000000000001E-4</v>
      </c>
    </row>
    <row r="12" spans="1:18" x14ac:dyDescent="0.2">
      <c r="A12" s="4" t="s">
        <v>125</v>
      </c>
      <c r="B12" s="4">
        <v>153042</v>
      </c>
      <c r="C12" s="4">
        <v>49887</v>
      </c>
      <c r="D12" s="4">
        <v>51711</v>
      </c>
      <c r="E12" s="4">
        <v>104279</v>
      </c>
      <c r="F12" s="4">
        <v>26226</v>
      </c>
      <c r="G12" s="4">
        <v>5251</v>
      </c>
      <c r="H12" s="4">
        <v>0.39201733999999999</v>
      </c>
      <c r="I12" s="4">
        <v>0.12778563000000001</v>
      </c>
      <c r="J12" s="4">
        <v>0.13245781000000001</v>
      </c>
      <c r="K12" s="4">
        <v>0.26711083000000002</v>
      </c>
      <c r="L12" s="4">
        <v>6.7177940000000005E-2</v>
      </c>
      <c r="M12" s="4">
        <v>1.3450449999999999E-2</v>
      </c>
      <c r="N12" s="4">
        <v>1523986457</v>
      </c>
      <c r="O12" s="4">
        <v>6220309</v>
      </c>
      <c r="P12" s="4">
        <v>4.0816000000000003E-3</v>
      </c>
      <c r="Q12" s="4">
        <v>390396</v>
      </c>
      <c r="R12" s="4">
        <v>2.5617000000000001E-4</v>
      </c>
    </row>
    <row r="13" spans="1:18" x14ac:dyDescent="0.2">
      <c r="A13" s="4" t="s">
        <v>126</v>
      </c>
      <c r="B13" s="4">
        <v>153554</v>
      </c>
      <c r="C13" s="4">
        <v>27019</v>
      </c>
      <c r="D13" s="4">
        <v>47752</v>
      </c>
      <c r="E13" s="4">
        <v>90476</v>
      </c>
      <c r="F13" s="4">
        <v>23907</v>
      </c>
      <c r="G13" s="4">
        <v>4079</v>
      </c>
      <c r="H13" s="4">
        <v>0.44279053000000002</v>
      </c>
      <c r="I13" s="4">
        <v>7.7912380000000003E-2</v>
      </c>
      <c r="J13" s="4">
        <v>0.13769835999999999</v>
      </c>
      <c r="K13" s="4">
        <v>0.26089790000000002</v>
      </c>
      <c r="L13" s="4">
        <v>6.8938570000000005E-2</v>
      </c>
      <c r="M13" s="4">
        <v>1.176226E-2</v>
      </c>
      <c r="N13" s="4">
        <v>1192725744</v>
      </c>
      <c r="O13" s="4">
        <v>5351895</v>
      </c>
      <c r="P13" s="4">
        <v>4.4871099999999999E-3</v>
      </c>
      <c r="Q13" s="4">
        <v>346787</v>
      </c>
      <c r="R13" s="4">
        <v>2.9074999999999999E-4</v>
      </c>
    </row>
    <row r="14" spans="1:18" x14ac:dyDescent="0.2">
      <c r="A14" s="4" t="s">
        <v>22</v>
      </c>
      <c r="B14" s="4">
        <v>284971</v>
      </c>
      <c r="C14" s="4">
        <v>155416</v>
      </c>
      <c r="D14" s="4">
        <v>98009</v>
      </c>
      <c r="E14" s="4">
        <v>444048</v>
      </c>
      <c r="F14" s="4">
        <v>64667</v>
      </c>
      <c r="G14" s="4">
        <v>15675</v>
      </c>
      <c r="H14" s="4">
        <v>0.26813582000000002</v>
      </c>
      <c r="I14" s="4">
        <v>0.14623452000000001</v>
      </c>
      <c r="J14" s="4">
        <v>9.2218939999999999E-2</v>
      </c>
      <c r="K14" s="4">
        <v>0.41781506000000002</v>
      </c>
      <c r="L14" s="4">
        <v>6.084668E-2</v>
      </c>
      <c r="M14" s="4">
        <v>1.474897E-2</v>
      </c>
      <c r="N14" s="4">
        <v>2431687698</v>
      </c>
      <c r="O14" s="4">
        <v>17042491</v>
      </c>
      <c r="P14" s="4">
        <v>7.0085E-3</v>
      </c>
      <c r="Q14" s="4">
        <v>1062786</v>
      </c>
      <c r="R14" s="4">
        <v>4.3706000000000002E-4</v>
      </c>
    </row>
    <row r="15" spans="1:18" x14ac:dyDescent="0.2">
      <c r="A15" s="4" t="s">
        <v>117</v>
      </c>
      <c r="B15" s="4">
        <v>36439</v>
      </c>
      <c r="C15" s="4">
        <v>28219</v>
      </c>
      <c r="D15" s="4">
        <v>43470</v>
      </c>
      <c r="E15" s="4">
        <v>94584</v>
      </c>
      <c r="F15" s="4">
        <v>21534</v>
      </c>
      <c r="G15" s="4">
        <v>12314</v>
      </c>
      <c r="H15" s="4">
        <v>0.15403702999999999</v>
      </c>
      <c r="I15" s="4">
        <v>0.11928898</v>
      </c>
      <c r="J15" s="4">
        <v>0.18375888000000001</v>
      </c>
      <c r="K15" s="4">
        <v>0.39983090999999998</v>
      </c>
      <c r="L15" s="4">
        <v>9.1029760000000001E-2</v>
      </c>
      <c r="M15" s="4">
        <v>5.2054450000000002E-2</v>
      </c>
      <c r="N15" s="4">
        <v>926386587</v>
      </c>
      <c r="O15" s="4">
        <v>3976613</v>
      </c>
      <c r="P15" s="4">
        <v>4.2926099999999997E-3</v>
      </c>
      <c r="Q15" s="4">
        <v>236560</v>
      </c>
      <c r="R15" s="4">
        <v>2.5535999999999999E-4</v>
      </c>
    </row>
    <row r="16" spans="1:18" x14ac:dyDescent="0.2">
      <c r="A16" s="4" t="s">
        <v>98</v>
      </c>
      <c r="B16" s="4">
        <v>4903</v>
      </c>
      <c r="C16" s="4">
        <v>5432</v>
      </c>
      <c r="D16" s="4">
        <v>14496</v>
      </c>
      <c r="E16" s="4">
        <v>8956</v>
      </c>
      <c r="F16" s="4">
        <v>3032</v>
      </c>
      <c r="G16" s="4">
        <v>794</v>
      </c>
      <c r="H16" s="4">
        <v>0.13035387000000001</v>
      </c>
      <c r="I16" s="4">
        <v>0.14441815</v>
      </c>
      <c r="J16" s="4">
        <v>0.38539867</v>
      </c>
      <c r="K16" s="4">
        <v>0.23810915999999999</v>
      </c>
      <c r="L16" s="4">
        <v>8.0610429999999997E-2</v>
      </c>
      <c r="M16" s="4">
        <v>2.1109719999999998E-2</v>
      </c>
      <c r="N16" s="4">
        <v>194283334</v>
      </c>
      <c r="O16" s="4">
        <v>572254</v>
      </c>
      <c r="P16" s="4">
        <v>2.94546E-3</v>
      </c>
      <c r="Q16" s="4">
        <v>37613</v>
      </c>
      <c r="R16" s="4">
        <v>1.9359999999999999E-4</v>
      </c>
    </row>
    <row r="17" spans="1:18" x14ac:dyDescent="0.2">
      <c r="A17" s="4" t="s">
        <v>97</v>
      </c>
      <c r="B17" s="4">
        <v>13218</v>
      </c>
      <c r="C17" s="4">
        <v>4409</v>
      </c>
      <c r="D17" s="4">
        <v>9748</v>
      </c>
      <c r="E17" s="4">
        <v>14341</v>
      </c>
      <c r="F17" s="4">
        <v>6140</v>
      </c>
      <c r="G17" s="4">
        <v>2666</v>
      </c>
      <c r="H17" s="4">
        <v>0.26162859999999999</v>
      </c>
      <c r="I17" s="4">
        <v>8.7268910000000005E-2</v>
      </c>
      <c r="J17" s="4">
        <v>0.19294565</v>
      </c>
      <c r="K17" s="4">
        <v>0.28385653999999999</v>
      </c>
      <c r="L17" s="4">
        <v>0.12153121</v>
      </c>
      <c r="M17" s="4">
        <v>5.2769089999999998E-2</v>
      </c>
      <c r="N17" s="4">
        <v>156378573</v>
      </c>
      <c r="O17" s="4">
        <v>780144</v>
      </c>
      <c r="P17" s="4">
        <v>4.9888199999999997E-3</v>
      </c>
      <c r="Q17" s="4">
        <v>50522</v>
      </c>
      <c r="R17" s="4">
        <v>3.2308E-4</v>
      </c>
    </row>
    <row r="18" spans="1:18" x14ac:dyDescent="0.2">
      <c r="A18" s="4" t="s">
        <v>99</v>
      </c>
      <c r="B18" s="4">
        <v>2379</v>
      </c>
      <c r="C18" s="4">
        <v>4111</v>
      </c>
      <c r="D18" s="4">
        <v>10708</v>
      </c>
      <c r="E18" s="4">
        <v>8057</v>
      </c>
      <c r="F18" s="4">
        <v>3758</v>
      </c>
      <c r="G18" s="4">
        <v>784</v>
      </c>
      <c r="H18" s="4">
        <v>7.9840250000000001E-2</v>
      </c>
      <c r="I18" s="4">
        <v>0.13796691</v>
      </c>
      <c r="J18" s="4">
        <v>0.35936504000000002</v>
      </c>
      <c r="K18" s="4">
        <v>0.27039635000000001</v>
      </c>
      <c r="L18" s="4">
        <v>0.12612008</v>
      </c>
      <c r="M18" s="4">
        <v>2.6311370000000001E-2</v>
      </c>
      <c r="N18" s="4">
        <v>149111736</v>
      </c>
      <c r="O18" s="4">
        <v>497258</v>
      </c>
      <c r="P18" s="4">
        <v>3.3348000000000002E-3</v>
      </c>
      <c r="Q18" s="4">
        <v>29797</v>
      </c>
      <c r="R18" s="4">
        <v>1.9982999999999999E-4</v>
      </c>
    </row>
    <row r="19" spans="1:18" x14ac:dyDescent="0.2">
      <c r="A19" s="4" t="s">
        <v>23</v>
      </c>
      <c r="B19" s="4">
        <v>15535</v>
      </c>
      <c r="C19" s="4">
        <v>93784</v>
      </c>
      <c r="D19" s="4">
        <v>304734</v>
      </c>
      <c r="E19" s="4">
        <v>82810</v>
      </c>
      <c r="F19" s="4">
        <v>18164</v>
      </c>
      <c r="G19" s="4">
        <v>4695</v>
      </c>
      <c r="H19" s="4">
        <v>2.9890980000000001E-2</v>
      </c>
      <c r="I19" s="4">
        <v>0.18045032</v>
      </c>
      <c r="J19" s="4">
        <v>0.58634039000000004</v>
      </c>
      <c r="K19" s="4">
        <v>0.15933517999999999</v>
      </c>
      <c r="L19" s="4">
        <v>3.494945E-2</v>
      </c>
      <c r="M19" s="4">
        <v>9.0336800000000005E-3</v>
      </c>
      <c r="N19" s="4">
        <v>974498586</v>
      </c>
      <c r="O19" s="4">
        <v>8081636</v>
      </c>
      <c r="P19" s="4">
        <v>8.2931199999999993E-3</v>
      </c>
      <c r="Q19" s="4">
        <v>519722</v>
      </c>
      <c r="R19" s="4">
        <v>5.3332E-4</v>
      </c>
    </row>
    <row r="20" spans="1:18" x14ac:dyDescent="0.2">
      <c r="A20" s="4" t="s">
        <v>24</v>
      </c>
      <c r="B20" s="4">
        <v>257329</v>
      </c>
      <c r="C20" s="4">
        <v>157459</v>
      </c>
      <c r="D20" s="4">
        <v>98282</v>
      </c>
      <c r="E20" s="4">
        <v>282162</v>
      </c>
      <c r="F20" s="4">
        <v>104501</v>
      </c>
      <c r="G20" s="4">
        <v>22490</v>
      </c>
      <c r="H20" s="4">
        <v>0.27903120999999997</v>
      </c>
      <c r="I20" s="4">
        <v>0.17073853</v>
      </c>
      <c r="J20" s="4">
        <v>0.10657075000000001</v>
      </c>
      <c r="K20" s="4">
        <v>0.30595854</v>
      </c>
      <c r="L20" s="4">
        <v>0.11331424</v>
      </c>
      <c r="M20" s="4">
        <v>2.4386729999999999E-2</v>
      </c>
      <c r="N20" s="4">
        <v>2723219641</v>
      </c>
      <c r="O20" s="4">
        <v>16713614</v>
      </c>
      <c r="P20" s="4">
        <v>6.13745E-3</v>
      </c>
      <c r="Q20" s="4">
        <v>922223</v>
      </c>
      <c r="R20" s="4">
        <v>3.3865000000000002E-4</v>
      </c>
    </row>
    <row r="21" spans="1:18" x14ac:dyDescent="0.2">
      <c r="A21" s="4" t="s">
        <v>25</v>
      </c>
      <c r="B21" s="4">
        <v>227402</v>
      </c>
      <c r="C21" s="4">
        <v>149505</v>
      </c>
      <c r="D21" s="4">
        <v>100861</v>
      </c>
      <c r="E21" s="4">
        <v>295835</v>
      </c>
      <c r="F21" s="4">
        <v>52283</v>
      </c>
      <c r="G21" s="4">
        <v>12847</v>
      </c>
      <c r="H21" s="4">
        <v>0.27112561000000002</v>
      </c>
      <c r="I21" s="4">
        <v>0.17825100999999999</v>
      </c>
      <c r="J21" s="4">
        <v>0.120254</v>
      </c>
      <c r="K21" s="4">
        <v>0.35271654000000002</v>
      </c>
      <c r="L21" s="4">
        <v>6.2335689999999999E-2</v>
      </c>
      <c r="M21" s="4">
        <v>1.531715E-2</v>
      </c>
      <c r="N21" s="4">
        <v>2464367180</v>
      </c>
      <c r="O21" s="4">
        <v>12633454</v>
      </c>
      <c r="P21" s="4">
        <v>5.1264500000000003E-3</v>
      </c>
      <c r="Q21" s="4">
        <v>838733</v>
      </c>
      <c r="R21" s="4">
        <v>3.4034000000000001E-4</v>
      </c>
    </row>
    <row r="22" spans="1:18" x14ac:dyDescent="0.2">
      <c r="A22" s="4" t="s">
        <v>26</v>
      </c>
      <c r="B22" s="4">
        <v>515636</v>
      </c>
      <c r="C22" s="4">
        <v>183347</v>
      </c>
      <c r="D22" s="4">
        <v>154380</v>
      </c>
      <c r="E22" s="4">
        <v>373181</v>
      </c>
      <c r="F22" s="4">
        <v>109258</v>
      </c>
      <c r="G22" s="4">
        <v>28080</v>
      </c>
      <c r="H22" s="4">
        <v>0.37806497</v>
      </c>
      <c r="I22" s="4">
        <v>0.13443025</v>
      </c>
      <c r="J22" s="4">
        <v>0.11319161</v>
      </c>
      <c r="K22" s="4">
        <v>0.27361678</v>
      </c>
      <c r="L22" s="4">
        <v>8.0108100000000002E-2</v>
      </c>
      <c r="M22" s="4">
        <v>2.0588289999999999E-2</v>
      </c>
      <c r="N22" s="4">
        <v>2789656328</v>
      </c>
      <c r="O22" s="4">
        <v>24093351</v>
      </c>
      <c r="P22" s="4">
        <v>8.6366700000000008E-3</v>
      </c>
      <c r="Q22" s="4">
        <v>1363882</v>
      </c>
      <c r="R22" s="4">
        <v>4.8890999999999995E-4</v>
      </c>
    </row>
    <row r="23" spans="1:18" x14ac:dyDescent="0.2">
      <c r="A23" s="4" t="s">
        <v>27</v>
      </c>
      <c r="B23" s="4">
        <v>207696</v>
      </c>
      <c r="C23" s="4">
        <v>103418</v>
      </c>
      <c r="D23" s="4">
        <v>68664</v>
      </c>
      <c r="E23" s="4">
        <v>204855</v>
      </c>
      <c r="F23" s="4">
        <v>48907</v>
      </c>
      <c r="G23" s="4">
        <v>12978</v>
      </c>
      <c r="H23" s="4">
        <v>0.32125324</v>
      </c>
      <c r="I23" s="4">
        <v>0.15996152</v>
      </c>
      <c r="J23" s="4">
        <v>0.10620586</v>
      </c>
      <c r="K23" s="4">
        <v>0.31685892999999998</v>
      </c>
      <c r="L23" s="4">
        <v>7.5646770000000002E-2</v>
      </c>
      <c r="M23" s="4">
        <v>2.0073690000000002E-2</v>
      </c>
      <c r="N23" s="4">
        <v>2458927620</v>
      </c>
      <c r="O23" s="4">
        <v>10146929</v>
      </c>
      <c r="P23" s="4">
        <v>4.1265700000000004E-3</v>
      </c>
      <c r="Q23" s="4">
        <v>646518</v>
      </c>
      <c r="R23" s="4">
        <v>2.6292999999999998E-4</v>
      </c>
    </row>
    <row r="24" spans="1:18" x14ac:dyDescent="0.2">
      <c r="A24" s="4" t="s">
        <v>123</v>
      </c>
      <c r="B24" s="4">
        <v>111423</v>
      </c>
      <c r="C24" s="4">
        <v>152819</v>
      </c>
      <c r="D24" s="4">
        <v>100437</v>
      </c>
      <c r="E24" s="4">
        <v>194571</v>
      </c>
      <c r="F24" s="4">
        <v>49290</v>
      </c>
      <c r="G24" s="4">
        <v>8816</v>
      </c>
      <c r="H24" s="4">
        <v>0.18048418999999999</v>
      </c>
      <c r="I24" s="4">
        <v>0.24753789000000001</v>
      </c>
      <c r="J24" s="4">
        <v>0.16268895</v>
      </c>
      <c r="K24" s="4">
        <v>0.31516822999999999</v>
      </c>
      <c r="L24" s="4">
        <v>7.9840480000000005E-2</v>
      </c>
      <c r="M24" s="4">
        <v>1.428025E-2</v>
      </c>
      <c r="N24" s="4">
        <v>2589745704</v>
      </c>
      <c r="O24" s="4">
        <v>9729820</v>
      </c>
      <c r="P24" s="4">
        <v>3.75706E-3</v>
      </c>
      <c r="Q24" s="4">
        <v>617356</v>
      </c>
      <c r="R24" s="4">
        <v>2.3839E-4</v>
      </c>
    </row>
    <row r="25" spans="1:18" x14ac:dyDescent="0.2">
      <c r="A25" s="4" t="s">
        <v>28</v>
      </c>
      <c r="B25" s="4">
        <v>209123</v>
      </c>
      <c r="C25" s="4">
        <v>357155</v>
      </c>
      <c r="D25" s="4">
        <v>127509</v>
      </c>
      <c r="E25" s="4">
        <v>389852</v>
      </c>
      <c r="F25" s="4">
        <v>93604</v>
      </c>
      <c r="G25" s="4">
        <v>31772</v>
      </c>
      <c r="H25" s="4">
        <v>0.17296972999999999</v>
      </c>
      <c r="I25" s="4">
        <v>0.2954099</v>
      </c>
      <c r="J25" s="4">
        <v>0.10546519</v>
      </c>
      <c r="K25" s="4">
        <v>0.32245423000000001</v>
      </c>
      <c r="L25" s="4">
        <v>7.7421699999999996E-2</v>
      </c>
      <c r="M25" s="4">
        <v>2.6279239999999999E-2</v>
      </c>
      <c r="N25" s="4">
        <v>2358167390</v>
      </c>
      <c r="O25" s="4">
        <v>29417190</v>
      </c>
      <c r="P25" s="4">
        <v>1.2474600000000001E-2</v>
      </c>
      <c r="Q25" s="4">
        <v>1209015</v>
      </c>
      <c r="R25" s="4">
        <v>5.1269E-4</v>
      </c>
    </row>
    <row r="26" spans="1:18" x14ac:dyDescent="0.2">
      <c r="A26" s="4" t="s">
        <v>29</v>
      </c>
      <c r="B26" s="4">
        <v>218213</v>
      </c>
      <c r="C26" s="4">
        <v>293431</v>
      </c>
      <c r="D26" s="4">
        <v>181540</v>
      </c>
      <c r="E26" s="4">
        <v>389750</v>
      </c>
      <c r="F26" s="4">
        <v>80989</v>
      </c>
      <c r="G26" s="4">
        <v>11888</v>
      </c>
      <c r="H26" s="4">
        <v>0.1855851</v>
      </c>
      <c r="I26" s="4">
        <v>0.24955626</v>
      </c>
      <c r="J26" s="4">
        <v>0.15439555999999999</v>
      </c>
      <c r="K26" s="4">
        <v>0.33147334000000001</v>
      </c>
      <c r="L26" s="4">
        <v>6.8879270000000006E-2</v>
      </c>
      <c r="M26" s="4">
        <v>1.011047E-2</v>
      </c>
      <c r="N26" s="4">
        <v>1679203469</v>
      </c>
      <c r="O26" s="4">
        <v>25835688</v>
      </c>
      <c r="P26" s="4">
        <v>1.5385680000000001E-2</v>
      </c>
      <c r="Q26" s="4">
        <v>1175811</v>
      </c>
      <c r="R26" s="4">
        <v>7.0021999999999999E-4</v>
      </c>
    </row>
    <row r="27" spans="1:18" x14ac:dyDescent="0.2">
      <c r="A27" s="4" t="s">
        <v>30</v>
      </c>
      <c r="B27" s="4">
        <v>313114</v>
      </c>
      <c r="C27" s="4">
        <v>139650</v>
      </c>
      <c r="D27" s="4">
        <v>149407</v>
      </c>
      <c r="E27" s="4">
        <v>500099</v>
      </c>
      <c r="F27" s="4">
        <v>102987</v>
      </c>
      <c r="G27" s="4">
        <v>23209</v>
      </c>
      <c r="H27" s="4">
        <v>0.25488211</v>
      </c>
      <c r="I27" s="4">
        <v>0.11367836000000001</v>
      </c>
      <c r="J27" s="4">
        <v>0.12162079000000001</v>
      </c>
      <c r="K27" s="4">
        <v>0.40709225999999998</v>
      </c>
      <c r="L27" s="4">
        <v>8.3833820000000003E-2</v>
      </c>
      <c r="M27" s="4">
        <v>1.889267E-2</v>
      </c>
      <c r="N27" s="4">
        <v>3631522711</v>
      </c>
      <c r="O27" s="4">
        <v>18398321</v>
      </c>
      <c r="P27" s="4">
        <v>5.0662800000000003E-3</v>
      </c>
      <c r="Q27" s="4">
        <v>1228466</v>
      </c>
      <c r="R27" s="4">
        <v>3.3827999999999999E-4</v>
      </c>
    </row>
    <row r="28" spans="1:18" x14ac:dyDescent="0.2">
      <c r="A28" s="4" t="s">
        <v>31</v>
      </c>
      <c r="B28" s="4">
        <v>183292</v>
      </c>
      <c r="C28" s="4">
        <v>209784</v>
      </c>
      <c r="D28" s="4">
        <v>112578</v>
      </c>
      <c r="E28" s="4">
        <v>272809</v>
      </c>
      <c r="F28" s="4">
        <v>67201</v>
      </c>
      <c r="G28" s="4">
        <v>18870</v>
      </c>
      <c r="H28" s="4">
        <v>0.21201248</v>
      </c>
      <c r="I28" s="4">
        <v>0.24265558000000001</v>
      </c>
      <c r="J28" s="4">
        <v>0.13021812999999999</v>
      </c>
      <c r="K28" s="4">
        <v>0.31555612999999999</v>
      </c>
      <c r="L28" s="4">
        <v>7.7730889999999997E-2</v>
      </c>
      <c r="M28" s="4">
        <v>2.1826789999999999E-2</v>
      </c>
      <c r="N28" s="4">
        <v>2158502098</v>
      </c>
      <c r="O28" s="4">
        <v>15889971</v>
      </c>
      <c r="P28" s="4">
        <v>7.3615699999999996E-3</v>
      </c>
      <c r="Q28" s="4">
        <v>864534</v>
      </c>
      <c r="R28" s="4">
        <v>4.0053000000000002E-4</v>
      </c>
    </row>
    <row r="29" spans="1:18" x14ac:dyDescent="0.2">
      <c r="A29" s="4" t="s">
        <v>32</v>
      </c>
      <c r="B29" s="4">
        <v>12897</v>
      </c>
      <c r="C29" s="4">
        <v>10667</v>
      </c>
      <c r="D29" s="4">
        <v>14983</v>
      </c>
      <c r="E29" s="4">
        <v>19046</v>
      </c>
      <c r="F29" s="4">
        <v>5954</v>
      </c>
      <c r="G29" s="4">
        <v>5011</v>
      </c>
      <c r="H29" s="4">
        <v>0.18811808999999999</v>
      </c>
      <c r="I29" s="4">
        <v>0.15559089000000001</v>
      </c>
      <c r="J29" s="4">
        <v>0.21854488</v>
      </c>
      <c r="K29" s="4">
        <v>0.27780856999999998</v>
      </c>
      <c r="L29" s="4">
        <v>8.684617E-2</v>
      </c>
      <c r="M29" s="4">
        <v>7.3091400000000001E-2</v>
      </c>
      <c r="N29" s="4">
        <v>143726002</v>
      </c>
      <c r="O29" s="4">
        <v>1077009</v>
      </c>
      <c r="P29" s="4">
        <v>7.4934900000000002E-3</v>
      </c>
      <c r="Q29" s="4">
        <v>68558</v>
      </c>
      <c r="R29" s="4">
        <v>4.7700999999999999E-4</v>
      </c>
    </row>
    <row r="30" spans="1:18" x14ac:dyDescent="0.2">
      <c r="A30" s="4" t="s">
        <v>109</v>
      </c>
      <c r="B30" s="4">
        <v>7412</v>
      </c>
      <c r="C30" s="4">
        <v>21296</v>
      </c>
      <c r="D30" s="4">
        <v>28381</v>
      </c>
      <c r="E30" s="4">
        <v>29697</v>
      </c>
      <c r="F30" s="4">
        <v>19299</v>
      </c>
      <c r="G30" s="4">
        <v>24132</v>
      </c>
      <c r="H30" s="4">
        <v>5.6920369999999998E-2</v>
      </c>
      <c r="I30" s="4">
        <v>0.1635424</v>
      </c>
      <c r="J30" s="4">
        <v>0.21795157000000001</v>
      </c>
      <c r="K30" s="4">
        <v>0.22805777999999999</v>
      </c>
      <c r="L30" s="4">
        <v>0.14820646000000001</v>
      </c>
      <c r="M30" s="4">
        <v>0.18532143000000001</v>
      </c>
      <c r="N30" s="4">
        <v>188374079</v>
      </c>
      <c r="O30" s="4">
        <v>2307826</v>
      </c>
      <c r="P30" s="4">
        <v>1.225129E-2</v>
      </c>
      <c r="Q30" s="4">
        <v>130217</v>
      </c>
      <c r="R30" s="4">
        <v>6.9127000000000001E-4</v>
      </c>
    </row>
    <row r="31" spans="1:18" x14ac:dyDescent="0.2">
      <c r="A31" s="4" t="s">
        <v>114</v>
      </c>
      <c r="B31" s="4">
        <v>7050</v>
      </c>
      <c r="C31" s="4">
        <v>9927</v>
      </c>
      <c r="D31" s="4">
        <v>14410</v>
      </c>
      <c r="E31" s="4">
        <v>18308</v>
      </c>
      <c r="F31" s="4">
        <v>7727</v>
      </c>
      <c r="G31" s="4">
        <v>4243</v>
      </c>
      <c r="H31" s="4">
        <v>0.11432741</v>
      </c>
      <c r="I31" s="4">
        <v>0.16098272999999999</v>
      </c>
      <c r="J31" s="4">
        <v>0.23368199000000001</v>
      </c>
      <c r="K31" s="4">
        <v>0.29689451</v>
      </c>
      <c r="L31" s="4">
        <v>0.12530609000000001</v>
      </c>
      <c r="M31" s="4">
        <v>6.8807270000000004E-2</v>
      </c>
      <c r="N31" s="4">
        <v>166577145</v>
      </c>
      <c r="O31" s="4">
        <v>937427</v>
      </c>
      <c r="P31" s="4">
        <v>5.62759E-3</v>
      </c>
      <c r="Q31" s="4">
        <v>61665</v>
      </c>
      <c r="R31" s="4">
        <v>3.7019E-4</v>
      </c>
    </row>
    <row r="32" spans="1:18" x14ac:dyDescent="0.2">
      <c r="A32" s="4" t="s">
        <v>113</v>
      </c>
      <c r="B32" s="4">
        <v>6289</v>
      </c>
      <c r="C32" s="4">
        <v>9097</v>
      </c>
      <c r="D32" s="4">
        <v>13253</v>
      </c>
      <c r="E32" s="4">
        <v>16519</v>
      </c>
      <c r="F32" s="4">
        <v>5320</v>
      </c>
      <c r="G32" s="4">
        <v>4441</v>
      </c>
      <c r="H32" s="4">
        <v>0.11451409999999999</v>
      </c>
      <c r="I32" s="4">
        <v>0.16564395000000001</v>
      </c>
      <c r="J32" s="4">
        <v>0.24131902999999999</v>
      </c>
      <c r="K32" s="4">
        <v>0.30078843</v>
      </c>
      <c r="L32" s="4">
        <v>9.6869940000000002E-2</v>
      </c>
      <c r="M32" s="4">
        <v>8.0864549999999993E-2</v>
      </c>
      <c r="N32" s="4">
        <v>142420719</v>
      </c>
      <c r="O32" s="4">
        <v>831147</v>
      </c>
      <c r="P32" s="4">
        <v>5.83586E-3</v>
      </c>
      <c r="Q32" s="4">
        <v>54919</v>
      </c>
      <c r="R32" s="4">
        <v>3.8560999999999999E-4</v>
      </c>
    </row>
    <row r="33" spans="1:18" x14ac:dyDescent="0.2">
      <c r="A33" s="4" t="s">
        <v>33</v>
      </c>
      <c r="B33" s="4">
        <v>105745</v>
      </c>
      <c r="C33" s="4">
        <v>203214</v>
      </c>
      <c r="D33" s="4">
        <v>184243</v>
      </c>
      <c r="E33" s="4">
        <v>348657</v>
      </c>
      <c r="F33" s="4">
        <v>74332</v>
      </c>
      <c r="G33" s="4">
        <v>18705</v>
      </c>
      <c r="H33" s="4">
        <v>0.11310884</v>
      </c>
      <c r="I33" s="4">
        <v>0.21736535000000001</v>
      </c>
      <c r="J33" s="4">
        <v>0.19707326</v>
      </c>
      <c r="K33" s="4">
        <v>0.37293667000000003</v>
      </c>
      <c r="L33" s="4">
        <v>7.9508309999999999E-2</v>
      </c>
      <c r="M33" s="4">
        <v>2.0007569999999999E-2</v>
      </c>
      <c r="N33" s="4">
        <v>2947024286</v>
      </c>
      <c r="O33" s="4">
        <v>15119069</v>
      </c>
      <c r="P33" s="4">
        <v>5.1302800000000001E-3</v>
      </c>
      <c r="Q33" s="4">
        <v>934896</v>
      </c>
      <c r="R33" s="4">
        <v>3.1723E-4</v>
      </c>
    </row>
    <row r="34" spans="1:18" x14ac:dyDescent="0.2">
      <c r="A34" s="4" t="s">
        <v>34</v>
      </c>
      <c r="B34" s="4">
        <v>190505</v>
      </c>
      <c r="C34" s="4">
        <v>123088</v>
      </c>
      <c r="D34" s="4">
        <v>104309</v>
      </c>
      <c r="E34" s="4">
        <v>252305</v>
      </c>
      <c r="F34" s="4">
        <v>49864</v>
      </c>
      <c r="G34" s="4">
        <v>11524</v>
      </c>
      <c r="H34" s="4">
        <v>0.26039679999999998</v>
      </c>
      <c r="I34" s="4">
        <v>0.16824608999999999</v>
      </c>
      <c r="J34" s="4">
        <v>0.14257752000000001</v>
      </c>
      <c r="K34" s="4">
        <v>0.34486977000000002</v>
      </c>
      <c r="L34" s="4">
        <v>6.8157930000000005E-2</v>
      </c>
      <c r="M34" s="4">
        <v>1.5751890000000001E-2</v>
      </c>
      <c r="N34" s="4">
        <v>2506966135</v>
      </c>
      <c r="O34" s="4">
        <v>10793486</v>
      </c>
      <c r="P34" s="4">
        <v>4.3054E-3</v>
      </c>
      <c r="Q34" s="4">
        <v>731595</v>
      </c>
      <c r="R34" s="4">
        <v>2.9182999999999998E-4</v>
      </c>
    </row>
    <row r="35" spans="1:18" x14ac:dyDescent="0.2">
      <c r="A35" s="4" t="s">
        <v>35</v>
      </c>
      <c r="B35" s="4">
        <v>365039</v>
      </c>
      <c r="C35" s="4">
        <v>389858</v>
      </c>
      <c r="D35" s="4">
        <v>107592</v>
      </c>
      <c r="E35" s="4">
        <v>447096</v>
      </c>
      <c r="F35" s="4">
        <v>90728</v>
      </c>
      <c r="G35" s="4">
        <v>31120</v>
      </c>
      <c r="H35" s="4">
        <v>0.25501647999999999</v>
      </c>
      <c r="I35" s="4">
        <v>0.27235504999999999</v>
      </c>
      <c r="J35" s="4">
        <v>7.5163839999999996E-2</v>
      </c>
      <c r="K35" s="4">
        <v>0.31234155000000002</v>
      </c>
      <c r="L35" s="4">
        <v>6.3382640000000004E-2</v>
      </c>
      <c r="M35" s="4">
        <v>2.1740450000000001E-2</v>
      </c>
      <c r="N35" s="4">
        <v>2521863845</v>
      </c>
      <c r="O35" s="4">
        <v>26212551</v>
      </c>
      <c r="P35" s="4">
        <v>1.039412E-2</v>
      </c>
      <c r="Q35" s="4">
        <v>1431433</v>
      </c>
      <c r="R35" s="4">
        <v>5.6760999999999997E-4</v>
      </c>
    </row>
    <row r="36" spans="1:18" x14ac:dyDescent="0.2">
      <c r="A36" s="4" t="s">
        <v>36</v>
      </c>
      <c r="B36" s="4">
        <v>37557</v>
      </c>
      <c r="C36" s="4">
        <v>299576</v>
      </c>
      <c r="D36" s="4">
        <v>80280</v>
      </c>
      <c r="E36" s="4">
        <v>109510</v>
      </c>
      <c r="F36" s="4">
        <v>24286</v>
      </c>
      <c r="G36" s="4">
        <v>11722</v>
      </c>
      <c r="H36" s="4">
        <v>6.6716880000000006E-2</v>
      </c>
      <c r="I36" s="4">
        <v>0.53217179000000003</v>
      </c>
      <c r="J36" s="4">
        <v>0.14261072999999999</v>
      </c>
      <c r="K36" s="4">
        <v>0.19453539</v>
      </c>
      <c r="L36" s="4">
        <v>4.3142060000000003E-2</v>
      </c>
      <c r="M36" s="4">
        <v>2.082316E-2</v>
      </c>
      <c r="N36" s="4">
        <v>824327835</v>
      </c>
      <c r="O36" s="4">
        <v>20828868</v>
      </c>
      <c r="P36" s="4">
        <v>2.5267700000000001E-2</v>
      </c>
      <c r="Q36" s="4">
        <v>562931</v>
      </c>
      <c r="R36" s="4">
        <v>6.8289999999999996E-4</v>
      </c>
    </row>
    <row r="37" spans="1:18" x14ac:dyDescent="0.2">
      <c r="A37" s="4" t="s">
        <v>127</v>
      </c>
      <c r="B37" s="4">
        <v>52359</v>
      </c>
      <c r="C37" s="4">
        <v>23356</v>
      </c>
      <c r="D37" s="4">
        <v>44124</v>
      </c>
      <c r="E37" s="4">
        <v>77070</v>
      </c>
      <c r="F37" s="4">
        <v>25474</v>
      </c>
      <c r="G37" s="4">
        <v>5175</v>
      </c>
      <c r="H37" s="4">
        <v>0.23009078999999999</v>
      </c>
      <c r="I37" s="4">
        <v>0.10263757</v>
      </c>
      <c r="J37" s="4">
        <v>0.19390220999999999</v>
      </c>
      <c r="K37" s="4">
        <v>0.33868289000000001</v>
      </c>
      <c r="L37" s="4">
        <v>0.11194509</v>
      </c>
      <c r="M37" s="4">
        <v>2.2741460000000002E-2</v>
      </c>
      <c r="N37" s="4">
        <v>1065292181</v>
      </c>
      <c r="O37" s="4">
        <v>4060317</v>
      </c>
      <c r="P37" s="4">
        <v>3.81146E-3</v>
      </c>
      <c r="Q37" s="4">
        <v>227558</v>
      </c>
      <c r="R37" s="4">
        <v>2.1361000000000001E-4</v>
      </c>
    </row>
    <row r="38" spans="1:18" x14ac:dyDescent="0.2">
      <c r="A38" s="4" t="s">
        <v>37</v>
      </c>
      <c r="B38" s="4">
        <v>135887</v>
      </c>
      <c r="C38" s="4">
        <v>32077</v>
      </c>
      <c r="D38" s="4">
        <v>56441</v>
      </c>
      <c r="E38" s="4">
        <v>108657</v>
      </c>
      <c r="F38" s="4">
        <v>31580</v>
      </c>
      <c r="G38" s="4">
        <v>5521</v>
      </c>
      <c r="H38" s="4">
        <v>0.36710043999999997</v>
      </c>
      <c r="I38" s="4">
        <v>8.6656419999999998E-2</v>
      </c>
      <c r="J38" s="4">
        <v>0.15247606999999999</v>
      </c>
      <c r="K38" s="4">
        <v>0.29353825</v>
      </c>
      <c r="L38" s="4">
        <v>8.5313769999999997E-2</v>
      </c>
      <c r="M38" s="4">
        <v>1.4915049999999999E-2</v>
      </c>
      <c r="N38" s="4">
        <v>1065365425</v>
      </c>
      <c r="O38" s="4">
        <v>6275099</v>
      </c>
      <c r="P38" s="4">
        <v>5.8900899999999997E-3</v>
      </c>
      <c r="Q38" s="4">
        <v>370163</v>
      </c>
      <c r="R38" s="4">
        <v>3.4745000000000002E-4</v>
      </c>
    </row>
    <row r="39" spans="1:18" x14ac:dyDescent="0.2">
      <c r="A39" s="4" t="s">
        <v>133</v>
      </c>
      <c r="B39" s="4">
        <v>243442</v>
      </c>
      <c r="C39" s="4">
        <v>137697</v>
      </c>
      <c r="D39" s="4">
        <v>94167</v>
      </c>
      <c r="E39" s="4">
        <v>276055</v>
      </c>
      <c r="F39" s="4">
        <v>84198</v>
      </c>
      <c r="G39" s="4">
        <v>21741</v>
      </c>
      <c r="H39" s="4">
        <v>0.28396360999999998</v>
      </c>
      <c r="I39" s="4">
        <v>0.16061705000000001</v>
      </c>
      <c r="J39" s="4">
        <v>0.10984136</v>
      </c>
      <c r="K39" s="4">
        <v>0.32200512999999997</v>
      </c>
      <c r="L39" s="4">
        <v>9.821299E-2</v>
      </c>
      <c r="M39" s="4">
        <v>2.535985E-2</v>
      </c>
      <c r="N39" s="4">
        <v>2618204639</v>
      </c>
      <c r="O39" s="4">
        <v>14346393</v>
      </c>
      <c r="P39" s="4">
        <v>5.4794800000000001E-3</v>
      </c>
      <c r="Q39" s="4">
        <v>857300</v>
      </c>
      <c r="R39" s="4">
        <v>3.2744000000000002E-4</v>
      </c>
    </row>
    <row r="40" spans="1:18" x14ac:dyDescent="0.2">
      <c r="A40" s="4" t="s">
        <v>39</v>
      </c>
      <c r="B40" s="4">
        <v>1026354</v>
      </c>
      <c r="C40" s="4">
        <v>341194</v>
      </c>
      <c r="D40" s="4">
        <v>147025</v>
      </c>
      <c r="E40" s="4">
        <v>413479</v>
      </c>
      <c r="F40" s="4">
        <v>114093</v>
      </c>
      <c r="G40" s="4">
        <v>21950</v>
      </c>
      <c r="H40" s="4">
        <v>0.49724164999999998</v>
      </c>
      <c r="I40" s="4">
        <v>0.16529956000000001</v>
      </c>
      <c r="J40" s="4">
        <v>7.1229760000000003E-2</v>
      </c>
      <c r="K40" s="4">
        <v>0.20031974999999999</v>
      </c>
      <c r="L40" s="4">
        <v>5.5275070000000003E-2</v>
      </c>
      <c r="M40" s="4">
        <v>1.06342E-2</v>
      </c>
      <c r="N40" s="4">
        <v>2860591921</v>
      </c>
      <c r="O40" s="4">
        <v>33709982</v>
      </c>
      <c r="P40" s="4">
        <v>1.1784269999999999E-2</v>
      </c>
      <c r="Q40" s="4">
        <v>2064095</v>
      </c>
      <c r="R40" s="4">
        <v>7.2156E-4</v>
      </c>
    </row>
    <row r="41" spans="1:18" x14ac:dyDescent="0.2">
      <c r="A41" s="4" t="s">
        <v>40</v>
      </c>
      <c r="B41" s="4">
        <v>654991</v>
      </c>
      <c r="C41" s="4">
        <v>161096</v>
      </c>
      <c r="D41" s="4">
        <v>222377</v>
      </c>
      <c r="E41" s="4">
        <v>328141</v>
      </c>
      <c r="F41" s="4">
        <v>82847</v>
      </c>
      <c r="G41" s="4">
        <v>11956</v>
      </c>
      <c r="H41" s="4">
        <v>0.44819174000000001</v>
      </c>
      <c r="I41" s="4">
        <v>0.11023342</v>
      </c>
      <c r="J41" s="4">
        <v>0.15216626999999999</v>
      </c>
      <c r="K41" s="4">
        <v>0.22453756999999999</v>
      </c>
      <c r="L41" s="4">
        <v>5.668985E-2</v>
      </c>
      <c r="M41" s="4">
        <v>8.1811499999999999E-3</v>
      </c>
      <c r="N41" s="4">
        <v>3196760833</v>
      </c>
      <c r="O41" s="4">
        <v>21385788</v>
      </c>
      <c r="P41" s="4">
        <v>6.6898299999999999E-3</v>
      </c>
      <c r="Q41" s="4">
        <v>1461408</v>
      </c>
      <c r="R41" s="4">
        <v>4.5715000000000003E-4</v>
      </c>
    </row>
    <row r="42" spans="1:18" x14ac:dyDescent="0.2">
      <c r="A42" s="4" t="s">
        <v>41</v>
      </c>
      <c r="B42" s="4">
        <v>526464</v>
      </c>
      <c r="C42" s="4">
        <v>184564</v>
      </c>
      <c r="D42" s="4">
        <v>155167</v>
      </c>
      <c r="E42" s="4">
        <v>372230</v>
      </c>
      <c r="F42" s="4">
        <v>109218</v>
      </c>
      <c r="G42" s="4">
        <v>27676</v>
      </c>
      <c r="H42" s="4">
        <v>0.38279410000000003</v>
      </c>
      <c r="I42" s="4">
        <v>0.13419723</v>
      </c>
      <c r="J42" s="4">
        <v>0.11282254999999999</v>
      </c>
      <c r="K42" s="4">
        <v>0.27064993999999998</v>
      </c>
      <c r="L42" s="4">
        <v>7.9412849999999993E-2</v>
      </c>
      <c r="M42" s="4">
        <v>2.0123329999999998E-2</v>
      </c>
      <c r="N42" s="4">
        <v>2946843737</v>
      </c>
      <c r="O42" s="4">
        <v>24309113</v>
      </c>
      <c r="P42" s="4">
        <v>8.2491999999999999E-3</v>
      </c>
      <c r="Q42" s="4">
        <v>1375319</v>
      </c>
      <c r="R42" s="4">
        <v>4.6671000000000001E-4</v>
      </c>
    </row>
    <row r="43" spans="1:18" x14ac:dyDescent="0.2">
      <c r="A43" s="4" t="s">
        <v>129</v>
      </c>
      <c r="B43" s="4">
        <v>161333</v>
      </c>
      <c r="C43" s="4">
        <v>174071</v>
      </c>
      <c r="D43" s="4">
        <v>123983</v>
      </c>
      <c r="E43" s="4">
        <v>344595</v>
      </c>
      <c r="F43" s="4">
        <v>74876</v>
      </c>
      <c r="G43" s="4">
        <v>19086</v>
      </c>
      <c r="H43" s="4">
        <v>0.17966932999999999</v>
      </c>
      <c r="I43" s="4">
        <v>0.19385506999999999</v>
      </c>
      <c r="J43" s="4">
        <v>0.13807431000000001</v>
      </c>
      <c r="K43" s="4">
        <v>0.38376000999999998</v>
      </c>
      <c r="L43" s="4">
        <v>8.3386050000000003E-2</v>
      </c>
      <c r="M43" s="4">
        <v>2.1255219999999998E-2</v>
      </c>
      <c r="N43" s="4">
        <v>3075184024</v>
      </c>
      <c r="O43" s="4">
        <v>15709976</v>
      </c>
      <c r="P43" s="4">
        <v>5.1086300000000003E-3</v>
      </c>
      <c r="Q43" s="4">
        <v>897944</v>
      </c>
      <c r="R43" s="4">
        <v>2.92E-4</v>
      </c>
    </row>
    <row r="44" spans="1:18" x14ac:dyDescent="0.2">
      <c r="A44" s="4" t="s">
        <v>130</v>
      </c>
      <c r="B44" s="4">
        <v>92357</v>
      </c>
      <c r="C44" s="4">
        <v>111900</v>
      </c>
      <c r="D44" s="4">
        <v>75647</v>
      </c>
      <c r="E44" s="4">
        <v>189224</v>
      </c>
      <c r="F44" s="4">
        <v>36215</v>
      </c>
      <c r="G44" s="4">
        <v>9960</v>
      </c>
      <c r="H44" s="4">
        <v>0.17922853</v>
      </c>
      <c r="I44" s="4">
        <v>0.21715379000000001</v>
      </c>
      <c r="J44" s="4">
        <v>0.14680101000000001</v>
      </c>
      <c r="K44" s="4">
        <v>0.36720920000000001</v>
      </c>
      <c r="L44" s="4">
        <v>7.0279040000000001E-2</v>
      </c>
      <c r="M44" s="4">
        <v>1.9328430000000001E-2</v>
      </c>
      <c r="N44" s="4">
        <v>2204741241</v>
      </c>
      <c r="O44" s="4">
        <v>8178681</v>
      </c>
      <c r="P44" s="4">
        <v>3.70959E-3</v>
      </c>
      <c r="Q44" s="4">
        <v>515303</v>
      </c>
      <c r="R44" s="4">
        <v>2.3373E-4</v>
      </c>
    </row>
    <row r="45" spans="1:18" x14ac:dyDescent="0.2">
      <c r="A45" s="4" t="s">
        <v>42</v>
      </c>
      <c r="B45" s="4">
        <v>33753</v>
      </c>
      <c r="C45" s="4">
        <v>21443</v>
      </c>
      <c r="D45" s="4">
        <v>38914</v>
      </c>
      <c r="E45" s="4">
        <v>72023</v>
      </c>
      <c r="F45" s="4">
        <v>14673</v>
      </c>
      <c r="G45" s="4">
        <v>2595</v>
      </c>
      <c r="H45" s="4">
        <v>0.18403934999999999</v>
      </c>
      <c r="I45" s="4">
        <v>0.11691867</v>
      </c>
      <c r="J45" s="4">
        <v>0.21217986999999999</v>
      </c>
      <c r="K45" s="4">
        <v>0.39270778000000001</v>
      </c>
      <c r="L45" s="4">
        <v>8.0005019999999996E-2</v>
      </c>
      <c r="M45" s="4">
        <v>1.414932E-2</v>
      </c>
      <c r="N45" s="4">
        <v>1117373619</v>
      </c>
      <c r="O45" s="4">
        <v>2638998</v>
      </c>
      <c r="P45" s="4">
        <v>2.3617899999999999E-3</v>
      </c>
      <c r="Q45" s="4">
        <v>183401</v>
      </c>
      <c r="R45" s="4">
        <v>1.6414000000000001E-4</v>
      </c>
    </row>
    <row r="46" spans="1:18" x14ac:dyDescent="0.2">
      <c r="A46" s="4" t="s">
        <v>43</v>
      </c>
      <c r="B46" s="4">
        <v>315067</v>
      </c>
      <c r="C46" s="4">
        <v>154203</v>
      </c>
      <c r="D46" s="4">
        <v>109050</v>
      </c>
      <c r="E46" s="4">
        <v>301033</v>
      </c>
      <c r="F46" s="4">
        <v>68394</v>
      </c>
      <c r="G46" s="4">
        <v>15446</v>
      </c>
      <c r="H46" s="4">
        <v>0.32710682000000002</v>
      </c>
      <c r="I46" s="4">
        <v>0.16009564000000001</v>
      </c>
      <c r="J46" s="4">
        <v>0.11321719</v>
      </c>
      <c r="K46" s="4">
        <v>0.31253652999999998</v>
      </c>
      <c r="L46" s="4">
        <v>7.1007580000000001E-2</v>
      </c>
      <c r="M46" s="4">
        <v>1.6036249999999998E-2</v>
      </c>
      <c r="N46" s="4">
        <v>2438804424</v>
      </c>
      <c r="O46" s="4">
        <v>15764174</v>
      </c>
      <c r="P46" s="4">
        <v>6.4638899999999999E-3</v>
      </c>
      <c r="Q46" s="4">
        <v>963193</v>
      </c>
      <c r="R46" s="4">
        <v>3.9494999999999998E-4</v>
      </c>
    </row>
    <row r="47" spans="1:18" x14ac:dyDescent="0.2">
      <c r="A47" s="4" t="s">
        <v>44</v>
      </c>
      <c r="B47" s="4">
        <v>423470</v>
      </c>
      <c r="C47" s="4">
        <v>349286</v>
      </c>
      <c r="D47" s="4">
        <v>114579</v>
      </c>
      <c r="E47" s="4">
        <v>712603</v>
      </c>
      <c r="F47" s="4">
        <v>97218</v>
      </c>
      <c r="G47" s="4">
        <v>25484</v>
      </c>
      <c r="H47" s="4">
        <v>0.24582617000000001</v>
      </c>
      <c r="I47" s="4">
        <v>0.20276204</v>
      </c>
      <c r="J47" s="4">
        <v>6.6513610000000001E-2</v>
      </c>
      <c r="K47" s="4">
        <v>0.41366913999999999</v>
      </c>
      <c r="L47" s="4">
        <v>5.6435470000000001E-2</v>
      </c>
      <c r="M47" s="4">
        <v>1.4793570000000001E-2</v>
      </c>
      <c r="N47" s="4">
        <v>2410758013</v>
      </c>
      <c r="O47" s="4">
        <v>26101689</v>
      </c>
      <c r="P47" s="4">
        <v>1.0827170000000001E-2</v>
      </c>
      <c r="Q47" s="4">
        <v>1722640</v>
      </c>
      <c r="R47" s="4">
        <v>7.1456000000000004E-4</v>
      </c>
    </row>
    <row r="48" spans="1:18" x14ac:dyDescent="0.2">
      <c r="A48" s="4" t="s">
        <v>45</v>
      </c>
      <c r="B48" s="4">
        <v>132909</v>
      </c>
      <c r="C48" s="4">
        <v>205301</v>
      </c>
      <c r="D48" s="4">
        <v>97693</v>
      </c>
      <c r="E48" s="4">
        <v>274087</v>
      </c>
      <c r="F48" s="4">
        <v>55975</v>
      </c>
      <c r="G48" s="4">
        <v>19407</v>
      </c>
      <c r="H48" s="4">
        <v>0.16923062999999999</v>
      </c>
      <c r="I48" s="4">
        <v>0.26140606</v>
      </c>
      <c r="J48" s="4">
        <v>0.12439074</v>
      </c>
      <c r="K48" s="4">
        <v>0.34899003000000001</v>
      </c>
      <c r="L48" s="4">
        <v>7.1271959999999995E-2</v>
      </c>
      <c r="M48" s="4">
        <v>2.4710579999999999E-2</v>
      </c>
      <c r="N48" s="4">
        <v>2034575300</v>
      </c>
      <c r="O48" s="4">
        <v>14193350</v>
      </c>
      <c r="P48" s="4">
        <v>6.97608E-3</v>
      </c>
      <c r="Q48" s="4">
        <v>785372</v>
      </c>
      <c r="R48" s="4">
        <v>3.8601E-4</v>
      </c>
    </row>
    <row r="49" spans="1:18" x14ac:dyDescent="0.2">
      <c r="A49" s="4" t="s">
        <v>46</v>
      </c>
      <c r="B49" s="4">
        <v>189672</v>
      </c>
      <c r="C49" s="4">
        <v>109080</v>
      </c>
      <c r="D49" s="4">
        <v>96289</v>
      </c>
      <c r="E49" s="4">
        <v>142614</v>
      </c>
      <c r="F49" s="4">
        <v>28479</v>
      </c>
      <c r="G49" s="4">
        <v>5195</v>
      </c>
      <c r="H49" s="4">
        <v>0.33198385000000002</v>
      </c>
      <c r="I49" s="4">
        <v>0.19092327000000001</v>
      </c>
      <c r="J49" s="4">
        <v>0.16853512000000001</v>
      </c>
      <c r="K49" s="4">
        <v>0.24961800000000001</v>
      </c>
      <c r="L49" s="4">
        <v>4.9846939999999999E-2</v>
      </c>
      <c r="M49" s="4">
        <v>9.0928299999999997E-3</v>
      </c>
      <c r="N49" s="4">
        <v>2053849526</v>
      </c>
      <c r="O49" s="4">
        <v>9190892</v>
      </c>
      <c r="P49" s="4">
        <v>4.47496E-3</v>
      </c>
      <c r="Q49" s="4">
        <v>571329</v>
      </c>
      <c r="R49" s="4">
        <v>2.7818E-4</v>
      </c>
    </row>
    <row r="50" spans="1:18" x14ac:dyDescent="0.2">
      <c r="A50" s="4" t="s">
        <v>140</v>
      </c>
      <c r="B50" s="4">
        <v>354624</v>
      </c>
      <c r="C50" s="4">
        <v>141398</v>
      </c>
      <c r="D50" s="4">
        <v>119417</v>
      </c>
      <c r="E50" s="4">
        <v>302550</v>
      </c>
      <c r="F50" s="4">
        <v>87645</v>
      </c>
      <c r="G50" s="4">
        <v>20886</v>
      </c>
      <c r="H50" s="4">
        <v>0.34546233999999998</v>
      </c>
      <c r="I50" s="4">
        <v>0.13774500000000001</v>
      </c>
      <c r="J50" s="4">
        <v>0.11633188</v>
      </c>
      <c r="K50" s="4">
        <v>0.29473366000000001</v>
      </c>
      <c r="L50" s="4">
        <v>8.5380700000000004E-2</v>
      </c>
      <c r="M50" s="4">
        <v>2.0346409999999999E-2</v>
      </c>
      <c r="N50" s="4">
        <v>3011982740</v>
      </c>
      <c r="O50" s="4">
        <v>17831795</v>
      </c>
      <c r="P50" s="4">
        <v>5.9202899999999999E-3</v>
      </c>
      <c r="Q50" s="4">
        <v>1026520</v>
      </c>
      <c r="R50" s="4">
        <v>3.4080999999999998E-4</v>
      </c>
    </row>
    <row r="51" spans="1:18" x14ac:dyDescent="0.2">
      <c r="A51" s="4" t="s">
        <v>47</v>
      </c>
      <c r="B51" s="4">
        <v>473831</v>
      </c>
      <c r="C51" s="4">
        <v>162138</v>
      </c>
      <c r="D51" s="4">
        <v>136408</v>
      </c>
      <c r="E51" s="4">
        <v>340801</v>
      </c>
      <c r="F51" s="4">
        <v>92911</v>
      </c>
      <c r="G51" s="4">
        <v>23294</v>
      </c>
      <c r="H51" s="4">
        <v>0.38542178999999999</v>
      </c>
      <c r="I51" s="4">
        <v>0.13188567000000001</v>
      </c>
      <c r="J51" s="4">
        <v>0.11095647</v>
      </c>
      <c r="K51" s="4">
        <v>0.27721304000000002</v>
      </c>
      <c r="L51" s="4">
        <v>7.5575310000000007E-2</v>
      </c>
      <c r="M51" s="4">
        <v>1.8947720000000001E-2</v>
      </c>
      <c r="N51" s="4">
        <v>2962077449</v>
      </c>
      <c r="O51" s="4">
        <v>20862416</v>
      </c>
      <c r="P51" s="4">
        <v>7.0431699999999996E-3</v>
      </c>
      <c r="Q51" s="4">
        <v>1229383</v>
      </c>
      <c r="R51" s="4">
        <v>4.1503999999999998E-4</v>
      </c>
    </row>
    <row r="52" spans="1:18" x14ac:dyDescent="0.2">
      <c r="A52" s="4" t="s">
        <v>48</v>
      </c>
      <c r="B52" s="4">
        <v>180657</v>
      </c>
      <c r="C52" s="4">
        <v>174152</v>
      </c>
      <c r="D52" s="4">
        <v>86645</v>
      </c>
      <c r="E52" s="4">
        <v>331732</v>
      </c>
      <c r="F52" s="4">
        <v>49895</v>
      </c>
      <c r="G52" s="4">
        <v>11356</v>
      </c>
      <c r="H52" s="4">
        <v>0.21650167000000001</v>
      </c>
      <c r="I52" s="4">
        <v>0.20870599000000001</v>
      </c>
      <c r="J52" s="4">
        <v>0.10383647999999999</v>
      </c>
      <c r="K52" s="4">
        <v>0.39755188000000002</v>
      </c>
      <c r="L52" s="4">
        <v>5.9794809999999997E-2</v>
      </c>
      <c r="M52" s="4">
        <v>1.360918E-2</v>
      </c>
      <c r="N52" s="4">
        <v>2229835716</v>
      </c>
      <c r="O52" s="4">
        <v>13396446</v>
      </c>
      <c r="P52" s="4">
        <v>6.0078199999999997E-3</v>
      </c>
      <c r="Q52" s="4">
        <v>834437</v>
      </c>
      <c r="R52" s="4">
        <v>3.7421999999999998E-4</v>
      </c>
    </row>
    <row r="53" spans="1:18" x14ac:dyDescent="0.2">
      <c r="A53" s="4" t="s">
        <v>49</v>
      </c>
      <c r="B53" s="4">
        <v>64828</v>
      </c>
      <c r="C53" s="4">
        <v>81730</v>
      </c>
      <c r="D53" s="4">
        <v>63543</v>
      </c>
      <c r="E53" s="4">
        <v>109004</v>
      </c>
      <c r="F53" s="4">
        <v>36291</v>
      </c>
      <c r="G53" s="4">
        <v>5956</v>
      </c>
      <c r="H53" s="4">
        <v>0.17940402</v>
      </c>
      <c r="I53" s="4">
        <v>0.22617835</v>
      </c>
      <c r="J53" s="4">
        <v>0.17584793000000001</v>
      </c>
      <c r="K53" s="4">
        <v>0.30165599999999998</v>
      </c>
      <c r="L53" s="4">
        <v>0.10043116000000001</v>
      </c>
      <c r="M53" s="4">
        <v>1.648254E-2</v>
      </c>
      <c r="N53" s="4">
        <v>927696114</v>
      </c>
      <c r="O53" s="4">
        <v>6278086</v>
      </c>
      <c r="P53" s="4">
        <v>6.7673999999999998E-3</v>
      </c>
      <c r="Q53" s="4">
        <v>361352</v>
      </c>
      <c r="R53" s="4">
        <v>3.8952000000000002E-4</v>
      </c>
    </row>
    <row r="54" spans="1:18" x14ac:dyDescent="0.2">
      <c r="A54" s="4" t="s">
        <v>50</v>
      </c>
      <c r="B54" s="4">
        <v>115823</v>
      </c>
      <c r="C54" s="4">
        <v>75678</v>
      </c>
      <c r="D54" s="4">
        <v>482070</v>
      </c>
      <c r="E54" s="4">
        <v>489666</v>
      </c>
      <c r="F54" s="4">
        <v>34818</v>
      </c>
      <c r="G54" s="4">
        <v>7005</v>
      </c>
      <c r="H54" s="4">
        <v>9.6113889999999993E-2</v>
      </c>
      <c r="I54" s="4">
        <v>6.2800190000000006E-2</v>
      </c>
      <c r="J54" s="4">
        <v>0.40003817000000003</v>
      </c>
      <c r="K54" s="4">
        <v>0.40634158999999997</v>
      </c>
      <c r="L54" s="4">
        <v>2.8893169999999999E-2</v>
      </c>
      <c r="M54" s="4">
        <v>5.8129899999999997E-3</v>
      </c>
      <c r="N54" s="4">
        <v>1996826513</v>
      </c>
      <c r="O54" s="4">
        <v>17969012</v>
      </c>
      <c r="P54" s="4">
        <v>8.9987899999999996E-3</v>
      </c>
      <c r="Q54" s="4">
        <v>1205060</v>
      </c>
      <c r="R54" s="4">
        <v>6.0349000000000004E-4</v>
      </c>
    </row>
    <row r="55" spans="1:18" x14ac:dyDescent="0.2">
      <c r="A55" s="4" t="s">
        <v>51</v>
      </c>
      <c r="B55" s="4">
        <v>422502</v>
      </c>
      <c r="C55" s="4">
        <v>387557</v>
      </c>
      <c r="D55" s="4">
        <v>100789</v>
      </c>
      <c r="E55" s="4">
        <v>646672</v>
      </c>
      <c r="F55" s="4">
        <v>65602</v>
      </c>
      <c r="G55" s="4">
        <v>34664</v>
      </c>
      <c r="H55" s="4">
        <v>0.25485919000000001</v>
      </c>
      <c r="I55" s="4">
        <v>0.23377987</v>
      </c>
      <c r="J55" s="4">
        <v>6.079735E-2</v>
      </c>
      <c r="K55" s="4">
        <v>0.39008171000000003</v>
      </c>
      <c r="L55" s="4">
        <v>3.9572059999999999E-2</v>
      </c>
      <c r="M55" s="4">
        <v>2.0909819999999999E-2</v>
      </c>
      <c r="N55" s="4">
        <v>2737490501</v>
      </c>
      <c r="O55" s="4">
        <v>27926329</v>
      </c>
      <c r="P55" s="4">
        <v>1.0201429999999999E-2</v>
      </c>
      <c r="Q55" s="4">
        <v>1657786</v>
      </c>
      <c r="R55" s="4">
        <v>6.0559000000000003E-4</v>
      </c>
    </row>
    <row r="56" spans="1:18" x14ac:dyDescent="0.2">
      <c r="A56" s="4" t="s">
        <v>52</v>
      </c>
      <c r="B56" s="4">
        <v>76683</v>
      </c>
      <c r="C56" s="4">
        <v>29799</v>
      </c>
      <c r="D56" s="4">
        <v>46048</v>
      </c>
      <c r="E56" s="4">
        <v>86990</v>
      </c>
      <c r="F56" s="4">
        <v>25708</v>
      </c>
      <c r="G56" s="4">
        <v>4723</v>
      </c>
      <c r="H56" s="4">
        <v>0.28406266000000002</v>
      </c>
      <c r="I56" s="4">
        <v>0.1103867</v>
      </c>
      <c r="J56" s="4">
        <v>0.17057911000000001</v>
      </c>
      <c r="K56" s="4">
        <v>0.32224366999999998</v>
      </c>
      <c r="L56" s="4">
        <v>9.52321E-2</v>
      </c>
      <c r="M56" s="4">
        <v>1.7495770000000001E-2</v>
      </c>
      <c r="N56" s="4">
        <v>869000216</v>
      </c>
      <c r="O56" s="4">
        <v>4448847</v>
      </c>
      <c r="P56" s="4">
        <v>5.1194999999999999E-3</v>
      </c>
      <c r="Q56" s="4">
        <v>269951</v>
      </c>
      <c r="R56" s="4">
        <v>3.1064999999999999E-4</v>
      </c>
    </row>
    <row r="57" spans="1:18" x14ac:dyDescent="0.2">
      <c r="A57" s="4" t="s">
        <v>53</v>
      </c>
      <c r="B57" s="4">
        <v>442636</v>
      </c>
      <c r="C57" s="4">
        <v>123654</v>
      </c>
      <c r="D57" s="4">
        <v>130142</v>
      </c>
      <c r="E57" s="4">
        <v>319817</v>
      </c>
      <c r="F57" s="4">
        <v>77275</v>
      </c>
      <c r="G57" s="4">
        <v>15602</v>
      </c>
      <c r="H57" s="4">
        <v>0.39908540999999997</v>
      </c>
      <c r="I57" s="4">
        <v>0.11148777999999999</v>
      </c>
      <c r="J57" s="4">
        <v>0.11733744</v>
      </c>
      <c r="K57" s="4">
        <v>0.28835047000000003</v>
      </c>
      <c r="L57" s="4">
        <v>6.9671979999999994E-2</v>
      </c>
      <c r="M57" s="4">
        <v>1.406693E-2</v>
      </c>
      <c r="N57" s="4">
        <v>2519724550</v>
      </c>
      <c r="O57" s="4">
        <v>17127599</v>
      </c>
      <c r="P57" s="4">
        <v>6.7974100000000003E-3</v>
      </c>
      <c r="Q57" s="4">
        <v>1109126</v>
      </c>
      <c r="R57" s="4">
        <v>4.4017999999999998E-4</v>
      </c>
    </row>
    <row r="58" spans="1:18" x14ac:dyDescent="0.2">
      <c r="A58" s="4" t="s">
        <v>54</v>
      </c>
      <c r="B58" s="4">
        <v>238190</v>
      </c>
      <c r="C58" s="4">
        <v>163508</v>
      </c>
      <c r="D58" s="4">
        <v>200386</v>
      </c>
      <c r="E58" s="4">
        <v>277815</v>
      </c>
      <c r="F58" s="4">
        <v>209575</v>
      </c>
      <c r="G58" s="4">
        <v>28914</v>
      </c>
      <c r="H58" s="4">
        <v>0.21297617999999999</v>
      </c>
      <c r="I58" s="4">
        <v>0.14619971000000001</v>
      </c>
      <c r="J58" s="4">
        <v>0.17917395</v>
      </c>
      <c r="K58" s="4">
        <v>0.24840664000000001</v>
      </c>
      <c r="L58" s="4">
        <v>0.18739024000000001</v>
      </c>
      <c r="M58" s="4">
        <v>2.5853279999999999E-2</v>
      </c>
      <c r="N58" s="4">
        <v>2615516299</v>
      </c>
      <c r="O58" s="4">
        <v>17631829</v>
      </c>
      <c r="P58" s="4">
        <v>6.7412399999999999E-3</v>
      </c>
      <c r="Q58" s="4">
        <v>1118388</v>
      </c>
      <c r="R58" s="4">
        <v>4.2759999999999999E-4</v>
      </c>
    </row>
    <row r="59" spans="1:18" x14ac:dyDescent="0.2">
      <c r="A59" s="4" t="s">
        <v>55</v>
      </c>
      <c r="B59" s="4">
        <v>479708</v>
      </c>
      <c r="C59" s="4">
        <v>178386</v>
      </c>
      <c r="D59" s="4">
        <v>150049</v>
      </c>
      <c r="E59" s="4">
        <v>378835</v>
      </c>
      <c r="F59" s="4">
        <v>107065</v>
      </c>
      <c r="G59" s="4">
        <v>27869</v>
      </c>
      <c r="H59" s="4">
        <v>0.36288951000000003</v>
      </c>
      <c r="I59" s="4">
        <v>0.13494544</v>
      </c>
      <c r="J59" s="4">
        <v>0.11350907</v>
      </c>
      <c r="K59" s="4">
        <v>0.28658109999999998</v>
      </c>
      <c r="L59" s="4">
        <v>8.0992529999999993E-2</v>
      </c>
      <c r="M59" s="4">
        <v>2.1082340000000001E-2</v>
      </c>
      <c r="N59" s="4">
        <v>3051901337</v>
      </c>
      <c r="O59" s="4">
        <v>22362883</v>
      </c>
      <c r="P59" s="4">
        <v>7.3275299999999996E-3</v>
      </c>
      <c r="Q59" s="4">
        <v>1321912</v>
      </c>
      <c r="R59" s="4">
        <v>4.3313999999999999E-4</v>
      </c>
    </row>
    <row r="60" spans="1:18" x14ac:dyDescent="0.2">
      <c r="A60" s="4" t="s">
        <v>56</v>
      </c>
      <c r="B60" s="4">
        <v>489409</v>
      </c>
      <c r="C60" s="4">
        <v>180799</v>
      </c>
      <c r="D60" s="4">
        <v>152525</v>
      </c>
      <c r="E60" s="4">
        <v>384293</v>
      </c>
      <c r="F60" s="4">
        <v>109371</v>
      </c>
      <c r="G60" s="4">
        <v>28313</v>
      </c>
      <c r="H60" s="4">
        <v>0.36395134000000001</v>
      </c>
      <c r="I60" s="4">
        <v>0.13445203999999999</v>
      </c>
      <c r="J60" s="4">
        <v>0.11342594</v>
      </c>
      <c r="K60" s="4">
        <v>0.28578132000000001</v>
      </c>
      <c r="L60" s="4">
        <v>8.133427E-2</v>
      </c>
      <c r="M60" s="4">
        <v>2.10551E-2</v>
      </c>
      <c r="N60" s="4">
        <v>3050398082</v>
      </c>
      <c r="O60" s="4">
        <v>22855218</v>
      </c>
      <c r="P60" s="4">
        <v>7.4925399999999998E-3</v>
      </c>
      <c r="Q60" s="4">
        <v>1344710</v>
      </c>
      <c r="R60" s="4">
        <v>4.4083000000000002E-4</v>
      </c>
    </row>
    <row r="61" spans="1:18" x14ac:dyDescent="0.2">
      <c r="A61" s="4" t="s">
        <v>57</v>
      </c>
      <c r="B61" s="4">
        <v>557317</v>
      </c>
      <c r="C61" s="4">
        <v>185802</v>
      </c>
      <c r="D61" s="4">
        <v>162452</v>
      </c>
      <c r="E61" s="4">
        <v>376933</v>
      </c>
      <c r="F61" s="4">
        <v>109344</v>
      </c>
      <c r="G61" s="4">
        <v>27996</v>
      </c>
      <c r="H61" s="4">
        <v>0.39251987999999999</v>
      </c>
      <c r="I61" s="4">
        <v>0.13086086</v>
      </c>
      <c r="J61" s="4">
        <v>0.11441539000000001</v>
      </c>
      <c r="K61" s="4">
        <v>0.26547493999999999</v>
      </c>
      <c r="L61" s="4">
        <v>7.7011280000000001E-2</v>
      </c>
      <c r="M61" s="4">
        <v>1.9717660000000001E-2</v>
      </c>
      <c r="N61" s="4">
        <v>2959373024</v>
      </c>
      <c r="O61" s="4">
        <v>24945813</v>
      </c>
      <c r="P61" s="4">
        <v>8.4294299999999999E-3</v>
      </c>
      <c r="Q61" s="4">
        <v>1419844</v>
      </c>
      <c r="R61" s="4">
        <v>4.7978000000000002E-4</v>
      </c>
    </row>
    <row r="62" spans="1:18" x14ac:dyDescent="0.2">
      <c r="A62" s="4" t="s">
        <v>58</v>
      </c>
      <c r="B62" s="4">
        <v>518514</v>
      </c>
      <c r="C62" s="4">
        <v>188529</v>
      </c>
      <c r="D62" s="4">
        <v>155060</v>
      </c>
      <c r="E62" s="4">
        <v>375608</v>
      </c>
      <c r="F62" s="4">
        <v>108273</v>
      </c>
      <c r="G62" s="4">
        <v>27631</v>
      </c>
      <c r="H62" s="4">
        <v>0.37748132000000001</v>
      </c>
      <c r="I62" s="4">
        <v>0.13725024999999999</v>
      </c>
      <c r="J62" s="4">
        <v>0.11288462</v>
      </c>
      <c r="K62" s="4">
        <v>0.27344489</v>
      </c>
      <c r="L62" s="4">
        <v>7.8823400000000002E-2</v>
      </c>
      <c r="M62" s="4">
        <v>2.0115540000000001E-2</v>
      </c>
      <c r="N62" s="4">
        <v>2867564654</v>
      </c>
      <c r="O62" s="4">
        <v>24316968</v>
      </c>
      <c r="P62" s="4">
        <v>8.4800099999999996E-3</v>
      </c>
      <c r="Q62" s="4">
        <v>1373615</v>
      </c>
      <c r="R62" s="4">
        <v>4.7901999999999998E-4</v>
      </c>
    </row>
    <row r="63" spans="1:18" x14ac:dyDescent="0.2">
      <c r="A63" s="4" t="s">
        <v>120</v>
      </c>
      <c r="B63" s="4">
        <v>114554</v>
      </c>
      <c r="C63" s="4">
        <v>176228</v>
      </c>
      <c r="D63" s="4">
        <v>269627</v>
      </c>
      <c r="E63" s="4">
        <v>156246</v>
      </c>
      <c r="F63" s="4">
        <v>32125</v>
      </c>
      <c r="G63" s="4">
        <v>4702</v>
      </c>
      <c r="H63" s="4">
        <v>0.15203283000000001</v>
      </c>
      <c r="I63" s="4">
        <v>0.23388481999999999</v>
      </c>
      <c r="J63" s="4">
        <v>0.35784133000000001</v>
      </c>
      <c r="K63" s="4">
        <v>0.20736526999999999</v>
      </c>
      <c r="L63" s="4">
        <v>4.2635390000000002E-2</v>
      </c>
      <c r="M63" s="4">
        <v>6.2403600000000004E-3</v>
      </c>
      <c r="N63" s="4">
        <v>1130433897</v>
      </c>
      <c r="O63" s="4">
        <v>11149877</v>
      </c>
      <c r="P63" s="4">
        <v>9.8633599999999998E-3</v>
      </c>
      <c r="Q63" s="4">
        <v>753482</v>
      </c>
      <c r="R63" s="4">
        <v>6.6653999999999997E-4</v>
      </c>
    </row>
    <row r="64" spans="1:18" x14ac:dyDescent="0.2">
      <c r="A64" s="4" t="s">
        <v>96</v>
      </c>
      <c r="B64" s="4">
        <v>8054</v>
      </c>
      <c r="C64" s="4">
        <v>7795</v>
      </c>
      <c r="D64" s="4">
        <v>12921</v>
      </c>
      <c r="E64" s="4">
        <v>15973</v>
      </c>
      <c r="F64" s="4">
        <v>3400</v>
      </c>
      <c r="G64" s="4">
        <v>1609</v>
      </c>
      <c r="H64" s="4">
        <v>0.16188294</v>
      </c>
      <c r="I64" s="4">
        <v>0.15667712</v>
      </c>
      <c r="J64" s="4">
        <v>0.25970815000000003</v>
      </c>
      <c r="K64" s="4">
        <v>0.32105242000000001</v>
      </c>
      <c r="L64" s="4">
        <v>6.8338960000000004E-2</v>
      </c>
      <c r="M64" s="4">
        <v>3.234041E-2</v>
      </c>
      <c r="N64" s="4">
        <v>174852139</v>
      </c>
      <c r="O64" s="4">
        <v>794315</v>
      </c>
      <c r="P64" s="4">
        <v>4.5427799999999997E-3</v>
      </c>
      <c r="Q64" s="4">
        <v>49752</v>
      </c>
      <c r="R64" s="4">
        <v>2.8454000000000001E-4</v>
      </c>
    </row>
    <row r="65" spans="1:18" x14ac:dyDescent="0.2">
      <c r="A65" s="4" t="s">
        <v>60</v>
      </c>
      <c r="B65" s="4">
        <v>178533</v>
      </c>
      <c r="C65" s="4">
        <v>86537</v>
      </c>
      <c r="D65" s="4">
        <v>107683</v>
      </c>
      <c r="E65" s="4">
        <v>224234</v>
      </c>
      <c r="F65" s="4">
        <v>58525</v>
      </c>
      <c r="G65" s="4">
        <v>12240</v>
      </c>
      <c r="H65" s="4">
        <v>0.26736422999999998</v>
      </c>
      <c r="I65" s="4">
        <v>0.12959451999999999</v>
      </c>
      <c r="J65" s="4">
        <v>0.16126197</v>
      </c>
      <c r="K65" s="4">
        <v>0.33580430999999999</v>
      </c>
      <c r="L65" s="4">
        <v>8.7644810000000004E-2</v>
      </c>
      <c r="M65" s="4">
        <v>1.8330160000000002E-2</v>
      </c>
      <c r="N65" s="4">
        <v>2985258999</v>
      </c>
      <c r="O65" s="4">
        <v>9988882</v>
      </c>
      <c r="P65" s="4">
        <v>3.34607E-3</v>
      </c>
      <c r="Q65" s="4">
        <v>667752</v>
      </c>
      <c r="R65" s="4">
        <v>2.2368E-4</v>
      </c>
    </row>
    <row r="66" spans="1:18" x14ac:dyDescent="0.2">
      <c r="A66" s="4" t="s">
        <v>61</v>
      </c>
      <c r="B66" s="4">
        <v>192448</v>
      </c>
      <c r="C66" s="4">
        <v>112075</v>
      </c>
      <c r="D66" s="4">
        <v>79866</v>
      </c>
      <c r="E66" s="4">
        <v>211979</v>
      </c>
      <c r="F66" s="4">
        <v>45244</v>
      </c>
      <c r="G66" s="4">
        <v>15638</v>
      </c>
      <c r="H66" s="4">
        <v>0.29280791</v>
      </c>
      <c r="I66" s="4">
        <v>0.17052111</v>
      </c>
      <c r="J66" s="4">
        <v>0.12151541</v>
      </c>
      <c r="K66" s="4">
        <v>0.32252415000000001</v>
      </c>
      <c r="L66" s="4">
        <v>6.8838339999999998E-2</v>
      </c>
      <c r="M66" s="4">
        <v>2.3793080000000001E-2</v>
      </c>
      <c r="N66" s="4">
        <v>1996076410</v>
      </c>
      <c r="O66" s="4">
        <v>11472437</v>
      </c>
      <c r="P66" s="4">
        <v>5.7474900000000001E-3</v>
      </c>
      <c r="Q66" s="4">
        <v>657250</v>
      </c>
      <c r="R66" s="4">
        <v>3.2927E-4</v>
      </c>
    </row>
    <row r="67" spans="1:18" x14ac:dyDescent="0.2">
      <c r="A67" s="4" t="s">
        <v>62</v>
      </c>
      <c r="B67" s="4">
        <v>559573</v>
      </c>
      <c r="C67" s="4">
        <v>187781</v>
      </c>
      <c r="D67" s="4">
        <v>159908</v>
      </c>
      <c r="E67" s="4">
        <v>377916</v>
      </c>
      <c r="F67" s="4">
        <v>110716</v>
      </c>
      <c r="G67" s="4">
        <v>28607</v>
      </c>
      <c r="H67" s="4">
        <v>0.39282035999999998</v>
      </c>
      <c r="I67" s="4">
        <v>0.1318223</v>
      </c>
      <c r="J67" s="4">
        <v>0.11225545000000001</v>
      </c>
      <c r="K67" s="4">
        <v>0.26529711</v>
      </c>
      <c r="L67" s="4">
        <v>7.7722659999999999E-2</v>
      </c>
      <c r="M67" s="4">
        <v>2.0082119999999998E-2</v>
      </c>
      <c r="N67" s="4">
        <v>2971331530</v>
      </c>
      <c r="O67" s="4">
        <v>25158413</v>
      </c>
      <c r="P67" s="4">
        <v>8.4670500000000003E-3</v>
      </c>
      <c r="Q67" s="4">
        <v>1424501</v>
      </c>
      <c r="R67" s="4">
        <v>4.7941999999999999E-4</v>
      </c>
    </row>
    <row r="68" spans="1:18" x14ac:dyDescent="0.2">
      <c r="A68" s="4" t="s">
        <v>63</v>
      </c>
      <c r="B68" s="4">
        <v>749</v>
      </c>
      <c r="C68" s="4">
        <v>341</v>
      </c>
      <c r="D68" s="4">
        <v>798</v>
      </c>
      <c r="E68" s="4">
        <v>501</v>
      </c>
      <c r="F68" s="4">
        <v>182</v>
      </c>
      <c r="G68" s="4">
        <v>179</v>
      </c>
      <c r="H68" s="4">
        <v>0.27236364000000002</v>
      </c>
      <c r="I68" s="4">
        <v>0.124</v>
      </c>
      <c r="J68" s="4">
        <v>0.29018181999999998</v>
      </c>
      <c r="K68" s="4">
        <v>0.18218181999999999</v>
      </c>
      <c r="L68" s="4">
        <v>6.6181820000000002E-2</v>
      </c>
      <c r="M68" s="4">
        <v>6.5090910000000002E-2</v>
      </c>
      <c r="N68" s="4">
        <v>12157105</v>
      </c>
      <c r="O68" s="4">
        <v>44005</v>
      </c>
      <c r="P68" s="4">
        <v>3.6196900000000001E-3</v>
      </c>
      <c r="Q68" s="4">
        <v>2750</v>
      </c>
      <c r="R68" s="4">
        <v>2.2620999999999999E-4</v>
      </c>
    </row>
    <row r="69" spans="1:18" x14ac:dyDescent="0.2">
      <c r="A69" s="4" t="s">
        <v>64</v>
      </c>
      <c r="B69" s="4">
        <v>484705</v>
      </c>
      <c r="C69" s="4">
        <v>166814</v>
      </c>
      <c r="D69" s="4">
        <v>121772</v>
      </c>
      <c r="E69" s="4">
        <v>326310</v>
      </c>
      <c r="F69" s="4">
        <v>86109</v>
      </c>
      <c r="G69" s="4">
        <v>23832</v>
      </c>
      <c r="H69" s="4">
        <v>0.40073433000000003</v>
      </c>
      <c r="I69" s="4">
        <v>0.13791501</v>
      </c>
      <c r="J69" s="4">
        <v>0.10067611999999999</v>
      </c>
      <c r="K69" s="4">
        <v>0.26977980000000001</v>
      </c>
      <c r="L69" s="4">
        <v>7.1191409999999997E-2</v>
      </c>
      <c r="M69" s="4">
        <v>1.9703330000000002E-2</v>
      </c>
      <c r="N69" s="4">
        <v>2608572064</v>
      </c>
      <c r="O69" s="4">
        <v>21470608</v>
      </c>
      <c r="P69" s="4">
        <v>8.23079E-3</v>
      </c>
      <c r="Q69" s="4">
        <v>1209542</v>
      </c>
      <c r="R69" s="4">
        <v>4.6368000000000001E-4</v>
      </c>
    </row>
    <row r="70" spans="1:18" x14ac:dyDescent="0.2">
      <c r="A70" s="4" t="s">
        <v>66</v>
      </c>
      <c r="B70" s="4">
        <v>426859</v>
      </c>
      <c r="C70" s="4">
        <v>278133</v>
      </c>
      <c r="D70" s="4">
        <v>194465</v>
      </c>
      <c r="E70" s="4">
        <v>427817</v>
      </c>
      <c r="F70" s="4">
        <v>108493</v>
      </c>
      <c r="G70" s="4">
        <v>36834</v>
      </c>
      <c r="H70" s="4">
        <v>0.28986738000000001</v>
      </c>
      <c r="I70" s="4">
        <v>0.18887193999999999</v>
      </c>
      <c r="J70" s="4">
        <v>0.13205546000000001</v>
      </c>
      <c r="K70" s="4">
        <v>0.29051792999999998</v>
      </c>
      <c r="L70" s="4">
        <v>7.3674400000000001E-2</v>
      </c>
      <c r="M70" s="4">
        <v>2.5012889999999999E-2</v>
      </c>
      <c r="N70" s="4">
        <v>3174693010</v>
      </c>
      <c r="O70" s="4">
        <v>25809135</v>
      </c>
      <c r="P70" s="4">
        <v>8.1296500000000004E-3</v>
      </c>
      <c r="Q70" s="4">
        <v>1472601</v>
      </c>
      <c r="R70" s="4">
        <v>4.6386000000000002E-4</v>
      </c>
    </row>
    <row r="71" spans="1:18" x14ac:dyDescent="0.2">
      <c r="A71" s="4" t="s">
        <v>65</v>
      </c>
      <c r="B71" s="4">
        <v>194063</v>
      </c>
      <c r="C71" s="4">
        <v>182576</v>
      </c>
      <c r="D71" s="4">
        <v>118533</v>
      </c>
      <c r="E71" s="4">
        <v>320457</v>
      </c>
      <c r="F71" s="4">
        <v>89097</v>
      </c>
      <c r="G71" s="4">
        <v>44288</v>
      </c>
      <c r="H71" s="4">
        <v>0.20448907999999999</v>
      </c>
      <c r="I71" s="4">
        <v>0.19238494</v>
      </c>
      <c r="J71" s="4">
        <v>0.12490121</v>
      </c>
      <c r="K71" s="4">
        <v>0.33767363</v>
      </c>
      <c r="L71" s="4">
        <v>9.3883759999999997E-2</v>
      </c>
      <c r="M71" s="4">
        <v>4.6667380000000001E-2</v>
      </c>
      <c r="N71" s="4">
        <v>2423158183</v>
      </c>
      <c r="O71" s="4">
        <v>18532079</v>
      </c>
      <c r="P71" s="4">
        <v>7.6479E-3</v>
      </c>
      <c r="Q71" s="4">
        <v>949014</v>
      </c>
      <c r="R71" s="4">
        <v>3.9164000000000001E-4</v>
      </c>
    </row>
    <row r="72" spans="1:18" x14ac:dyDescent="0.2">
      <c r="A72" s="4" t="s">
        <v>67</v>
      </c>
      <c r="B72" s="4">
        <v>308026</v>
      </c>
      <c r="C72" s="4">
        <v>235831</v>
      </c>
      <c r="D72" s="4">
        <v>127696</v>
      </c>
      <c r="E72" s="4">
        <v>388276</v>
      </c>
      <c r="F72" s="4">
        <v>76614</v>
      </c>
      <c r="G72" s="4">
        <v>21275</v>
      </c>
      <c r="H72" s="4">
        <v>0.26606307000000001</v>
      </c>
      <c r="I72" s="4">
        <v>0.20370331999999999</v>
      </c>
      <c r="J72" s="4">
        <v>0.11029975</v>
      </c>
      <c r="K72" s="4">
        <v>0.33538045999999999</v>
      </c>
      <c r="L72" s="4">
        <v>6.6176739999999998E-2</v>
      </c>
      <c r="M72" s="4">
        <v>1.8376670000000001E-2</v>
      </c>
      <c r="N72" s="4">
        <v>2478393770</v>
      </c>
      <c r="O72" s="4">
        <v>20053928</v>
      </c>
      <c r="P72" s="4">
        <v>8.0914999999999997E-3</v>
      </c>
      <c r="Q72" s="4">
        <v>1157718</v>
      </c>
      <c r="R72" s="4">
        <v>4.6712000000000001E-4</v>
      </c>
    </row>
    <row r="73" spans="1:18" x14ac:dyDescent="0.2">
      <c r="A73" s="4" t="s">
        <v>68</v>
      </c>
      <c r="B73" s="4">
        <v>163946</v>
      </c>
      <c r="C73" s="4">
        <v>82894</v>
      </c>
      <c r="D73" s="4">
        <v>105198</v>
      </c>
      <c r="E73" s="4">
        <v>102072</v>
      </c>
      <c r="F73" s="4">
        <v>32866</v>
      </c>
      <c r="G73" s="4">
        <v>18569</v>
      </c>
      <c r="H73" s="4">
        <v>0.32429555999999998</v>
      </c>
      <c r="I73" s="4">
        <v>0.16396958</v>
      </c>
      <c r="J73" s="4">
        <v>0.2080883</v>
      </c>
      <c r="K73" s="4">
        <v>0.20190488000000001</v>
      </c>
      <c r="L73" s="4">
        <v>6.5011029999999997E-2</v>
      </c>
      <c r="M73" s="4">
        <v>3.6730659999999998E-2</v>
      </c>
      <c r="N73" s="4">
        <v>907085737</v>
      </c>
      <c r="O73" s="4">
        <v>8405819</v>
      </c>
      <c r="P73" s="4">
        <v>9.2668400000000001E-3</v>
      </c>
      <c r="Q73" s="4">
        <v>505545</v>
      </c>
      <c r="R73" s="4">
        <v>5.5732999999999998E-4</v>
      </c>
    </row>
    <row r="74" spans="1:18" x14ac:dyDescent="0.2">
      <c r="A74" s="4" t="s">
        <v>69</v>
      </c>
      <c r="B74" s="4">
        <v>483578</v>
      </c>
      <c r="C74" s="4">
        <v>188038</v>
      </c>
      <c r="D74" s="4">
        <v>145065</v>
      </c>
      <c r="E74" s="4">
        <v>373439</v>
      </c>
      <c r="F74" s="4">
        <v>95162</v>
      </c>
      <c r="G74" s="4">
        <v>42096</v>
      </c>
      <c r="H74" s="4">
        <v>0.36431068999999999</v>
      </c>
      <c r="I74" s="4">
        <v>0.14166123</v>
      </c>
      <c r="J74" s="4">
        <v>0.10928688</v>
      </c>
      <c r="K74" s="4">
        <v>0.28133584</v>
      </c>
      <c r="L74" s="4">
        <v>7.1691710000000006E-2</v>
      </c>
      <c r="M74" s="4">
        <v>3.1713650000000003E-2</v>
      </c>
      <c r="N74" s="4">
        <v>2501912388</v>
      </c>
      <c r="O74" s="4">
        <v>22649917</v>
      </c>
      <c r="P74" s="4">
        <v>9.05304E-3</v>
      </c>
      <c r="Q74" s="4">
        <v>1327378</v>
      </c>
      <c r="R74" s="4">
        <v>5.3054999999999997E-4</v>
      </c>
    </row>
    <row r="75" spans="1:18" x14ac:dyDescent="0.2">
      <c r="A75" s="4" t="s">
        <v>70</v>
      </c>
      <c r="B75" s="4">
        <v>128882</v>
      </c>
      <c r="C75" s="4">
        <v>26335</v>
      </c>
      <c r="D75" s="4">
        <v>50066</v>
      </c>
      <c r="E75" s="4">
        <v>87304</v>
      </c>
      <c r="F75" s="4">
        <v>26199</v>
      </c>
      <c r="G75" s="4">
        <v>5809</v>
      </c>
      <c r="H75" s="4">
        <v>0.39705478999999999</v>
      </c>
      <c r="I75" s="4">
        <v>8.1131869999999995E-2</v>
      </c>
      <c r="J75" s="4">
        <v>0.15424144000000001</v>
      </c>
      <c r="K75" s="4">
        <v>0.26896286000000003</v>
      </c>
      <c r="L75" s="4">
        <v>8.0712889999999995E-2</v>
      </c>
      <c r="M75" s="4">
        <v>1.789615E-2</v>
      </c>
      <c r="N75" s="4">
        <v>1232135591</v>
      </c>
      <c r="O75" s="4">
        <v>5567880</v>
      </c>
      <c r="P75" s="4">
        <v>4.5188900000000002E-3</v>
      </c>
      <c r="Q75" s="4">
        <v>324595</v>
      </c>
      <c r="R75" s="4">
        <v>2.6343999999999998E-4</v>
      </c>
    </row>
    <row r="76" spans="1:18" x14ac:dyDescent="0.2">
      <c r="A76" s="4" t="s">
        <v>71</v>
      </c>
      <c r="B76" s="4">
        <v>541082</v>
      </c>
      <c r="C76" s="4">
        <v>220379</v>
      </c>
      <c r="D76" s="4">
        <v>172458</v>
      </c>
      <c r="E76" s="4">
        <v>508070</v>
      </c>
      <c r="F76" s="4">
        <v>131648</v>
      </c>
      <c r="G76" s="4">
        <v>30426</v>
      </c>
      <c r="H76" s="4">
        <v>0.33731967000000002</v>
      </c>
      <c r="I76" s="4">
        <v>0.13738800000000001</v>
      </c>
      <c r="J76" s="4">
        <v>0.10751323</v>
      </c>
      <c r="K76" s="4">
        <v>0.31673942999999999</v>
      </c>
      <c r="L76" s="4">
        <v>8.207159E-2</v>
      </c>
      <c r="M76" s="4">
        <v>1.8968079999999998E-2</v>
      </c>
      <c r="N76" s="4">
        <v>3453864774</v>
      </c>
      <c r="O76" s="4">
        <v>26975134</v>
      </c>
      <c r="P76" s="4">
        <v>7.8101300000000002E-3</v>
      </c>
      <c r="Q76" s="4">
        <v>1604063</v>
      </c>
      <c r="R76" s="4">
        <v>4.6443E-4</v>
      </c>
    </row>
    <row r="77" spans="1:18" x14ac:dyDescent="0.2">
      <c r="A77" s="4" t="s">
        <v>72</v>
      </c>
      <c r="B77" s="4">
        <v>41200</v>
      </c>
      <c r="C77" s="4">
        <v>61149</v>
      </c>
      <c r="D77" s="4">
        <v>33750</v>
      </c>
      <c r="E77" s="4">
        <v>35305</v>
      </c>
      <c r="F77" s="4">
        <v>9268</v>
      </c>
      <c r="G77" s="4">
        <v>5410</v>
      </c>
      <c r="H77" s="4">
        <v>0.22140777</v>
      </c>
      <c r="I77" s="4">
        <v>0.32861319</v>
      </c>
      <c r="J77" s="4">
        <v>0.18137165</v>
      </c>
      <c r="K77" s="4">
        <v>0.18972818</v>
      </c>
      <c r="L77" s="4">
        <v>4.9806000000000003E-2</v>
      </c>
      <c r="M77" s="4">
        <v>2.90732E-2</v>
      </c>
      <c r="N77" s="4">
        <v>358618246</v>
      </c>
      <c r="O77" s="4">
        <v>3907057</v>
      </c>
      <c r="P77" s="4">
        <v>1.089475E-2</v>
      </c>
      <c r="Q77" s="4">
        <v>186082</v>
      </c>
      <c r="R77" s="4">
        <v>5.1889000000000004E-4</v>
      </c>
    </row>
    <row r="78" spans="1:18" x14ac:dyDescent="0.2">
      <c r="A78" s="4" t="s">
        <v>73</v>
      </c>
      <c r="B78" s="4">
        <v>67130</v>
      </c>
      <c r="C78" s="4">
        <v>94384</v>
      </c>
      <c r="D78" s="4">
        <v>88562</v>
      </c>
      <c r="E78" s="4">
        <v>265946</v>
      </c>
      <c r="F78" s="4">
        <v>72017</v>
      </c>
      <c r="G78" s="4">
        <v>34740</v>
      </c>
      <c r="H78" s="4">
        <v>0.10779105</v>
      </c>
      <c r="I78" s="4">
        <v>0.15155295999999999</v>
      </c>
      <c r="J78" s="4">
        <v>0.14220453999999999</v>
      </c>
      <c r="K78" s="4">
        <v>0.4270311</v>
      </c>
      <c r="L78" s="4">
        <v>0.11563813000000001</v>
      </c>
      <c r="M78" s="4">
        <v>5.5782230000000002E-2</v>
      </c>
      <c r="N78" s="4">
        <v>1424897867</v>
      </c>
      <c r="O78" s="4">
        <v>12480841</v>
      </c>
      <c r="P78" s="4">
        <v>8.7591100000000005E-3</v>
      </c>
      <c r="Q78" s="4">
        <v>622779</v>
      </c>
      <c r="R78" s="4">
        <v>4.3707000000000001E-4</v>
      </c>
    </row>
    <row r="79" spans="1:18" x14ac:dyDescent="0.2">
      <c r="A79" s="4" t="s">
        <v>74</v>
      </c>
      <c r="B79" s="4">
        <v>348856</v>
      </c>
      <c r="C79" s="4">
        <v>140788</v>
      </c>
      <c r="D79" s="4">
        <v>213744</v>
      </c>
      <c r="E79" s="4">
        <v>315846</v>
      </c>
      <c r="F79" s="4">
        <v>79279</v>
      </c>
      <c r="G79" s="4">
        <v>13171</v>
      </c>
      <c r="H79" s="4">
        <v>0.31380859999999999</v>
      </c>
      <c r="I79" s="4">
        <v>0.1266439</v>
      </c>
      <c r="J79" s="4">
        <v>0.19227047</v>
      </c>
      <c r="K79" s="4">
        <v>0.28411491</v>
      </c>
      <c r="L79" s="4">
        <v>7.1314329999999995E-2</v>
      </c>
      <c r="M79" s="4">
        <v>1.184779E-2</v>
      </c>
      <c r="N79" s="4">
        <v>3103808406</v>
      </c>
      <c r="O79" s="4">
        <v>16227955</v>
      </c>
      <c r="P79" s="4">
        <v>5.2284000000000002E-3</v>
      </c>
      <c r="Q79" s="4">
        <v>1111684</v>
      </c>
      <c r="R79" s="4">
        <v>3.5816999999999999E-4</v>
      </c>
    </row>
    <row r="80" spans="1:18" x14ac:dyDescent="0.2">
      <c r="A80" s="4" t="s">
        <v>75</v>
      </c>
      <c r="B80" s="4">
        <v>423371</v>
      </c>
      <c r="C80" s="4">
        <v>335117</v>
      </c>
      <c r="D80" s="4">
        <v>143069</v>
      </c>
      <c r="E80" s="4">
        <v>654972</v>
      </c>
      <c r="F80" s="4">
        <v>88699</v>
      </c>
      <c r="G80" s="4">
        <v>25911</v>
      </c>
      <c r="H80" s="4">
        <v>0.25334277999999999</v>
      </c>
      <c r="I80" s="4">
        <v>0.20053209</v>
      </c>
      <c r="J80" s="4">
        <v>8.5611670000000001E-2</v>
      </c>
      <c r="K80" s="4">
        <v>0.39193148999999999</v>
      </c>
      <c r="L80" s="4">
        <v>5.3076970000000001E-2</v>
      </c>
      <c r="M80" s="4">
        <v>1.550499E-2</v>
      </c>
      <c r="N80" s="4">
        <v>3660774957</v>
      </c>
      <c r="O80" s="4">
        <v>27049102</v>
      </c>
      <c r="P80" s="4">
        <v>7.3889000000000003E-3</v>
      </c>
      <c r="Q80" s="4">
        <v>1671139</v>
      </c>
      <c r="R80" s="4">
        <v>4.5649999999999998E-4</v>
      </c>
    </row>
    <row r="81" spans="1:18" x14ac:dyDescent="0.2">
      <c r="A81" s="4" t="s">
        <v>76</v>
      </c>
      <c r="B81" s="4">
        <v>122867</v>
      </c>
      <c r="C81" s="4">
        <v>139696</v>
      </c>
      <c r="D81" s="4">
        <v>80233</v>
      </c>
      <c r="E81" s="4">
        <v>266184</v>
      </c>
      <c r="F81" s="4">
        <v>51755</v>
      </c>
      <c r="G81" s="4">
        <v>15838</v>
      </c>
      <c r="H81" s="4">
        <v>0.18160198999999999</v>
      </c>
      <c r="I81" s="4">
        <v>0.20647587000000001</v>
      </c>
      <c r="J81" s="4">
        <v>0.11858734999999999</v>
      </c>
      <c r="K81" s="4">
        <v>0.39342982999999998</v>
      </c>
      <c r="L81" s="4">
        <v>7.6495809999999997E-2</v>
      </c>
      <c r="M81" s="4">
        <v>2.340915E-2</v>
      </c>
      <c r="N81" s="4">
        <v>2172177994</v>
      </c>
      <c r="O81" s="4">
        <v>10605243</v>
      </c>
      <c r="P81" s="4">
        <v>4.8823099999999999E-3</v>
      </c>
      <c r="Q81" s="4">
        <v>676573</v>
      </c>
      <c r="R81" s="4">
        <v>3.1147E-4</v>
      </c>
    </row>
    <row r="82" spans="1:18" x14ac:dyDescent="0.2">
      <c r="A82" s="4" t="s">
        <v>77</v>
      </c>
      <c r="B82" s="4">
        <v>273654</v>
      </c>
      <c r="C82" s="4">
        <v>177754</v>
      </c>
      <c r="D82" s="4">
        <v>242342</v>
      </c>
      <c r="E82" s="4">
        <v>284105</v>
      </c>
      <c r="F82" s="4">
        <v>229845</v>
      </c>
      <c r="G82" s="4">
        <v>19305</v>
      </c>
      <c r="H82" s="4">
        <v>0.22302599000000001</v>
      </c>
      <c r="I82" s="4">
        <v>0.1448682</v>
      </c>
      <c r="J82" s="4">
        <v>0.19750693999999999</v>
      </c>
      <c r="K82" s="4">
        <v>0.23154347</v>
      </c>
      <c r="L82" s="4">
        <v>0.18732198</v>
      </c>
      <c r="M82" s="4">
        <v>1.573343E-2</v>
      </c>
      <c r="N82" s="4">
        <v>2715853792</v>
      </c>
      <c r="O82" s="4">
        <v>19028287</v>
      </c>
      <c r="P82" s="4">
        <v>7.0063699999999996E-3</v>
      </c>
      <c r="Q82" s="4">
        <v>1227005</v>
      </c>
      <c r="R82" s="4">
        <v>4.5178999999999998E-4</v>
      </c>
    </row>
    <row r="83" spans="1:18" x14ac:dyDescent="0.2">
      <c r="A83" s="4" t="s">
        <v>78</v>
      </c>
      <c r="B83" s="4">
        <v>429081</v>
      </c>
      <c r="C83" s="4">
        <v>190984</v>
      </c>
      <c r="D83" s="4">
        <v>125997</v>
      </c>
      <c r="E83" s="4">
        <v>355796</v>
      </c>
      <c r="F83" s="4">
        <v>89606</v>
      </c>
      <c r="G83" s="4">
        <v>22394</v>
      </c>
      <c r="H83" s="4">
        <v>0.35348532999999999</v>
      </c>
      <c r="I83" s="4">
        <v>0.15733636000000001</v>
      </c>
      <c r="J83" s="4">
        <v>0.1037988</v>
      </c>
      <c r="K83" s="4">
        <v>0.29311172000000002</v>
      </c>
      <c r="L83" s="4">
        <v>7.3819179999999998E-2</v>
      </c>
      <c r="M83" s="4">
        <v>1.8448619999999999E-2</v>
      </c>
      <c r="N83" s="4">
        <v>2897824427</v>
      </c>
      <c r="O83" s="4">
        <v>20027781</v>
      </c>
      <c r="P83" s="4">
        <v>6.9113200000000003E-3</v>
      </c>
      <c r="Q83" s="4">
        <v>1213858</v>
      </c>
      <c r="R83" s="4">
        <v>4.1889E-4</v>
      </c>
    </row>
    <row r="84" spans="1:18" x14ac:dyDescent="0.2">
      <c r="A84" s="4" t="s">
        <v>79</v>
      </c>
      <c r="B84" s="4">
        <v>424006</v>
      </c>
      <c r="C84" s="4">
        <v>407871</v>
      </c>
      <c r="D84" s="4">
        <v>115793</v>
      </c>
      <c r="E84" s="4">
        <v>755901</v>
      </c>
      <c r="F84" s="4">
        <v>96737</v>
      </c>
      <c r="G84" s="4">
        <v>33032</v>
      </c>
      <c r="H84" s="4">
        <v>0.23127516000000001</v>
      </c>
      <c r="I84" s="4">
        <v>0.22247428</v>
      </c>
      <c r="J84" s="4">
        <v>6.3159590000000002E-2</v>
      </c>
      <c r="K84" s="4">
        <v>0.41230813999999999</v>
      </c>
      <c r="L84" s="4">
        <v>5.2765439999999997E-2</v>
      </c>
      <c r="M84" s="4">
        <v>1.8017390000000001E-2</v>
      </c>
      <c r="N84" s="4">
        <v>2343218756</v>
      </c>
      <c r="O84" s="4">
        <v>30694637</v>
      </c>
      <c r="P84" s="4">
        <v>1.3099349999999999E-2</v>
      </c>
      <c r="Q84" s="4">
        <v>1833340</v>
      </c>
      <c r="R84" s="4">
        <v>7.8240000000000004E-4</v>
      </c>
    </row>
    <row r="85" spans="1:18" x14ac:dyDescent="0.2">
      <c r="A85" s="4" t="s">
        <v>119</v>
      </c>
      <c r="B85" s="4">
        <v>2207</v>
      </c>
      <c r="C85" s="4">
        <v>5409</v>
      </c>
      <c r="D85" s="4">
        <v>4307</v>
      </c>
      <c r="E85" s="4">
        <v>10168</v>
      </c>
      <c r="F85" s="4">
        <v>1003</v>
      </c>
      <c r="G85" s="4">
        <v>216</v>
      </c>
      <c r="H85" s="4">
        <v>9.4680399999999998E-2</v>
      </c>
      <c r="I85" s="4">
        <v>0.23204633</v>
      </c>
      <c r="J85" s="4">
        <v>0.18477049000000001</v>
      </c>
      <c r="K85" s="4">
        <v>0.43620764000000001</v>
      </c>
      <c r="L85" s="4">
        <v>4.3028740000000003E-2</v>
      </c>
      <c r="M85" s="4">
        <v>9.2664099999999992E-3</v>
      </c>
      <c r="N85" s="4">
        <v>115227500</v>
      </c>
      <c r="O85" s="4">
        <v>349416</v>
      </c>
      <c r="P85" s="4">
        <v>3.0324000000000002E-3</v>
      </c>
      <c r="Q85" s="4">
        <v>23310</v>
      </c>
      <c r="R85" s="4">
        <v>2.0230000000000001E-4</v>
      </c>
    </row>
    <row r="86" spans="1:18" x14ac:dyDescent="0.2">
      <c r="A86" s="4" t="s">
        <v>108</v>
      </c>
      <c r="B86" s="4">
        <v>5912</v>
      </c>
      <c r="C86" s="4">
        <v>20876</v>
      </c>
      <c r="D86" s="4">
        <v>25550</v>
      </c>
      <c r="E86" s="4">
        <v>28255</v>
      </c>
      <c r="F86" s="4">
        <v>17461</v>
      </c>
      <c r="G86" s="4">
        <v>23318</v>
      </c>
      <c r="H86" s="4">
        <v>4.8709750000000003E-2</v>
      </c>
      <c r="I86" s="4">
        <v>0.17200013</v>
      </c>
      <c r="J86" s="4">
        <v>0.21050984</v>
      </c>
      <c r="K86" s="4">
        <v>0.23279669</v>
      </c>
      <c r="L86" s="4">
        <v>0.14386349000000001</v>
      </c>
      <c r="M86" s="4">
        <v>0.19212008999999999</v>
      </c>
      <c r="N86" s="4">
        <v>152738921</v>
      </c>
      <c r="O86" s="4">
        <v>2110651</v>
      </c>
      <c r="P86" s="4">
        <v>1.381869E-2</v>
      </c>
      <c r="Q86" s="4">
        <v>121372</v>
      </c>
      <c r="R86" s="4">
        <v>7.9463999999999999E-4</v>
      </c>
    </row>
    <row r="87" spans="1:18" x14ac:dyDescent="0.2">
      <c r="A87" s="4" t="s">
        <v>111</v>
      </c>
      <c r="B87" s="4">
        <v>12526</v>
      </c>
      <c r="C87" s="4">
        <v>10367</v>
      </c>
      <c r="D87" s="4">
        <v>19772</v>
      </c>
      <c r="E87" s="4">
        <v>25770</v>
      </c>
      <c r="F87" s="4">
        <v>8130</v>
      </c>
      <c r="G87" s="4">
        <v>9849</v>
      </c>
      <c r="H87" s="4">
        <v>0.14495336</v>
      </c>
      <c r="I87" s="4">
        <v>0.11996899</v>
      </c>
      <c r="J87" s="4">
        <v>0.22880552000000001</v>
      </c>
      <c r="K87" s="4">
        <v>0.29821556999999999</v>
      </c>
      <c r="L87" s="4">
        <v>9.4081979999999996E-2</v>
      </c>
      <c r="M87" s="4">
        <v>0.11397459</v>
      </c>
      <c r="N87" s="4">
        <v>230993012</v>
      </c>
      <c r="O87" s="4">
        <v>1375834</v>
      </c>
      <c r="P87" s="4">
        <v>5.9561700000000002E-3</v>
      </c>
      <c r="Q87" s="4">
        <v>86414</v>
      </c>
      <c r="R87" s="4">
        <v>3.7409999999999999E-4</v>
      </c>
    </row>
    <row r="88" spans="1:18" x14ac:dyDescent="0.2">
      <c r="A88" s="4" t="s">
        <v>116</v>
      </c>
      <c r="B88" s="4">
        <v>4126</v>
      </c>
      <c r="C88" s="4">
        <v>6213</v>
      </c>
      <c r="D88" s="4">
        <v>12280</v>
      </c>
      <c r="E88" s="4">
        <v>14510</v>
      </c>
      <c r="F88" s="4">
        <v>5548</v>
      </c>
      <c r="G88" s="4">
        <v>8447</v>
      </c>
      <c r="H88" s="4">
        <v>8.0705739999999998E-2</v>
      </c>
      <c r="I88" s="4">
        <v>0.12152805</v>
      </c>
      <c r="J88" s="4">
        <v>0.24020030000000001</v>
      </c>
      <c r="K88" s="4">
        <v>0.28381972999999999</v>
      </c>
      <c r="L88" s="4">
        <v>0.10852046</v>
      </c>
      <c r="M88" s="4">
        <v>0.16522572999999999</v>
      </c>
      <c r="N88" s="4">
        <v>152712140</v>
      </c>
      <c r="O88" s="4">
        <v>908145</v>
      </c>
      <c r="P88" s="4">
        <v>5.9467799999999996E-3</v>
      </c>
      <c r="Q88" s="4">
        <v>51124</v>
      </c>
      <c r="R88" s="4">
        <v>3.3477000000000002E-4</v>
      </c>
    </row>
    <row r="89" spans="1:18" x14ac:dyDescent="0.2">
      <c r="A89" s="4" t="s">
        <v>102</v>
      </c>
      <c r="B89" s="4">
        <v>11159</v>
      </c>
      <c r="C89" s="4">
        <v>34649</v>
      </c>
      <c r="D89" s="4">
        <v>42981</v>
      </c>
      <c r="E89" s="4">
        <v>31289</v>
      </c>
      <c r="F89" s="4">
        <v>9829</v>
      </c>
      <c r="G89" s="4">
        <v>13013</v>
      </c>
      <c r="H89" s="4">
        <v>7.8078649999999999E-2</v>
      </c>
      <c r="I89" s="4">
        <v>0.24243633000000001</v>
      </c>
      <c r="J89" s="4">
        <v>0.30073467999999998</v>
      </c>
      <c r="K89" s="4">
        <v>0.21892666999999999</v>
      </c>
      <c r="L89" s="4">
        <v>6.8772739999999999E-2</v>
      </c>
      <c r="M89" s="4">
        <v>9.1050939999999997E-2</v>
      </c>
      <c r="N89" s="4">
        <v>200467819</v>
      </c>
      <c r="O89" s="4">
        <v>2399101</v>
      </c>
      <c r="P89" s="4">
        <v>1.1967510000000001E-2</v>
      </c>
      <c r="Q89" s="4">
        <v>142920</v>
      </c>
      <c r="R89" s="4">
        <v>7.1292999999999997E-4</v>
      </c>
    </row>
    <row r="90" spans="1:18" x14ac:dyDescent="0.2">
      <c r="A90" s="4" t="s">
        <v>106</v>
      </c>
      <c r="B90" s="4">
        <v>22749</v>
      </c>
      <c r="C90" s="4">
        <v>33680</v>
      </c>
      <c r="D90" s="4">
        <v>44611</v>
      </c>
      <c r="E90" s="4">
        <v>46171</v>
      </c>
      <c r="F90" s="4">
        <v>11529</v>
      </c>
      <c r="G90" s="4">
        <v>15313</v>
      </c>
      <c r="H90" s="4">
        <v>0.13070156999999999</v>
      </c>
      <c r="I90" s="4">
        <v>0.19350428</v>
      </c>
      <c r="J90" s="4">
        <v>0.25630699000000001</v>
      </c>
      <c r="K90" s="4">
        <v>0.26526977000000002</v>
      </c>
      <c r="L90" s="4">
        <v>6.6238450000000004E-2</v>
      </c>
      <c r="M90" s="4">
        <v>8.797895E-2</v>
      </c>
      <c r="N90" s="4">
        <v>193826310</v>
      </c>
      <c r="O90" s="4">
        <v>3036562</v>
      </c>
      <c r="P90" s="4">
        <v>1.5666409999999999E-2</v>
      </c>
      <c r="Q90" s="4">
        <v>174053</v>
      </c>
      <c r="R90" s="4">
        <v>8.9798000000000005E-4</v>
      </c>
    </row>
    <row r="91" spans="1:18" x14ac:dyDescent="0.2">
      <c r="A91" s="4" t="s">
        <v>104</v>
      </c>
      <c r="B91" s="4">
        <v>17436</v>
      </c>
      <c r="C91" s="4">
        <v>29818</v>
      </c>
      <c r="D91" s="4">
        <v>36114</v>
      </c>
      <c r="E91" s="4">
        <v>28801</v>
      </c>
      <c r="F91" s="4">
        <v>7152</v>
      </c>
      <c r="G91" s="4">
        <v>10118</v>
      </c>
      <c r="H91" s="4">
        <v>0.13470438000000001</v>
      </c>
      <c r="I91" s="4">
        <v>0.23036334</v>
      </c>
      <c r="J91" s="4">
        <v>0.27900401000000002</v>
      </c>
      <c r="K91" s="4">
        <v>0.22250634999999999</v>
      </c>
      <c r="L91" s="4">
        <v>5.5253829999999997E-2</v>
      </c>
      <c r="M91" s="4">
        <v>7.8168100000000004E-2</v>
      </c>
      <c r="N91" s="4">
        <v>206026697</v>
      </c>
      <c r="O91" s="4">
        <v>2269093</v>
      </c>
      <c r="P91" s="4">
        <v>1.101359E-2</v>
      </c>
      <c r="Q91" s="4">
        <v>129439</v>
      </c>
      <c r="R91" s="4">
        <v>6.2825999999999995E-4</v>
      </c>
    </row>
    <row r="92" spans="1:18" x14ac:dyDescent="0.2">
      <c r="A92" s="4" t="s">
        <v>80</v>
      </c>
      <c r="B92" s="4">
        <v>36748</v>
      </c>
      <c r="C92" s="4">
        <v>48225</v>
      </c>
      <c r="D92" s="4">
        <v>26815</v>
      </c>
      <c r="E92" s="4">
        <v>37023</v>
      </c>
      <c r="F92" s="4">
        <v>10892</v>
      </c>
      <c r="G92" s="4">
        <v>5766</v>
      </c>
      <c r="H92" s="4">
        <v>0.2220839</v>
      </c>
      <c r="I92" s="4">
        <v>0.29144431999999998</v>
      </c>
      <c r="J92" s="4">
        <v>0.16205452000000001</v>
      </c>
      <c r="K92" s="4">
        <v>0.22374584</v>
      </c>
      <c r="L92" s="4">
        <v>6.5825019999999998E-2</v>
      </c>
      <c r="M92" s="4">
        <v>3.4846410000000001E-2</v>
      </c>
      <c r="N92" s="4">
        <v>391484715</v>
      </c>
      <c r="O92" s="4">
        <v>3511322</v>
      </c>
      <c r="P92" s="4">
        <v>8.9692399999999999E-3</v>
      </c>
      <c r="Q92" s="4">
        <v>165469</v>
      </c>
      <c r="R92" s="4">
        <v>4.2266999999999999E-4</v>
      </c>
    </row>
    <row r="93" spans="1:18" x14ac:dyDescent="0.2">
      <c r="A93" s="4" t="s">
        <v>81</v>
      </c>
      <c r="B93" s="4">
        <v>470657</v>
      </c>
      <c r="C93" s="4">
        <v>174796</v>
      </c>
      <c r="D93" s="4">
        <v>147345</v>
      </c>
      <c r="E93" s="4">
        <v>369029</v>
      </c>
      <c r="F93" s="4">
        <v>103216</v>
      </c>
      <c r="G93" s="4">
        <v>27418</v>
      </c>
      <c r="H93" s="4">
        <v>0.36415566999999999</v>
      </c>
      <c r="I93" s="4">
        <v>0.13524277000000001</v>
      </c>
      <c r="J93" s="4">
        <v>0.11400344</v>
      </c>
      <c r="K93" s="4">
        <v>0.28552428000000002</v>
      </c>
      <c r="L93" s="4">
        <v>7.9860050000000002E-2</v>
      </c>
      <c r="M93" s="4">
        <v>2.121379E-2</v>
      </c>
      <c r="N93" s="4">
        <v>3044872214</v>
      </c>
      <c r="O93" s="4">
        <v>21831232</v>
      </c>
      <c r="P93" s="4">
        <v>7.1698400000000002E-3</v>
      </c>
      <c r="Q93" s="4">
        <v>1292461</v>
      </c>
      <c r="R93" s="4">
        <v>4.2446999999999998E-4</v>
      </c>
    </row>
    <row r="94" spans="1:18" x14ac:dyDescent="0.2">
      <c r="A94" s="4" t="s">
        <v>82</v>
      </c>
      <c r="B94" s="4">
        <v>102561</v>
      </c>
      <c r="C94" s="4">
        <v>30544</v>
      </c>
      <c r="D94" s="4">
        <v>51166</v>
      </c>
      <c r="E94" s="4">
        <v>106564</v>
      </c>
      <c r="F94" s="4">
        <v>30341</v>
      </c>
      <c r="G94" s="4">
        <v>6320</v>
      </c>
      <c r="H94" s="4">
        <v>0.31316717999999999</v>
      </c>
      <c r="I94" s="4">
        <v>9.3265260000000003E-2</v>
      </c>
      <c r="J94" s="4">
        <v>0.15623397</v>
      </c>
      <c r="K94" s="4">
        <v>0.32539023</v>
      </c>
      <c r="L94" s="4">
        <v>9.2645409999999997E-2</v>
      </c>
      <c r="M94" s="4">
        <v>1.9297950000000001E-2</v>
      </c>
      <c r="N94" s="4">
        <v>1128339136</v>
      </c>
      <c r="O94" s="4">
        <v>5288466</v>
      </c>
      <c r="P94" s="4">
        <v>4.6869499999999996E-3</v>
      </c>
      <c r="Q94" s="4">
        <v>327496</v>
      </c>
      <c r="R94" s="4">
        <v>2.9024999999999998E-4</v>
      </c>
    </row>
    <row r="95" spans="1:18" x14ac:dyDescent="0.2">
      <c r="A95" s="4" t="s">
        <v>83</v>
      </c>
      <c r="B95" s="4">
        <v>177379</v>
      </c>
      <c r="C95" s="4">
        <v>360344</v>
      </c>
      <c r="D95" s="4">
        <v>123725</v>
      </c>
      <c r="E95" s="4">
        <v>435334</v>
      </c>
      <c r="F95" s="4">
        <v>92735</v>
      </c>
      <c r="G95" s="4">
        <v>33559</v>
      </c>
      <c r="H95" s="4">
        <v>0.14502697000000001</v>
      </c>
      <c r="I95" s="4">
        <v>0.29462110000000002</v>
      </c>
      <c r="J95" s="4">
        <v>0.10115888000000001</v>
      </c>
      <c r="K95" s="4">
        <v>0.35593373</v>
      </c>
      <c r="L95" s="4">
        <v>7.582113E-2</v>
      </c>
      <c r="M95" s="4">
        <v>2.7438199999999999E-2</v>
      </c>
      <c r="N95" s="4">
        <v>2647915728</v>
      </c>
      <c r="O95" s="4">
        <v>28630902</v>
      </c>
      <c r="P95" s="4">
        <v>1.081262E-2</v>
      </c>
      <c r="Q95" s="4">
        <v>1223076</v>
      </c>
      <c r="R95" s="4">
        <v>4.6190000000000001E-4</v>
      </c>
    </row>
    <row r="96" spans="1:18" x14ac:dyDescent="0.2">
      <c r="A96" s="4" t="s">
        <v>84</v>
      </c>
      <c r="B96" s="4">
        <v>143900</v>
      </c>
      <c r="C96" s="4">
        <v>100063</v>
      </c>
      <c r="D96" s="4">
        <v>60977</v>
      </c>
      <c r="E96" s="4">
        <v>109140</v>
      </c>
      <c r="F96" s="4">
        <v>15642</v>
      </c>
      <c r="G96" s="4">
        <v>3949</v>
      </c>
      <c r="H96" s="4">
        <v>0.33181835999999998</v>
      </c>
      <c r="I96" s="4">
        <v>0.23073482000000001</v>
      </c>
      <c r="J96" s="4">
        <v>0.14060659</v>
      </c>
      <c r="K96" s="4">
        <v>0.25166543000000002</v>
      </c>
      <c r="L96" s="4">
        <v>3.6068820000000001E-2</v>
      </c>
      <c r="M96" s="4">
        <v>9.1059799999999996E-3</v>
      </c>
      <c r="N96" s="4">
        <v>1451301209</v>
      </c>
      <c r="O96" s="4">
        <v>7454354</v>
      </c>
      <c r="P96" s="4">
        <v>5.1363299999999997E-3</v>
      </c>
      <c r="Q96" s="4">
        <v>433671</v>
      </c>
      <c r="R96" s="4">
        <v>2.9881999999999999E-4</v>
      </c>
    </row>
    <row r="97" spans="1:18" x14ac:dyDescent="0.2">
      <c r="A97" s="4" t="s">
        <v>138</v>
      </c>
      <c r="B97" s="4">
        <v>509444</v>
      </c>
      <c r="C97" s="4">
        <v>186363</v>
      </c>
      <c r="D97" s="4">
        <v>156813</v>
      </c>
      <c r="E97" s="4">
        <v>393865</v>
      </c>
      <c r="F97" s="4">
        <v>111014</v>
      </c>
      <c r="G97" s="4">
        <v>29022</v>
      </c>
      <c r="H97" s="4">
        <v>0.36742609999999998</v>
      </c>
      <c r="I97" s="4">
        <v>0.13441051000000001</v>
      </c>
      <c r="J97" s="4">
        <v>0.11309818000000001</v>
      </c>
      <c r="K97" s="4">
        <v>0.28406710000000002</v>
      </c>
      <c r="L97" s="4">
        <v>8.0066579999999998E-2</v>
      </c>
      <c r="M97" s="4">
        <v>2.093153E-2</v>
      </c>
      <c r="N97" s="4">
        <v>3209286105</v>
      </c>
      <c r="O97" s="4">
        <v>23916915</v>
      </c>
      <c r="P97" s="4">
        <v>7.4524099999999996E-3</v>
      </c>
      <c r="Q97" s="4">
        <v>1386521</v>
      </c>
      <c r="R97" s="4">
        <v>4.3203000000000002E-4</v>
      </c>
    </row>
    <row r="98" spans="1:18" x14ac:dyDescent="0.2">
      <c r="A98" s="4" t="s">
        <v>85</v>
      </c>
      <c r="B98" s="4">
        <v>267437</v>
      </c>
      <c r="C98" s="4">
        <v>373509</v>
      </c>
      <c r="D98" s="4">
        <v>160950</v>
      </c>
      <c r="E98" s="4">
        <v>543803</v>
      </c>
      <c r="F98" s="4">
        <v>135191</v>
      </c>
      <c r="G98" s="4">
        <v>44076</v>
      </c>
      <c r="H98" s="4">
        <v>0.17537243999999999</v>
      </c>
      <c r="I98" s="4">
        <v>0.24492939999999999</v>
      </c>
      <c r="J98" s="4">
        <v>0.10554334</v>
      </c>
      <c r="K98" s="4">
        <v>0.35660007999999999</v>
      </c>
      <c r="L98" s="4">
        <v>8.8651809999999998E-2</v>
      </c>
      <c r="M98" s="4">
        <v>2.8902939999999998E-2</v>
      </c>
      <c r="N98" s="4">
        <v>2728222451</v>
      </c>
      <c r="O98" s="4">
        <v>33702986</v>
      </c>
      <c r="P98" s="4">
        <v>1.235346E-2</v>
      </c>
      <c r="Q98" s="4">
        <v>1524966</v>
      </c>
      <c r="R98" s="4">
        <v>5.5895999999999995E-4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E5440-AA7B-C948-9D13-67AF3F10A7F1}">
  <dimension ref="A1:T69"/>
  <sheetViews>
    <sheetView workbookViewId="0">
      <selection activeCell="S1" sqref="S1:T2"/>
    </sheetView>
  </sheetViews>
  <sheetFormatPr baseColWidth="10" defaultRowHeight="16" x14ac:dyDescent="0.2"/>
  <cols>
    <col min="19" max="19" width="11.1640625" bestFit="1" customWidth="1"/>
    <col min="20" max="20" width="12.164062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146</v>
      </c>
      <c r="T1" t="s">
        <v>145</v>
      </c>
    </row>
    <row r="2" spans="1:20" x14ac:dyDescent="0.2">
      <c r="A2" t="s">
        <v>18</v>
      </c>
      <c r="B2">
        <v>365</v>
      </c>
      <c r="C2">
        <v>588</v>
      </c>
      <c r="D2">
        <v>3167</v>
      </c>
      <c r="E2">
        <v>1088</v>
      </c>
      <c r="F2">
        <v>221</v>
      </c>
      <c r="G2">
        <v>234</v>
      </c>
      <c r="H2">
        <v>6.4453469999999999E-2</v>
      </c>
      <c r="I2">
        <v>0.103831891</v>
      </c>
      <c r="J2">
        <v>0.55924421700000004</v>
      </c>
      <c r="K2">
        <v>0.19212431599999999</v>
      </c>
      <c r="L2">
        <v>3.9025252000000003E-2</v>
      </c>
      <c r="M2">
        <v>4.1320854999999997E-2</v>
      </c>
      <c r="N2">
        <v>100286401</v>
      </c>
      <c r="O2">
        <v>87544</v>
      </c>
      <c r="P2">
        <v>8.7294E-4</v>
      </c>
      <c r="Q2">
        <v>5663</v>
      </c>
      <c r="R2" s="1">
        <v>5.6499999999999998E-5</v>
      </c>
      <c r="S2">
        <f>VLOOKUP(A2,annot_sizes!A:D, 2, 0)</f>
        <v>60560461</v>
      </c>
      <c r="T2">
        <f>Q2/S2</f>
        <v>9.3509856207996838E-5</v>
      </c>
    </row>
    <row r="3" spans="1:20" x14ac:dyDescent="0.2">
      <c r="A3" t="s">
        <v>19</v>
      </c>
      <c r="B3">
        <v>98231</v>
      </c>
      <c r="C3">
        <v>61396</v>
      </c>
      <c r="D3">
        <v>25737</v>
      </c>
      <c r="E3">
        <v>156619</v>
      </c>
      <c r="F3">
        <v>20730</v>
      </c>
      <c r="G3">
        <v>5351</v>
      </c>
      <c r="H3">
        <v>0.26688564999999997</v>
      </c>
      <c r="I3">
        <v>0.16680794600000001</v>
      </c>
      <c r="J3">
        <v>6.9925339000000003E-2</v>
      </c>
      <c r="K3">
        <v>0.42552110500000001</v>
      </c>
      <c r="L3">
        <v>5.6321727000000002E-2</v>
      </c>
      <c r="M3">
        <v>1.4538232E-2</v>
      </c>
      <c r="N3">
        <v>2299509015</v>
      </c>
      <c r="O3">
        <v>5462150</v>
      </c>
      <c r="P3">
        <v>2.375355E-3</v>
      </c>
      <c r="Q3">
        <v>368064</v>
      </c>
      <c r="R3">
        <v>1.6006200000000001E-4</v>
      </c>
      <c r="S3">
        <f>VLOOKUP(A3,annot_sizes!A:D, 2, 0)</f>
        <v>775942295</v>
      </c>
      <c r="T3">
        <f t="shared" ref="T3:T66" si="0">Q3/S3</f>
        <v>4.7434455161385423E-4</v>
      </c>
    </row>
    <row r="4" spans="1:20" x14ac:dyDescent="0.2">
      <c r="A4" t="s">
        <v>20</v>
      </c>
      <c r="B4">
        <v>1337</v>
      </c>
      <c r="C4">
        <v>2153</v>
      </c>
      <c r="D4">
        <v>8093</v>
      </c>
      <c r="E4">
        <v>5012</v>
      </c>
      <c r="F4">
        <v>732</v>
      </c>
      <c r="G4">
        <v>335</v>
      </c>
      <c r="H4">
        <v>7.5699241E-2</v>
      </c>
      <c r="I4">
        <v>0.121900125</v>
      </c>
      <c r="J4">
        <v>0.45821537800000001</v>
      </c>
      <c r="K4">
        <v>0.28377307200000002</v>
      </c>
      <c r="L4">
        <v>4.1444910000000001E-2</v>
      </c>
      <c r="M4">
        <v>1.8967273999999999E-2</v>
      </c>
      <c r="N4">
        <v>1799143587</v>
      </c>
      <c r="O4">
        <v>296447</v>
      </c>
      <c r="P4">
        <v>1.64771E-4</v>
      </c>
      <c r="Q4">
        <v>17662</v>
      </c>
      <c r="R4" s="1">
        <v>9.8200000000000008E-6</v>
      </c>
      <c r="S4">
        <f>VLOOKUP(A4,annot_sizes!A:D, 2, 0)</f>
        <v>53906272</v>
      </c>
      <c r="T4">
        <f t="shared" si="0"/>
        <v>3.2764276483448904E-4</v>
      </c>
    </row>
    <row r="5" spans="1:20" x14ac:dyDescent="0.2">
      <c r="A5" t="s">
        <v>21</v>
      </c>
      <c r="B5">
        <v>176</v>
      </c>
      <c r="C5">
        <v>1064</v>
      </c>
      <c r="D5">
        <v>7146</v>
      </c>
      <c r="E5">
        <v>970</v>
      </c>
      <c r="F5">
        <v>187</v>
      </c>
      <c r="G5">
        <v>228</v>
      </c>
      <c r="H5">
        <v>1.8012486000000001E-2</v>
      </c>
      <c r="I5">
        <v>0.108893665</v>
      </c>
      <c r="J5">
        <v>0.73134786600000001</v>
      </c>
      <c r="K5">
        <v>9.9273360000000005E-2</v>
      </c>
      <c r="L5">
        <v>1.9138266000000001E-2</v>
      </c>
      <c r="M5">
        <v>2.3334357E-2</v>
      </c>
      <c r="N5">
        <v>264974304</v>
      </c>
      <c r="O5">
        <v>147625</v>
      </c>
      <c r="P5">
        <v>5.5712899999999996E-4</v>
      </c>
      <c r="Q5">
        <v>9771</v>
      </c>
      <c r="R5" s="1">
        <v>3.6900000000000002E-5</v>
      </c>
      <c r="S5">
        <f>VLOOKUP(A5,annot_sizes!A:D, 2, 0)</f>
        <v>28453535</v>
      </c>
      <c r="T5">
        <f t="shared" si="0"/>
        <v>3.43401970967755E-4</v>
      </c>
    </row>
    <row r="6" spans="1:20" x14ac:dyDescent="0.2">
      <c r="A6" t="s">
        <v>22</v>
      </c>
      <c r="B6">
        <v>2233</v>
      </c>
      <c r="C6">
        <v>1061</v>
      </c>
      <c r="D6">
        <v>4095</v>
      </c>
      <c r="E6">
        <v>2894</v>
      </c>
      <c r="F6">
        <v>707</v>
      </c>
      <c r="G6">
        <v>445</v>
      </c>
      <c r="H6">
        <v>0.19527765599999999</v>
      </c>
      <c r="I6">
        <v>9.2785307999999997E-2</v>
      </c>
      <c r="J6">
        <v>0.35811106300000001</v>
      </c>
      <c r="K6">
        <v>0.253082641</v>
      </c>
      <c r="L6">
        <v>6.1827722000000002E-2</v>
      </c>
      <c r="M6">
        <v>3.8915610000000003E-2</v>
      </c>
      <c r="N6">
        <v>2431687698</v>
      </c>
      <c r="O6">
        <v>170006</v>
      </c>
      <c r="P6" s="1">
        <v>6.9900000000000005E-5</v>
      </c>
      <c r="Q6">
        <v>11435</v>
      </c>
      <c r="R6" s="1">
        <v>4.6999999999999999E-6</v>
      </c>
      <c r="S6">
        <f>VLOOKUP(A6,annot_sizes!A:D, 2, 0)</f>
        <v>108523496</v>
      </c>
      <c r="T6">
        <f t="shared" si="0"/>
        <v>1.0536888712099728E-4</v>
      </c>
    </row>
    <row r="7" spans="1:20" x14ac:dyDescent="0.2">
      <c r="A7" t="s">
        <v>23</v>
      </c>
      <c r="B7">
        <v>606</v>
      </c>
      <c r="C7">
        <v>4543</v>
      </c>
      <c r="D7">
        <v>6373</v>
      </c>
      <c r="E7">
        <v>3860</v>
      </c>
      <c r="F7">
        <v>886</v>
      </c>
      <c r="G7">
        <v>474</v>
      </c>
      <c r="H7">
        <v>3.6196392000000001E-2</v>
      </c>
      <c r="I7">
        <v>0.27135348199999998</v>
      </c>
      <c r="J7">
        <v>0.380659419</v>
      </c>
      <c r="K7">
        <v>0.23055787799999999</v>
      </c>
      <c r="L7">
        <v>5.2920797999999998E-2</v>
      </c>
      <c r="M7">
        <v>2.8312029999999998E-2</v>
      </c>
      <c r="N7">
        <v>974498586</v>
      </c>
      <c r="O7">
        <v>276598</v>
      </c>
      <c r="P7">
        <v>2.8383599999999998E-4</v>
      </c>
      <c r="Q7">
        <v>16742</v>
      </c>
      <c r="R7" s="1">
        <v>1.7200000000000001E-5</v>
      </c>
      <c r="S7">
        <f>VLOOKUP(A7,annot_sizes!A:D, 2, 0)</f>
        <v>124229265</v>
      </c>
      <c r="T7">
        <f t="shared" si="0"/>
        <v>1.3476695688411261E-4</v>
      </c>
    </row>
    <row r="8" spans="1:20" x14ac:dyDescent="0.2">
      <c r="A8" t="s">
        <v>24</v>
      </c>
      <c r="B8">
        <v>2464</v>
      </c>
      <c r="C8">
        <v>1045</v>
      </c>
      <c r="D8">
        <v>3926</v>
      </c>
      <c r="E8">
        <v>2972</v>
      </c>
      <c r="F8">
        <v>977</v>
      </c>
      <c r="G8">
        <v>587</v>
      </c>
      <c r="H8">
        <v>0.205830758</v>
      </c>
      <c r="I8">
        <v>8.7294294999999994E-2</v>
      </c>
      <c r="J8">
        <v>0.32795923500000002</v>
      </c>
      <c r="K8">
        <v>0.24826664400000001</v>
      </c>
      <c r="L8">
        <v>8.1613900000000003E-2</v>
      </c>
      <c r="M8">
        <v>4.9035167999999997E-2</v>
      </c>
      <c r="N8">
        <v>2723219641</v>
      </c>
      <c r="O8">
        <v>189637</v>
      </c>
      <c r="P8" s="1">
        <v>6.9599999999999998E-5</v>
      </c>
      <c r="Q8">
        <v>11971</v>
      </c>
      <c r="R8" s="1">
        <v>4.4000000000000002E-6</v>
      </c>
      <c r="S8">
        <f>VLOOKUP(A8,annot_sizes!A:D, 2, 0)</f>
        <v>71664207</v>
      </c>
      <c r="T8">
        <f t="shared" si="0"/>
        <v>1.6704294237149654E-4</v>
      </c>
    </row>
    <row r="9" spans="1:20" x14ac:dyDescent="0.2">
      <c r="A9" t="s">
        <v>25</v>
      </c>
      <c r="B9">
        <v>1266</v>
      </c>
      <c r="C9">
        <v>841</v>
      </c>
      <c r="D9">
        <v>5093</v>
      </c>
      <c r="E9">
        <v>2540</v>
      </c>
      <c r="F9">
        <v>660</v>
      </c>
      <c r="G9">
        <v>463</v>
      </c>
      <c r="H9">
        <v>0.11654239199999999</v>
      </c>
      <c r="I9">
        <v>7.7418761000000003E-2</v>
      </c>
      <c r="J9">
        <v>0.46883917899999999</v>
      </c>
      <c r="K9">
        <v>0.23382122799999999</v>
      </c>
      <c r="L9">
        <v>6.0756696999999998E-2</v>
      </c>
      <c r="M9">
        <v>4.2621744000000003E-2</v>
      </c>
      <c r="N9">
        <v>2464367180</v>
      </c>
      <c r="O9">
        <v>157230</v>
      </c>
      <c r="P9" s="1">
        <v>6.3800000000000006E-5</v>
      </c>
      <c r="Q9">
        <v>10863</v>
      </c>
      <c r="R9" s="1">
        <v>4.4100000000000001E-6</v>
      </c>
      <c r="S9">
        <f>VLOOKUP(A9,annot_sizes!A:D, 2, 0)</f>
        <v>96328188</v>
      </c>
      <c r="T9">
        <f t="shared" si="0"/>
        <v>1.1277072916600487E-4</v>
      </c>
    </row>
    <row r="10" spans="1:20" x14ac:dyDescent="0.2">
      <c r="A10" t="s">
        <v>26</v>
      </c>
      <c r="B10">
        <v>3468</v>
      </c>
      <c r="C10">
        <v>1188</v>
      </c>
      <c r="D10">
        <v>4571</v>
      </c>
      <c r="E10">
        <v>2869</v>
      </c>
      <c r="F10">
        <v>780</v>
      </c>
      <c r="G10">
        <v>493</v>
      </c>
      <c r="H10">
        <v>0.25940608900000001</v>
      </c>
      <c r="I10">
        <v>8.8862292999999995E-2</v>
      </c>
      <c r="J10">
        <v>0.34191039000000001</v>
      </c>
      <c r="K10">
        <v>0.21460094199999999</v>
      </c>
      <c r="L10">
        <v>5.8343930000000002E-2</v>
      </c>
      <c r="M10">
        <v>3.6876355999999999E-2</v>
      </c>
      <c r="N10">
        <v>2789656328</v>
      </c>
      <c r="O10">
        <v>210430</v>
      </c>
      <c r="P10" s="1">
        <v>7.5400000000000003E-5</v>
      </c>
      <c r="Q10">
        <v>13369</v>
      </c>
      <c r="R10" s="1">
        <v>4.7899999999999999E-6</v>
      </c>
      <c r="S10">
        <f>VLOOKUP(A10,annot_sizes!A:D, 2, 0)</f>
        <v>51773689</v>
      </c>
      <c r="T10">
        <f t="shared" si="0"/>
        <v>2.5821996188063787E-4</v>
      </c>
    </row>
    <row r="11" spans="1:20" x14ac:dyDescent="0.2">
      <c r="A11" t="s">
        <v>27</v>
      </c>
      <c r="B11">
        <v>79</v>
      </c>
      <c r="C11">
        <v>90</v>
      </c>
      <c r="D11">
        <v>1256</v>
      </c>
      <c r="E11">
        <v>404</v>
      </c>
      <c r="F11">
        <v>52</v>
      </c>
      <c r="G11">
        <v>101</v>
      </c>
      <c r="H11">
        <v>3.9858729000000002E-2</v>
      </c>
      <c r="I11">
        <v>4.5408678000000001E-2</v>
      </c>
      <c r="J11">
        <v>0.63370333000000001</v>
      </c>
      <c r="K11">
        <v>0.203834511</v>
      </c>
      <c r="L11">
        <v>2.6236124999999999E-2</v>
      </c>
      <c r="M11">
        <v>5.0958627999999999E-2</v>
      </c>
      <c r="N11">
        <v>2458927620</v>
      </c>
      <c r="O11">
        <v>28454</v>
      </c>
      <c r="P11" s="1">
        <v>1.1600000000000001E-5</v>
      </c>
      <c r="Q11">
        <v>1982</v>
      </c>
      <c r="R11" s="1">
        <v>8.0599999999999999E-7</v>
      </c>
      <c r="S11" t="e">
        <f>VLOOKUP(A11,annot_sizes!A:D, 2, 0)</f>
        <v>#N/A</v>
      </c>
      <c r="T11" t="e">
        <f t="shared" si="0"/>
        <v>#N/A</v>
      </c>
    </row>
    <row r="12" spans="1:20" x14ac:dyDescent="0.2">
      <c r="A12" t="s">
        <v>28</v>
      </c>
      <c r="B12">
        <v>1567</v>
      </c>
      <c r="C12">
        <v>1135</v>
      </c>
      <c r="D12">
        <v>4261</v>
      </c>
      <c r="E12">
        <v>2654</v>
      </c>
      <c r="F12">
        <v>803</v>
      </c>
      <c r="G12">
        <v>607</v>
      </c>
      <c r="H12">
        <v>0.14210574000000001</v>
      </c>
      <c r="I12">
        <v>0.102929174</v>
      </c>
      <c r="J12">
        <v>0.38641516300000001</v>
      </c>
      <c r="K12">
        <v>0.240681962</v>
      </c>
      <c r="L12">
        <v>7.2821257E-2</v>
      </c>
      <c r="M12">
        <v>5.5046704000000002E-2</v>
      </c>
      <c r="N12">
        <v>2358167390</v>
      </c>
      <c r="O12">
        <v>193667</v>
      </c>
      <c r="P12" s="1">
        <v>8.2100000000000003E-5</v>
      </c>
      <c r="Q12">
        <v>11027</v>
      </c>
      <c r="R12" s="1">
        <v>4.6800000000000001E-6</v>
      </c>
      <c r="S12">
        <f>VLOOKUP(A12,annot_sizes!A:D, 2, 0)</f>
        <v>60335376</v>
      </c>
      <c r="T12">
        <f t="shared" si="0"/>
        <v>1.8276176815405941E-4</v>
      </c>
    </row>
    <row r="13" spans="1:20" x14ac:dyDescent="0.2">
      <c r="A13" t="s">
        <v>29</v>
      </c>
      <c r="B13">
        <v>4233</v>
      </c>
      <c r="C13">
        <v>6706</v>
      </c>
      <c r="D13">
        <v>7616</v>
      </c>
      <c r="E13">
        <v>6274</v>
      </c>
      <c r="F13">
        <v>1269</v>
      </c>
      <c r="G13">
        <v>304</v>
      </c>
      <c r="H13">
        <v>0.16032876300000001</v>
      </c>
      <c r="I13">
        <v>0.25399590900000002</v>
      </c>
      <c r="J13">
        <v>0.288462995</v>
      </c>
      <c r="K13">
        <v>0.23763351299999999</v>
      </c>
      <c r="L13">
        <v>4.8064541000000002E-2</v>
      </c>
      <c r="M13">
        <v>1.1514279000000001E-2</v>
      </c>
      <c r="N13">
        <v>1679203469</v>
      </c>
      <c r="O13">
        <v>481215</v>
      </c>
      <c r="P13">
        <v>2.8657299999999998E-4</v>
      </c>
      <c r="Q13">
        <v>26402</v>
      </c>
      <c r="R13" s="1">
        <v>1.5699999999999999E-5</v>
      </c>
      <c r="S13">
        <f>VLOOKUP(A13,annot_sizes!A:D, 2, 0)</f>
        <v>117608789</v>
      </c>
      <c r="T13">
        <f t="shared" si="0"/>
        <v>2.2449002514599484E-4</v>
      </c>
    </row>
    <row r="14" spans="1:20" x14ac:dyDescent="0.2">
      <c r="A14" t="s">
        <v>30</v>
      </c>
      <c r="B14">
        <v>2636</v>
      </c>
      <c r="C14">
        <v>1088</v>
      </c>
      <c r="D14">
        <v>4965</v>
      </c>
      <c r="E14">
        <v>3783</v>
      </c>
      <c r="F14">
        <v>1001</v>
      </c>
      <c r="G14">
        <v>545</v>
      </c>
      <c r="H14">
        <v>0.18804394399999999</v>
      </c>
      <c r="I14">
        <v>7.7614496000000005E-2</v>
      </c>
      <c r="J14">
        <v>0.35418747299999997</v>
      </c>
      <c r="K14">
        <v>0.269867313</v>
      </c>
      <c r="L14">
        <v>7.1408188999999997E-2</v>
      </c>
      <c r="M14">
        <v>3.8878585E-2</v>
      </c>
      <c r="N14">
        <v>3631522711</v>
      </c>
      <c r="O14">
        <v>208911</v>
      </c>
      <c r="P14" s="1">
        <v>5.7500000000000002E-5</v>
      </c>
      <c r="Q14">
        <v>14018</v>
      </c>
      <c r="R14" s="1">
        <v>3.8600000000000003E-6</v>
      </c>
      <c r="S14">
        <f>VLOOKUP(A14,annot_sizes!A:D, 2, 0)</f>
        <v>67720842</v>
      </c>
      <c r="T14">
        <f t="shared" si="0"/>
        <v>2.069968356270585E-4</v>
      </c>
    </row>
    <row r="15" spans="1:20" x14ac:dyDescent="0.2">
      <c r="A15" t="s">
        <v>31</v>
      </c>
      <c r="B15">
        <v>78</v>
      </c>
      <c r="C15">
        <v>162</v>
      </c>
      <c r="D15">
        <v>2509</v>
      </c>
      <c r="E15">
        <v>623</v>
      </c>
      <c r="F15">
        <v>146</v>
      </c>
      <c r="G15">
        <v>279</v>
      </c>
      <c r="H15">
        <v>2.0542534000000001E-2</v>
      </c>
      <c r="I15">
        <v>4.2665262000000002E-2</v>
      </c>
      <c r="J15">
        <v>0.66078482999999999</v>
      </c>
      <c r="K15">
        <v>0.164076903</v>
      </c>
      <c r="L15">
        <v>3.8451408999999999E-2</v>
      </c>
      <c r="M15">
        <v>7.3479061999999998E-2</v>
      </c>
      <c r="N15">
        <v>2158502098</v>
      </c>
      <c r="O15">
        <v>57007</v>
      </c>
      <c r="P15" s="1">
        <v>2.6400000000000001E-5</v>
      </c>
      <c r="Q15">
        <v>3797</v>
      </c>
      <c r="R15" s="1">
        <v>1.7600000000000001E-6</v>
      </c>
      <c r="S15" t="e">
        <f>VLOOKUP(A15,annot_sizes!A:D, 2, 0)</f>
        <v>#N/A</v>
      </c>
      <c r="T15" t="e">
        <f t="shared" si="0"/>
        <v>#N/A</v>
      </c>
    </row>
    <row r="16" spans="1:20" x14ac:dyDescent="0.2">
      <c r="A16" t="s">
        <v>32</v>
      </c>
      <c r="B16">
        <v>1272</v>
      </c>
      <c r="C16">
        <v>1666</v>
      </c>
      <c r="D16">
        <v>5404</v>
      </c>
      <c r="E16">
        <v>2767</v>
      </c>
      <c r="F16">
        <v>944</v>
      </c>
      <c r="G16">
        <v>972</v>
      </c>
      <c r="H16">
        <v>9.7658349000000005E-2</v>
      </c>
      <c r="I16">
        <v>0.12790786900000001</v>
      </c>
      <c r="J16">
        <v>0.41489443399999998</v>
      </c>
      <c r="K16">
        <v>0.21243761999999999</v>
      </c>
      <c r="L16">
        <v>7.2476007999999995E-2</v>
      </c>
      <c r="M16">
        <v>7.4625720000000006E-2</v>
      </c>
      <c r="N16">
        <v>143726002</v>
      </c>
      <c r="O16">
        <v>197300</v>
      </c>
      <c r="P16">
        <v>1.372751E-3</v>
      </c>
      <c r="Q16">
        <v>13025</v>
      </c>
      <c r="R16" s="1">
        <v>9.0600000000000007E-5</v>
      </c>
      <c r="S16">
        <f>VLOOKUP(A16,annot_sizes!A:D, 2, 0)</f>
        <v>91508526</v>
      </c>
      <c r="T16">
        <f t="shared" si="0"/>
        <v>1.4233646381759006E-4</v>
      </c>
    </row>
    <row r="17" spans="1:20" x14ac:dyDescent="0.2">
      <c r="A17" t="s">
        <v>33</v>
      </c>
      <c r="B17">
        <v>181</v>
      </c>
      <c r="C17">
        <v>190</v>
      </c>
      <c r="D17">
        <v>3491</v>
      </c>
      <c r="E17">
        <v>1010</v>
      </c>
      <c r="F17">
        <v>236</v>
      </c>
      <c r="G17">
        <v>368</v>
      </c>
      <c r="H17">
        <v>3.3053324000000002E-2</v>
      </c>
      <c r="I17">
        <v>3.4696858999999997E-2</v>
      </c>
      <c r="J17">
        <v>0.63750913099999995</v>
      </c>
      <c r="K17">
        <v>0.184441198</v>
      </c>
      <c r="L17">
        <v>4.3097151E-2</v>
      </c>
      <c r="M17">
        <v>6.7202337000000001E-2</v>
      </c>
      <c r="N17">
        <v>2947024286</v>
      </c>
      <c r="O17">
        <v>79194</v>
      </c>
      <c r="P17" s="1">
        <v>2.69E-5</v>
      </c>
      <c r="Q17">
        <v>5476</v>
      </c>
      <c r="R17" s="1">
        <v>1.86E-6</v>
      </c>
      <c r="S17">
        <f>VLOOKUP(A17,annot_sizes!A:D, 2, 0)</f>
        <v>41257539</v>
      </c>
      <c r="T17">
        <f t="shared" si="0"/>
        <v>1.3272725743530169E-4</v>
      </c>
    </row>
    <row r="18" spans="1:20" x14ac:dyDescent="0.2">
      <c r="A18" t="s">
        <v>34</v>
      </c>
      <c r="B18">
        <v>1307</v>
      </c>
      <c r="C18">
        <v>944</v>
      </c>
      <c r="D18">
        <v>5810</v>
      </c>
      <c r="E18">
        <v>3279</v>
      </c>
      <c r="F18">
        <v>890</v>
      </c>
      <c r="G18">
        <v>616</v>
      </c>
      <c r="H18">
        <v>0.101743733</v>
      </c>
      <c r="I18">
        <v>7.3485910000000002E-2</v>
      </c>
      <c r="J18">
        <v>0.452280866</v>
      </c>
      <c r="K18">
        <v>0.25525455400000002</v>
      </c>
      <c r="L18">
        <v>6.9282266999999995E-2</v>
      </c>
      <c r="M18">
        <v>4.7952670000000003E-2</v>
      </c>
      <c r="N18">
        <v>2506966135</v>
      </c>
      <c r="O18">
        <v>191290</v>
      </c>
      <c r="P18" s="1">
        <v>7.6299999999999998E-5</v>
      </c>
      <c r="Q18">
        <v>12846</v>
      </c>
      <c r="R18" s="1">
        <v>5.1200000000000001E-6</v>
      </c>
      <c r="S18">
        <f>VLOOKUP(A18,annot_sizes!A:D, 2, 0)</f>
        <v>120769221</v>
      </c>
      <c r="T18">
        <f t="shared" si="0"/>
        <v>1.0636816147054555E-4</v>
      </c>
    </row>
    <row r="19" spans="1:20" x14ac:dyDescent="0.2">
      <c r="A19" t="s">
        <v>35</v>
      </c>
      <c r="B19">
        <v>3389</v>
      </c>
      <c r="C19">
        <v>2060</v>
      </c>
      <c r="D19">
        <v>5513</v>
      </c>
      <c r="E19">
        <v>3940</v>
      </c>
      <c r="F19">
        <v>1104</v>
      </c>
      <c r="G19">
        <v>838</v>
      </c>
      <c r="H19">
        <v>0.20119924</v>
      </c>
      <c r="I19">
        <v>0.122298741</v>
      </c>
      <c r="J19">
        <v>0.32729755399999999</v>
      </c>
      <c r="K19">
        <v>0.23391118499999999</v>
      </c>
      <c r="L19">
        <v>6.5542626000000007E-2</v>
      </c>
      <c r="M19">
        <v>4.9750652999999999E-2</v>
      </c>
      <c r="N19">
        <v>2521863845</v>
      </c>
      <c r="O19">
        <v>297523</v>
      </c>
      <c r="P19">
        <v>1.17977E-4</v>
      </c>
      <c r="Q19">
        <v>16844</v>
      </c>
      <c r="R19" s="1">
        <v>6.6800000000000004E-6</v>
      </c>
      <c r="S19">
        <f>VLOOKUP(A19,annot_sizes!A:D, 2, 0)</f>
        <v>107371011</v>
      </c>
      <c r="T19">
        <f t="shared" si="0"/>
        <v>1.5687660797009725E-4</v>
      </c>
    </row>
    <row r="20" spans="1:20" x14ac:dyDescent="0.2">
      <c r="A20" t="s">
        <v>36</v>
      </c>
      <c r="B20">
        <v>118</v>
      </c>
      <c r="C20">
        <v>551</v>
      </c>
      <c r="D20">
        <v>4918</v>
      </c>
      <c r="E20">
        <v>578</v>
      </c>
      <c r="F20">
        <v>101</v>
      </c>
      <c r="G20">
        <v>291</v>
      </c>
      <c r="H20">
        <v>1.7996035000000001E-2</v>
      </c>
      <c r="I20">
        <v>8.4032332000000001E-2</v>
      </c>
      <c r="J20">
        <v>0.75003812700000005</v>
      </c>
      <c r="K20">
        <v>8.8150068999999998E-2</v>
      </c>
      <c r="L20">
        <v>1.5403386E-2</v>
      </c>
      <c r="M20">
        <v>4.4380052000000003E-2</v>
      </c>
      <c r="N20">
        <v>824327835</v>
      </c>
      <c r="O20">
        <v>117184</v>
      </c>
      <c r="P20">
        <v>1.4215699999999999E-4</v>
      </c>
      <c r="Q20">
        <v>6557</v>
      </c>
      <c r="R20" s="1">
        <v>7.9500000000000001E-6</v>
      </c>
      <c r="S20" t="e">
        <f>VLOOKUP(A20,annot_sizes!A:D, 2, 0)</f>
        <v>#N/A</v>
      </c>
      <c r="T20" t="e">
        <f t="shared" si="0"/>
        <v>#N/A</v>
      </c>
    </row>
    <row r="21" spans="1:20" x14ac:dyDescent="0.2">
      <c r="A21" t="s">
        <v>37</v>
      </c>
      <c r="B21">
        <v>3077</v>
      </c>
      <c r="C21">
        <v>777</v>
      </c>
      <c r="D21">
        <v>5681</v>
      </c>
      <c r="E21">
        <v>3317</v>
      </c>
      <c r="F21">
        <v>1510</v>
      </c>
      <c r="G21">
        <v>290</v>
      </c>
      <c r="H21">
        <v>0.21000546</v>
      </c>
      <c r="I21">
        <v>5.3030303000000001E-2</v>
      </c>
      <c r="J21">
        <v>0.38772863800000001</v>
      </c>
      <c r="K21">
        <v>0.226385476</v>
      </c>
      <c r="L21">
        <v>0.103057603</v>
      </c>
      <c r="M21">
        <v>1.9792520000000001E-2</v>
      </c>
      <c r="N21">
        <v>1065365425</v>
      </c>
      <c r="O21">
        <v>231022</v>
      </c>
      <c r="P21">
        <v>2.1684800000000001E-4</v>
      </c>
      <c r="Q21">
        <v>14652</v>
      </c>
      <c r="R21" s="1">
        <v>1.38E-5</v>
      </c>
      <c r="S21">
        <f>VLOOKUP(A21,annot_sizes!A:D, 2, 0)</f>
        <v>84409101</v>
      </c>
      <c r="T21">
        <f t="shared" si="0"/>
        <v>1.7358317795613059E-4</v>
      </c>
    </row>
    <row r="22" spans="1:20" x14ac:dyDescent="0.2">
      <c r="A22" t="s">
        <v>38</v>
      </c>
      <c r="B22">
        <v>9972</v>
      </c>
      <c r="C22">
        <v>3659</v>
      </c>
      <c r="D22">
        <v>9403</v>
      </c>
      <c r="E22">
        <v>9870</v>
      </c>
      <c r="F22">
        <v>2788</v>
      </c>
      <c r="G22">
        <v>1235</v>
      </c>
      <c r="H22">
        <v>0.27004630800000001</v>
      </c>
      <c r="I22">
        <v>9.9087388999999998E-2</v>
      </c>
      <c r="J22">
        <v>0.254637528</v>
      </c>
      <c r="K22">
        <v>0.267284101</v>
      </c>
      <c r="L22">
        <v>7.5500311000000001E-2</v>
      </c>
      <c r="M22">
        <v>3.3444362999999998E-2</v>
      </c>
      <c r="N22">
        <v>3137161264</v>
      </c>
      <c r="O22">
        <v>589318</v>
      </c>
      <c r="P22">
        <v>1.87851E-4</v>
      </c>
      <c r="Q22">
        <v>36927</v>
      </c>
      <c r="R22" s="1">
        <v>1.1800000000000001E-5</v>
      </c>
      <c r="S22">
        <f>VLOOKUP(A22,annot_sizes!A:D, 2, 0)</f>
        <v>298509897</v>
      </c>
      <c r="T22">
        <f t="shared" si="0"/>
        <v>1.2370444119646725E-4</v>
      </c>
    </row>
    <row r="23" spans="1:20" x14ac:dyDescent="0.2">
      <c r="A23" t="s">
        <v>39</v>
      </c>
      <c r="B23">
        <v>13797</v>
      </c>
      <c r="C23">
        <v>3760</v>
      </c>
      <c r="D23">
        <v>3729</v>
      </c>
      <c r="E23">
        <v>4312</v>
      </c>
      <c r="F23">
        <v>1197</v>
      </c>
      <c r="G23">
        <v>335</v>
      </c>
      <c r="H23">
        <v>0.508551419</v>
      </c>
      <c r="I23">
        <v>0.13859196500000001</v>
      </c>
      <c r="J23">
        <v>0.13744931799999999</v>
      </c>
      <c r="K23">
        <v>0.15893844500000001</v>
      </c>
      <c r="L23">
        <v>4.4120898999999998E-2</v>
      </c>
      <c r="M23">
        <v>1.2347954E-2</v>
      </c>
      <c r="N23">
        <v>2860591921</v>
      </c>
      <c r="O23">
        <v>443039</v>
      </c>
      <c r="P23">
        <v>1.5487699999999999E-4</v>
      </c>
      <c r="Q23">
        <v>27130</v>
      </c>
      <c r="R23" s="1">
        <v>9.4800000000000007E-6</v>
      </c>
      <c r="S23">
        <f>VLOOKUP(A23,annot_sizes!A:D, 2, 0)</f>
        <v>53808010</v>
      </c>
      <c r="T23">
        <f t="shared" si="0"/>
        <v>5.042000252378782E-4</v>
      </c>
    </row>
    <row r="24" spans="1:20" x14ac:dyDescent="0.2">
      <c r="A24" t="s">
        <v>40</v>
      </c>
      <c r="B24">
        <v>243</v>
      </c>
      <c r="C24">
        <v>196</v>
      </c>
      <c r="D24">
        <v>2670</v>
      </c>
      <c r="E24">
        <v>783</v>
      </c>
      <c r="F24">
        <v>101</v>
      </c>
      <c r="G24">
        <v>204</v>
      </c>
      <c r="H24">
        <v>5.7898498999999999E-2</v>
      </c>
      <c r="I24">
        <v>4.6700024E-2</v>
      </c>
      <c r="J24">
        <v>0.63616869200000004</v>
      </c>
      <c r="K24">
        <v>0.18656183000000001</v>
      </c>
      <c r="L24">
        <v>2.4064808E-2</v>
      </c>
      <c r="M24">
        <v>4.8606147000000002E-2</v>
      </c>
      <c r="N24">
        <v>3196760833</v>
      </c>
      <c r="O24">
        <v>58935</v>
      </c>
      <c r="P24" s="1">
        <v>1.84E-5</v>
      </c>
      <c r="Q24">
        <v>4197</v>
      </c>
      <c r="R24" s="1">
        <v>1.31E-6</v>
      </c>
      <c r="S24" t="e">
        <f>VLOOKUP(A24,annot_sizes!A:D, 2, 0)</f>
        <v>#N/A</v>
      </c>
      <c r="T24" t="e">
        <f t="shared" si="0"/>
        <v>#N/A</v>
      </c>
    </row>
    <row r="25" spans="1:20" x14ac:dyDescent="0.2">
      <c r="A25" t="s">
        <v>41</v>
      </c>
      <c r="B25">
        <v>3933</v>
      </c>
      <c r="C25">
        <v>1401</v>
      </c>
      <c r="D25">
        <v>5350</v>
      </c>
      <c r="E25">
        <v>3888</v>
      </c>
      <c r="F25">
        <v>1114</v>
      </c>
      <c r="G25">
        <v>579</v>
      </c>
      <c r="H25">
        <v>0.241807562</v>
      </c>
      <c r="I25">
        <v>8.6135875000000001E-2</v>
      </c>
      <c r="J25">
        <v>0.328927144</v>
      </c>
      <c r="K25">
        <v>0.23904088500000001</v>
      </c>
      <c r="L25">
        <v>6.8490624E-2</v>
      </c>
      <c r="M25">
        <v>3.5597910000000003E-2</v>
      </c>
      <c r="N25">
        <v>2946843737</v>
      </c>
      <c r="O25">
        <v>254012</v>
      </c>
      <c r="P25" s="1">
        <v>8.6199999999999995E-5</v>
      </c>
      <c r="Q25">
        <v>16265</v>
      </c>
      <c r="R25" s="1">
        <v>5.5199999999999997E-6</v>
      </c>
      <c r="S25">
        <f>VLOOKUP(A25,annot_sizes!A:D, 2, 0)</f>
        <v>111504200</v>
      </c>
      <c r="T25">
        <f t="shared" si="0"/>
        <v>1.4586894484692057E-4</v>
      </c>
    </row>
    <row r="26" spans="1:20" x14ac:dyDescent="0.2">
      <c r="A26" t="s">
        <v>42</v>
      </c>
      <c r="B26">
        <v>263</v>
      </c>
      <c r="C26">
        <v>342</v>
      </c>
      <c r="D26">
        <v>2789</v>
      </c>
      <c r="E26">
        <v>1375</v>
      </c>
      <c r="F26">
        <v>335</v>
      </c>
      <c r="G26">
        <v>122</v>
      </c>
      <c r="H26">
        <v>5.0325296999999998E-2</v>
      </c>
      <c r="I26">
        <v>6.5442021000000003E-2</v>
      </c>
      <c r="J26">
        <v>0.53367776499999997</v>
      </c>
      <c r="K26">
        <v>0.263107539</v>
      </c>
      <c r="L26">
        <v>6.4102564000000001E-2</v>
      </c>
      <c r="M26">
        <v>2.3344813999999998E-2</v>
      </c>
      <c r="N26">
        <v>1117373619</v>
      </c>
      <c r="O26">
        <v>74738</v>
      </c>
      <c r="P26" s="1">
        <v>6.69E-5</v>
      </c>
      <c r="Q26">
        <v>5226</v>
      </c>
      <c r="R26" s="1">
        <v>4.6800000000000001E-6</v>
      </c>
      <c r="S26">
        <f>VLOOKUP(A26,annot_sizes!A:D, 2, 0)</f>
        <v>55446454</v>
      </c>
      <c r="T26">
        <f t="shared" si="0"/>
        <v>9.425309687072144E-5</v>
      </c>
    </row>
    <row r="27" spans="1:20" x14ac:dyDescent="0.2">
      <c r="A27" t="s">
        <v>43</v>
      </c>
      <c r="B27">
        <v>2763</v>
      </c>
      <c r="C27">
        <v>1131</v>
      </c>
      <c r="D27">
        <v>5062</v>
      </c>
      <c r="E27">
        <v>3461</v>
      </c>
      <c r="F27">
        <v>943</v>
      </c>
      <c r="G27">
        <v>576</v>
      </c>
      <c r="H27">
        <v>0.19826348999999999</v>
      </c>
      <c r="I27">
        <v>8.1156716000000004E-2</v>
      </c>
      <c r="J27">
        <v>0.36323191700000002</v>
      </c>
      <c r="K27">
        <v>0.248349598</v>
      </c>
      <c r="L27">
        <v>6.7666475000000004E-2</v>
      </c>
      <c r="M27">
        <v>4.1331803E-2</v>
      </c>
      <c r="N27">
        <v>2438804424</v>
      </c>
      <c r="O27">
        <v>211861</v>
      </c>
      <c r="P27" s="1">
        <v>8.6899999999999998E-5</v>
      </c>
      <c r="Q27">
        <v>13936</v>
      </c>
      <c r="R27" s="1">
        <v>5.7100000000000004E-6</v>
      </c>
      <c r="S27">
        <f>VLOOKUP(A27,annot_sizes!A:D, 2, 0)</f>
        <v>83995860</v>
      </c>
      <c r="T27">
        <f t="shared" si="0"/>
        <v>1.6591293904247187E-4</v>
      </c>
    </row>
    <row r="28" spans="1:20" x14ac:dyDescent="0.2">
      <c r="A28" t="s">
        <v>44</v>
      </c>
      <c r="B28">
        <v>4640</v>
      </c>
      <c r="C28">
        <v>2911</v>
      </c>
      <c r="D28">
        <v>4494</v>
      </c>
      <c r="E28">
        <v>6399</v>
      </c>
      <c r="F28">
        <v>1209</v>
      </c>
      <c r="G28">
        <v>628</v>
      </c>
      <c r="H28">
        <v>0.228785563</v>
      </c>
      <c r="I28">
        <v>0.143533356</v>
      </c>
      <c r="J28">
        <v>0.22158670699999999</v>
      </c>
      <c r="K28">
        <v>0.315516986</v>
      </c>
      <c r="L28">
        <v>5.9612445E-2</v>
      </c>
      <c r="M28">
        <v>3.0964943000000002E-2</v>
      </c>
      <c r="N28">
        <v>2410758013</v>
      </c>
      <c r="O28">
        <v>307513</v>
      </c>
      <c r="P28">
        <v>1.2755899999999999E-4</v>
      </c>
      <c r="Q28">
        <v>20281</v>
      </c>
      <c r="R28" s="1">
        <v>8.4100000000000008E-6</v>
      </c>
      <c r="S28">
        <f>VLOOKUP(A28,annot_sizes!A:D, 2, 0)</f>
        <v>61074652</v>
      </c>
      <c r="T28">
        <f t="shared" si="0"/>
        <v>3.320690226773621E-4</v>
      </c>
    </row>
    <row r="29" spans="1:20" x14ac:dyDescent="0.2">
      <c r="A29" t="s">
        <v>45</v>
      </c>
      <c r="B29">
        <v>342</v>
      </c>
      <c r="C29">
        <v>306</v>
      </c>
      <c r="D29">
        <v>3289</v>
      </c>
      <c r="E29">
        <v>903</v>
      </c>
      <c r="F29">
        <v>204</v>
      </c>
      <c r="G29">
        <v>419</v>
      </c>
      <c r="H29">
        <v>6.2602964999999997E-2</v>
      </c>
      <c r="I29">
        <v>5.6013180000000003E-2</v>
      </c>
      <c r="J29">
        <v>0.602050156</v>
      </c>
      <c r="K29">
        <v>0.16529379499999999</v>
      </c>
      <c r="L29">
        <v>3.7342119999999999E-2</v>
      </c>
      <c r="M29">
        <v>7.6697785000000004E-2</v>
      </c>
      <c r="N29">
        <v>2034575300</v>
      </c>
      <c r="O29">
        <v>83129</v>
      </c>
      <c r="P29" s="1">
        <v>4.0899999999999998E-5</v>
      </c>
      <c r="Q29">
        <v>5463</v>
      </c>
      <c r="R29" s="1">
        <v>2.6900000000000001E-6</v>
      </c>
      <c r="S29">
        <f>VLOOKUP(A29,annot_sizes!A:D, 2, 0)</f>
        <v>34099784</v>
      </c>
      <c r="T29">
        <f t="shared" si="0"/>
        <v>1.6020629338883789E-4</v>
      </c>
    </row>
    <row r="30" spans="1:20" x14ac:dyDescent="0.2">
      <c r="A30" t="s">
        <v>46</v>
      </c>
      <c r="B30">
        <v>801</v>
      </c>
      <c r="C30">
        <v>348</v>
      </c>
      <c r="D30">
        <v>2428</v>
      </c>
      <c r="E30">
        <v>881</v>
      </c>
      <c r="F30">
        <v>116</v>
      </c>
      <c r="G30">
        <v>73</v>
      </c>
      <c r="H30">
        <v>0.17236926999999999</v>
      </c>
      <c r="I30">
        <v>7.4887023999999996E-2</v>
      </c>
      <c r="J30">
        <v>0.52248762599999998</v>
      </c>
      <c r="K30">
        <v>0.18958467800000001</v>
      </c>
      <c r="L30">
        <v>2.4962340999999999E-2</v>
      </c>
      <c r="M30">
        <v>1.570906E-2</v>
      </c>
      <c r="N30">
        <v>2053849526</v>
      </c>
      <c r="O30">
        <v>65879</v>
      </c>
      <c r="P30" s="1">
        <v>3.2100000000000001E-5</v>
      </c>
      <c r="Q30">
        <v>4647</v>
      </c>
      <c r="R30" s="1">
        <v>2.26E-6</v>
      </c>
      <c r="S30">
        <f>VLOOKUP(A30,annot_sizes!A:D, 2, 0)</f>
        <v>50674879</v>
      </c>
      <c r="T30">
        <f t="shared" si="0"/>
        <v>9.1702241657054567E-5</v>
      </c>
    </row>
    <row r="31" spans="1:20" x14ac:dyDescent="0.2">
      <c r="A31" t="s">
        <v>47</v>
      </c>
      <c r="B31">
        <v>2000</v>
      </c>
      <c r="C31">
        <v>736</v>
      </c>
      <c r="D31">
        <v>4025</v>
      </c>
      <c r="E31">
        <v>2222</v>
      </c>
      <c r="F31">
        <v>529</v>
      </c>
      <c r="G31">
        <v>464</v>
      </c>
      <c r="H31">
        <v>0.20048115499999999</v>
      </c>
      <c r="I31">
        <v>7.3777065000000003E-2</v>
      </c>
      <c r="J31">
        <v>0.40346832399999999</v>
      </c>
      <c r="K31">
        <v>0.222734563</v>
      </c>
      <c r="L31">
        <v>5.3027264999999997E-2</v>
      </c>
      <c r="M31">
        <v>4.6511627999999999E-2</v>
      </c>
      <c r="N31">
        <v>2962077449</v>
      </c>
      <c r="O31">
        <v>151056</v>
      </c>
      <c r="P31" s="1">
        <v>5.1E-5</v>
      </c>
      <c r="Q31">
        <v>9976</v>
      </c>
      <c r="R31" s="1">
        <v>3.3699999999999999E-6</v>
      </c>
      <c r="S31">
        <f>VLOOKUP(A31,annot_sizes!A:D, 2, 0)</f>
        <v>81694675</v>
      </c>
      <c r="T31">
        <f t="shared" si="0"/>
        <v>1.2211322218981836E-4</v>
      </c>
    </row>
    <row r="32" spans="1:20" x14ac:dyDescent="0.2">
      <c r="A32" t="s">
        <v>48</v>
      </c>
      <c r="B32">
        <v>809</v>
      </c>
      <c r="C32">
        <v>375</v>
      </c>
      <c r="D32">
        <v>4127</v>
      </c>
      <c r="E32">
        <v>1330</v>
      </c>
      <c r="F32">
        <v>273</v>
      </c>
      <c r="G32">
        <v>337</v>
      </c>
      <c r="H32">
        <v>0.111570818</v>
      </c>
      <c r="I32">
        <v>5.1717005000000003E-2</v>
      </c>
      <c r="J32">
        <v>0.56916287399999999</v>
      </c>
      <c r="K32">
        <v>0.18342297599999999</v>
      </c>
      <c r="L32">
        <v>3.7649979E-2</v>
      </c>
      <c r="M32">
        <v>4.6476348000000001E-2</v>
      </c>
      <c r="N32">
        <v>2229835716</v>
      </c>
      <c r="O32">
        <v>104955</v>
      </c>
      <c r="P32" s="1">
        <v>4.71E-5</v>
      </c>
      <c r="Q32">
        <v>7251</v>
      </c>
      <c r="R32" s="1">
        <v>3.2499999999999998E-6</v>
      </c>
      <c r="S32">
        <f>VLOOKUP(A32,annot_sizes!A:D, 2, 0)</f>
        <v>53859878</v>
      </c>
      <c r="T32">
        <f t="shared" si="0"/>
        <v>1.3462711519695607E-4</v>
      </c>
    </row>
    <row r="33" spans="1:20" x14ac:dyDescent="0.2">
      <c r="A33" t="s">
        <v>49</v>
      </c>
      <c r="B33">
        <v>5089</v>
      </c>
      <c r="C33">
        <v>3818</v>
      </c>
      <c r="D33">
        <v>9767</v>
      </c>
      <c r="E33">
        <v>6210</v>
      </c>
      <c r="F33">
        <v>1635</v>
      </c>
      <c r="G33">
        <v>470</v>
      </c>
      <c r="H33">
        <v>0.18855830200000001</v>
      </c>
      <c r="I33">
        <v>0.14146504100000001</v>
      </c>
      <c r="J33">
        <v>0.36188817699999998</v>
      </c>
      <c r="K33">
        <v>0.23009374199999999</v>
      </c>
      <c r="L33">
        <v>6.0580236000000003E-2</v>
      </c>
      <c r="M33">
        <v>1.7414501999999998E-2</v>
      </c>
      <c r="N33">
        <v>927696114</v>
      </c>
      <c r="O33">
        <v>415729</v>
      </c>
      <c r="P33">
        <v>4.48131E-4</v>
      </c>
      <c r="Q33">
        <v>26989</v>
      </c>
      <c r="R33" s="1">
        <v>2.9099999999999999E-5</v>
      </c>
      <c r="S33">
        <f>VLOOKUP(A33,annot_sizes!A:D, 2, 0)</f>
        <v>166995090</v>
      </c>
      <c r="T33">
        <f t="shared" si="0"/>
        <v>1.6161553013325123E-4</v>
      </c>
    </row>
    <row r="34" spans="1:20" x14ac:dyDescent="0.2">
      <c r="A34" t="s">
        <v>50</v>
      </c>
      <c r="B34">
        <v>1771</v>
      </c>
      <c r="C34">
        <v>945</v>
      </c>
      <c r="D34">
        <v>4695</v>
      </c>
      <c r="E34">
        <v>3206</v>
      </c>
      <c r="F34">
        <v>552</v>
      </c>
      <c r="G34">
        <v>324</v>
      </c>
      <c r="H34">
        <v>0.15409379600000001</v>
      </c>
      <c r="I34">
        <v>8.2223961999999998E-2</v>
      </c>
      <c r="J34">
        <v>0.40850952800000001</v>
      </c>
      <c r="K34">
        <v>0.27895240599999999</v>
      </c>
      <c r="L34">
        <v>4.8029235000000003E-2</v>
      </c>
      <c r="M34">
        <v>2.8191073000000001E-2</v>
      </c>
      <c r="N34">
        <v>1996826513</v>
      </c>
      <c r="O34">
        <v>172254</v>
      </c>
      <c r="P34" s="1">
        <v>8.6299999999999997E-5</v>
      </c>
      <c r="Q34">
        <v>11493</v>
      </c>
      <c r="R34" s="1">
        <v>5.7599999999999999E-6</v>
      </c>
      <c r="S34">
        <f>VLOOKUP(A34,annot_sizes!A:D, 2, 0)</f>
        <v>42317711</v>
      </c>
      <c r="T34">
        <f t="shared" si="0"/>
        <v>2.7158841365498241E-4</v>
      </c>
    </row>
    <row r="35" spans="1:20" x14ac:dyDescent="0.2">
      <c r="A35" t="s">
        <v>51</v>
      </c>
      <c r="B35">
        <v>2415</v>
      </c>
      <c r="C35">
        <v>2078</v>
      </c>
      <c r="D35">
        <v>4871</v>
      </c>
      <c r="E35">
        <v>3884</v>
      </c>
      <c r="F35">
        <v>872</v>
      </c>
      <c r="G35">
        <v>767</v>
      </c>
      <c r="H35">
        <v>0.16222207299999999</v>
      </c>
      <c r="I35">
        <v>0.139584873</v>
      </c>
      <c r="J35">
        <v>0.32719822700000001</v>
      </c>
      <c r="K35">
        <v>0.26089877099999997</v>
      </c>
      <c r="L35">
        <v>5.8574595E-2</v>
      </c>
      <c r="M35">
        <v>5.1521461999999997E-2</v>
      </c>
      <c r="N35">
        <v>2737490501</v>
      </c>
      <c r="O35">
        <v>235919</v>
      </c>
      <c r="P35" s="1">
        <v>8.6199999999999995E-5</v>
      </c>
      <c r="Q35">
        <v>14887</v>
      </c>
      <c r="R35" s="1">
        <v>5.4399999999999996E-6</v>
      </c>
      <c r="S35">
        <f>VLOOKUP(A35,annot_sizes!A:D, 2, 0)</f>
        <v>101976594</v>
      </c>
      <c r="T35">
        <f t="shared" si="0"/>
        <v>1.4598447953654935E-4</v>
      </c>
    </row>
    <row r="36" spans="1:20" x14ac:dyDescent="0.2">
      <c r="A36" t="s">
        <v>52</v>
      </c>
      <c r="B36">
        <v>371</v>
      </c>
      <c r="C36">
        <v>196</v>
      </c>
      <c r="D36">
        <v>3124</v>
      </c>
      <c r="E36">
        <v>879</v>
      </c>
      <c r="F36">
        <v>138</v>
      </c>
      <c r="G36">
        <v>126</v>
      </c>
      <c r="H36">
        <v>7.6748035000000006E-2</v>
      </c>
      <c r="I36">
        <v>4.0546131999999999E-2</v>
      </c>
      <c r="J36">
        <v>0.64625568899999997</v>
      </c>
      <c r="K36">
        <v>0.181836988</v>
      </c>
      <c r="L36">
        <v>2.8547787000000002E-2</v>
      </c>
      <c r="M36">
        <v>2.6065370000000001E-2</v>
      </c>
      <c r="N36">
        <v>869000216</v>
      </c>
      <c r="O36">
        <v>66913</v>
      </c>
      <c r="P36" s="1">
        <v>7.7000000000000001E-5</v>
      </c>
      <c r="Q36">
        <v>4834</v>
      </c>
      <c r="R36" s="1">
        <v>5.5600000000000001E-6</v>
      </c>
      <c r="S36">
        <f>VLOOKUP(A36,annot_sizes!A:D, 2, 0)</f>
        <v>38337628</v>
      </c>
      <c r="T36">
        <f t="shared" si="0"/>
        <v>1.2609022133555054E-4</v>
      </c>
    </row>
    <row r="37" spans="1:20" x14ac:dyDescent="0.2">
      <c r="A37" t="s">
        <v>53</v>
      </c>
      <c r="B37">
        <v>798</v>
      </c>
      <c r="C37">
        <v>248</v>
      </c>
      <c r="D37">
        <v>3312</v>
      </c>
      <c r="E37">
        <v>1060</v>
      </c>
      <c r="F37">
        <v>226</v>
      </c>
      <c r="G37">
        <v>306</v>
      </c>
      <c r="H37">
        <v>0.13411764700000001</v>
      </c>
      <c r="I37">
        <v>4.1680672000000002E-2</v>
      </c>
      <c r="J37">
        <v>0.55663865499999998</v>
      </c>
      <c r="K37">
        <v>0.17815126100000001</v>
      </c>
      <c r="L37">
        <v>3.7983192999999998E-2</v>
      </c>
      <c r="M37">
        <v>5.1428570999999999E-2</v>
      </c>
      <c r="N37">
        <v>2519724550</v>
      </c>
      <c r="O37">
        <v>85751</v>
      </c>
      <c r="P37" s="1">
        <v>3.4E-5</v>
      </c>
      <c r="Q37">
        <v>5950</v>
      </c>
      <c r="R37" s="1">
        <v>2.3599999999999999E-6</v>
      </c>
      <c r="S37">
        <f>VLOOKUP(A37,annot_sizes!A:D, 2, 0)</f>
        <v>35712781</v>
      </c>
      <c r="T37">
        <f t="shared" si="0"/>
        <v>1.6660701948694503E-4</v>
      </c>
    </row>
    <row r="38" spans="1:20" x14ac:dyDescent="0.2">
      <c r="A38" t="s">
        <v>54</v>
      </c>
      <c r="B38">
        <v>6553</v>
      </c>
      <c r="C38">
        <v>2988</v>
      </c>
      <c r="D38">
        <v>6839</v>
      </c>
      <c r="E38">
        <v>6160</v>
      </c>
      <c r="F38">
        <v>2210</v>
      </c>
      <c r="G38">
        <v>580</v>
      </c>
      <c r="H38">
        <v>0.258705093</v>
      </c>
      <c r="I38">
        <v>0.11796289</v>
      </c>
      <c r="J38">
        <v>0.26999605199999999</v>
      </c>
      <c r="K38">
        <v>0.24318989299999999</v>
      </c>
      <c r="L38">
        <v>8.7248322000000003E-2</v>
      </c>
      <c r="M38">
        <v>2.2897750000000001E-2</v>
      </c>
      <c r="N38">
        <v>2615516299</v>
      </c>
      <c r="O38">
        <v>376701</v>
      </c>
      <c r="P38">
        <v>1.4402499999999999E-4</v>
      </c>
      <c r="Q38">
        <v>25330</v>
      </c>
      <c r="R38" s="1">
        <v>9.6800000000000005E-6</v>
      </c>
      <c r="S38">
        <f>VLOOKUP(A38,annot_sizes!A:D, 2, 0)</f>
        <v>190564841</v>
      </c>
      <c r="T38">
        <f t="shared" si="0"/>
        <v>1.3292063670863609E-4</v>
      </c>
    </row>
    <row r="39" spans="1:20" x14ac:dyDescent="0.2">
      <c r="A39" t="s">
        <v>55</v>
      </c>
      <c r="B39">
        <v>8256</v>
      </c>
      <c r="C39">
        <v>2801</v>
      </c>
      <c r="D39">
        <v>8030</v>
      </c>
      <c r="E39">
        <v>7299</v>
      </c>
      <c r="F39">
        <v>2234</v>
      </c>
      <c r="G39">
        <v>992</v>
      </c>
      <c r="H39">
        <v>0.27880589</v>
      </c>
      <c r="I39">
        <v>9.4590031000000005E-2</v>
      </c>
      <c r="J39">
        <v>0.271173848</v>
      </c>
      <c r="K39">
        <v>0.24648791</v>
      </c>
      <c r="L39">
        <v>7.5442387999999999E-2</v>
      </c>
      <c r="M39">
        <v>3.3499932000000003E-2</v>
      </c>
      <c r="N39">
        <v>3051901337</v>
      </c>
      <c r="O39">
        <v>472357</v>
      </c>
      <c r="P39">
        <v>1.5477500000000001E-4</v>
      </c>
      <c r="Q39">
        <v>29612</v>
      </c>
      <c r="R39" s="1">
        <v>9.7000000000000003E-6</v>
      </c>
      <c r="S39">
        <f>VLOOKUP(A39,annot_sizes!A:D, 2, 0)</f>
        <v>283700171</v>
      </c>
      <c r="T39">
        <f t="shared" si="0"/>
        <v>1.0437780102712734E-4</v>
      </c>
    </row>
    <row r="40" spans="1:20" x14ac:dyDescent="0.2">
      <c r="A40" t="s">
        <v>56</v>
      </c>
      <c r="B40">
        <v>7084</v>
      </c>
      <c r="C40">
        <v>3133</v>
      </c>
      <c r="D40">
        <v>8364</v>
      </c>
      <c r="E40">
        <v>7974</v>
      </c>
      <c r="F40">
        <v>2249</v>
      </c>
      <c r="G40">
        <v>1010</v>
      </c>
      <c r="H40">
        <v>0.237606494</v>
      </c>
      <c r="I40">
        <v>0.105084859</v>
      </c>
      <c r="J40">
        <v>0.28053934400000002</v>
      </c>
      <c r="K40">
        <v>0.26745824099999999</v>
      </c>
      <c r="L40">
        <v>7.5434360000000006E-2</v>
      </c>
      <c r="M40">
        <v>3.3876702000000002E-2</v>
      </c>
      <c r="N40">
        <v>3050398082</v>
      </c>
      <c r="O40">
        <v>468272</v>
      </c>
      <c r="P40">
        <v>1.5351199999999999E-4</v>
      </c>
      <c r="Q40">
        <v>29814</v>
      </c>
      <c r="R40" s="1">
        <v>9.7699999999999996E-6</v>
      </c>
      <c r="S40">
        <f>VLOOKUP(A40,annot_sizes!A:D, 2, 0)</f>
        <v>370359852</v>
      </c>
      <c r="T40">
        <f t="shared" si="0"/>
        <v>8.0500086170247199E-5</v>
      </c>
    </row>
    <row r="41" spans="1:20" x14ac:dyDescent="0.2">
      <c r="A41" t="s">
        <v>57</v>
      </c>
      <c r="B41">
        <v>1927</v>
      </c>
      <c r="C41">
        <v>640</v>
      </c>
      <c r="D41">
        <v>4517</v>
      </c>
      <c r="E41">
        <v>2130</v>
      </c>
      <c r="F41">
        <v>564</v>
      </c>
      <c r="G41">
        <v>459</v>
      </c>
      <c r="H41">
        <v>0.18823874199999999</v>
      </c>
      <c r="I41">
        <v>6.2518316000000004E-2</v>
      </c>
      <c r="J41">
        <v>0.44124255200000001</v>
      </c>
      <c r="K41">
        <v>0.20806876999999999</v>
      </c>
      <c r="L41">
        <v>5.5094266000000003E-2</v>
      </c>
      <c r="M41">
        <v>4.4837355000000002E-2</v>
      </c>
      <c r="N41">
        <v>2959373024</v>
      </c>
      <c r="O41">
        <v>159342</v>
      </c>
      <c r="P41" s="1">
        <v>5.38E-5</v>
      </c>
      <c r="Q41">
        <v>10237</v>
      </c>
      <c r="R41" s="1">
        <v>3.4599999999999999E-6</v>
      </c>
      <c r="S41">
        <f>VLOOKUP(A41,annot_sizes!A:D, 2, 0)</f>
        <v>86429543</v>
      </c>
      <c r="T41">
        <f t="shared" si="0"/>
        <v>1.1844329663990008E-4</v>
      </c>
    </row>
    <row r="42" spans="1:20" x14ac:dyDescent="0.2">
      <c r="A42" t="s">
        <v>58</v>
      </c>
      <c r="B42">
        <v>13</v>
      </c>
      <c r="C42">
        <v>2</v>
      </c>
      <c r="D42">
        <v>82</v>
      </c>
      <c r="E42">
        <v>18</v>
      </c>
      <c r="F42">
        <v>6</v>
      </c>
      <c r="G42">
        <v>5</v>
      </c>
      <c r="H42">
        <v>0.103174603</v>
      </c>
      <c r="I42">
        <v>1.5873016E-2</v>
      </c>
      <c r="J42">
        <v>0.65079365099999997</v>
      </c>
      <c r="K42">
        <v>0.14285714299999999</v>
      </c>
      <c r="L42">
        <v>4.7619047999999997E-2</v>
      </c>
      <c r="M42">
        <v>3.9682540000000002E-2</v>
      </c>
      <c r="N42">
        <v>2867564654</v>
      </c>
      <c r="O42">
        <v>1788</v>
      </c>
      <c r="P42" s="1">
        <v>6.2399999999999998E-7</v>
      </c>
      <c r="Q42">
        <v>126</v>
      </c>
      <c r="R42" s="1">
        <v>4.3900000000000003E-8</v>
      </c>
      <c r="S42">
        <f>VLOOKUP(A42,annot_sizes!A:D, 2, 0)</f>
        <v>804167</v>
      </c>
      <c r="T42">
        <f t="shared" si="0"/>
        <v>1.5668387287715114E-4</v>
      </c>
    </row>
    <row r="43" spans="1:20" x14ac:dyDescent="0.2">
      <c r="A43" t="s">
        <v>59</v>
      </c>
      <c r="B43">
        <v>4321</v>
      </c>
      <c r="C43">
        <v>1629</v>
      </c>
      <c r="D43">
        <v>6588</v>
      </c>
      <c r="E43">
        <v>4641</v>
      </c>
      <c r="F43">
        <v>1353</v>
      </c>
      <c r="G43">
        <v>788</v>
      </c>
      <c r="H43">
        <v>0.223654244</v>
      </c>
      <c r="I43">
        <v>8.4316769999999999E-2</v>
      </c>
      <c r="J43">
        <v>0.34099378899999999</v>
      </c>
      <c r="K43">
        <v>0.240217391</v>
      </c>
      <c r="L43">
        <v>7.0031055999999994E-2</v>
      </c>
      <c r="M43">
        <v>4.0786748999999997E-2</v>
      </c>
      <c r="N43">
        <v>3065052215</v>
      </c>
      <c r="O43">
        <v>297499</v>
      </c>
      <c r="P43" s="1">
        <v>9.7100000000000002E-5</v>
      </c>
      <c r="Q43">
        <v>19320</v>
      </c>
      <c r="R43" s="1">
        <v>6.2999999999999998E-6</v>
      </c>
      <c r="S43">
        <f>VLOOKUP(A43,annot_sizes!A:D, 2, 0)</f>
        <v>171816070</v>
      </c>
      <c r="T43">
        <f t="shared" si="0"/>
        <v>1.1244582651669311E-4</v>
      </c>
    </row>
    <row r="44" spans="1:20" x14ac:dyDescent="0.2">
      <c r="A44" t="s">
        <v>60</v>
      </c>
      <c r="B44">
        <v>41</v>
      </c>
      <c r="C44">
        <v>126</v>
      </c>
      <c r="D44">
        <v>2212</v>
      </c>
      <c r="E44">
        <v>601</v>
      </c>
      <c r="F44">
        <v>95</v>
      </c>
      <c r="G44">
        <v>240</v>
      </c>
      <c r="H44">
        <v>1.2368024E-2</v>
      </c>
      <c r="I44">
        <v>3.8009050000000003E-2</v>
      </c>
      <c r="J44">
        <v>0.66726998500000001</v>
      </c>
      <c r="K44">
        <v>0.181297134</v>
      </c>
      <c r="L44">
        <v>2.8657617E-2</v>
      </c>
      <c r="M44">
        <v>7.2398190000000001E-2</v>
      </c>
      <c r="N44">
        <v>2985258999</v>
      </c>
      <c r="O44">
        <v>49224</v>
      </c>
      <c r="P44" s="1">
        <v>1.6500000000000001E-5</v>
      </c>
      <c r="Q44">
        <v>3315</v>
      </c>
      <c r="R44" s="1">
        <v>1.11E-6</v>
      </c>
      <c r="S44" t="e">
        <f>VLOOKUP(A44,annot_sizes!A:D, 2, 0)</f>
        <v>#N/A</v>
      </c>
      <c r="T44" t="e">
        <f t="shared" si="0"/>
        <v>#N/A</v>
      </c>
    </row>
    <row r="45" spans="1:20" x14ac:dyDescent="0.2">
      <c r="A45" t="s">
        <v>61</v>
      </c>
      <c r="B45">
        <v>87</v>
      </c>
      <c r="C45">
        <v>146</v>
      </c>
      <c r="D45">
        <v>2770</v>
      </c>
      <c r="E45">
        <v>652</v>
      </c>
      <c r="F45">
        <v>119</v>
      </c>
      <c r="G45">
        <v>335</v>
      </c>
      <c r="H45">
        <v>2.1173035E-2</v>
      </c>
      <c r="I45">
        <v>3.5531760000000003E-2</v>
      </c>
      <c r="J45">
        <v>0.67412995899999995</v>
      </c>
      <c r="K45">
        <v>0.158676077</v>
      </c>
      <c r="L45">
        <v>2.8960817999999999E-2</v>
      </c>
      <c r="M45">
        <v>8.1528351999999998E-2</v>
      </c>
      <c r="N45">
        <v>1996076410</v>
      </c>
      <c r="O45">
        <v>62290</v>
      </c>
      <c r="P45" s="1">
        <v>3.1199999999999999E-5</v>
      </c>
      <c r="Q45">
        <v>4109</v>
      </c>
      <c r="R45" s="1">
        <v>2.0600000000000002E-6</v>
      </c>
      <c r="S45" t="e">
        <f>VLOOKUP(A45,annot_sizes!A:D, 2, 0)</f>
        <v>#N/A</v>
      </c>
      <c r="T45" t="e">
        <f t="shared" si="0"/>
        <v>#N/A</v>
      </c>
    </row>
    <row r="46" spans="1:20" x14ac:dyDescent="0.2">
      <c r="A46" t="s">
        <v>62</v>
      </c>
      <c r="B46">
        <v>8715</v>
      </c>
      <c r="C46">
        <v>2272</v>
      </c>
      <c r="D46">
        <v>6766</v>
      </c>
      <c r="E46">
        <v>5819</v>
      </c>
      <c r="F46">
        <v>1748</v>
      </c>
      <c r="G46">
        <v>846</v>
      </c>
      <c r="H46">
        <v>0.33306581099999999</v>
      </c>
      <c r="I46">
        <v>8.6830238000000004E-2</v>
      </c>
      <c r="J46">
        <v>0.25857983600000001</v>
      </c>
      <c r="K46">
        <v>0.22238783200000001</v>
      </c>
      <c r="L46">
        <v>6.6804249999999996E-2</v>
      </c>
      <c r="M46">
        <v>3.2332034000000003E-2</v>
      </c>
      <c r="N46">
        <v>2971331530</v>
      </c>
      <c r="O46">
        <v>432432</v>
      </c>
      <c r="P46">
        <v>1.4553499999999999E-4</v>
      </c>
      <c r="Q46">
        <v>26166</v>
      </c>
      <c r="R46" s="1">
        <v>8.8100000000000004E-6</v>
      </c>
      <c r="S46">
        <f>VLOOKUP(A46,annot_sizes!A:D, 2, 0)</f>
        <v>151273533</v>
      </c>
      <c r="T46">
        <f t="shared" si="0"/>
        <v>1.7297143446765403E-4</v>
      </c>
    </row>
    <row r="47" spans="1:20" x14ac:dyDescent="0.2">
      <c r="A47" t="s">
        <v>63</v>
      </c>
      <c r="B47">
        <v>53</v>
      </c>
      <c r="C47">
        <v>22</v>
      </c>
      <c r="D47">
        <v>584</v>
      </c>
      <c r="E47">
        <v>158</v>
      </c>
      <c r="F47">
        <v>33</v>
      </c>
      <c r="G47">
        <v>121</v>
      </c>
      <c r="H47">
        <v>5.4582904000000002E-2</v>
      </c>
      <c r="I47">
        <v>2.2657054999999999E-2</v>
      </c>
      <c r="J47">
        <v>0.60144181299999999</v>
      </c>
      <c r="K47">
        <v>0.162718847</v>
      </c>
      <c r="L47">
        <v>3.3985582E-2</v>
      </c>
      <c r="M47">
        <v>0.1246138</v>
      </c>
      <c r="N47">
        <v>12157105</v>
      </c>
      <c r="O47">
        <v>15352</v>
      </c>
      <c r="P47">
        <v>1.262801E-3</v>
      </c>
      <c r="Q47">
        <v>971</v>
      </c>
      <c r="R47" s="1">
        <v>7.9900000000000004E-5</v>
      </c>
      <c r="S47">
        <f>VLOOKUP(A47,annot_sizes!A:D, 2, 0)</f>
        <v>9152321</v>
      </c>
      <c r="T47">
        <f t="shared" si="0"/>
        <v>1.0609330682348226E-4</v>
      </c>
    </row>
    <row r="48" spans="1:20" x14ac:dyDescent="0.2">
      <c r="A48" t="s">
        <v>64</v>
      </c>
      <c r="B48">
        <v>4055</v>
      </c>
      <c r="C48">
        <v>1238</v>
      </c>
      <c r="D48">
        <v>4163</v>
      </c>
      <c r="E48">
        <v>3287</v>
      </c>
      <c r="F48">
        <v>820</v>
      </c>
      <c r="G48">
        <v>513</v>
      </c>
      <c r="H48">
        <v>0.28807899999999997</v>
      </c>
      <c r="I48">
        <v>8.7951122000000007E-2</v>
      </c>
      <c r="J48">
        <v>0.29575163399999999</v>
      </c>
      <c r="K48">
        <v>0.23351804500000001</v>
      </c>
      <c r="L48">
        <v>5.8255186E-2</v>
      </c>
      <c r="M48">
        <v>3.6445012999999998E-2</v>
      </c>
      <c r="N48">
        <v>2608572064</v>
      </c>
      <c r="O48">
        <v>222088</v>
      </c>
      <c r="P48" s="1">
        <v>8.5099999999999995E-5</v>
      </c>
      <c r="Q48">
        <v>14076</v>
      </c>
      <c r="R48" s="1">
        <v>5.4E-6</v>
      </c>
      <c r="S48">
        <f>VLOOKUP(A48,annot_sizes!A:D, 2, 0)</f>
        <v>101032290</v>
      </c>
      <c r="T48">
        <f t="shared" si="0"/>
        <v>1.3932179504196133E-4</v>
      </c>
    </row>
    <row r="49" spans="1:20" x14ac:dyDescent="0.2">
      <c r="A49" t="s">
        <v>65</v>
      </c>
      <c r="B49">
        <v>278</v>
      </c>
      <c r="C49">
        <v>169</v>
      </c>
      <c r="D49">
        <v>3696</v>
      </c>
      <c r="E49">
        <v>859</v>
      </c>
      <c r="F49">
        <v>239</v>
      </c>
      <c r="G49">
        <v>396</v>
      </c>
      <c r="H49">
        <v>4.9317013E-2</v>
      </c>
      <c r="I49">
        <v>2.9980486000000001E-2</v>
      </c>
      <c r="J49">
        <v>0.65566790799999997</v>
      </c>
      <c r="K49">
        <v>0.15238602100000001</v>
      </c>
      <c r="L49">
        <v>4.2398439000000003E-2</v>
      </c>
      <c r="M49">
        <v>7.0250133000000006E-2</v>
      </c>
      <c r="N49">
        <v>2423158183</v>
      </c>
      <c r="O49">
        <v>81907</v>
      </c>
      <c r="P49" s="1">
        <v>3.3800000000000002E-5</v>
      </c>
      <c r="Q49">
        <v>5637</v>
      </c>
      <c r="R49" s="1">
        <v>2.3300000000000001E-6</v>
      </c>
      <c r="S49">
        <f>VLOOKUP(A49,annot_sizes!A:D, 2, 0)</f>
        <v>42761196</v>
      </c>
      <c r="T49">
        <f t="shared" si="0"/>
        <v>1.3182512481643404E-4</v>
      </c>
    </row>
    <row r="50" spans="1:20" x14ac:dyDescent="0.2">
      <c r="A50" t="s">
        <v>66</v>
      </c>
      <c r="B50">
        <v>2082</v>
      </c>
      <c r="C50">
        <v>1206</v>
      </c>
      <c r="D50">
        <v>3047</v>
      </c>
      <c r="E50">
        <v>2245</v>
      </c>
      <c r="F50">
        <v>521</v>
      </c>
      <c r="G50">
        <v>399</v>
      </c>
      <c r="H50">
        <v>0.21915789499999999</v>
      </c>
      <c r="I50">
        <v>0.126947368</v>
      </c>
      <c r="J50">
        <v>0.32073684200000002</v>
      </c>
      <c r="K50">
        <v>0.236315789</v>
      </c>
      <c r="L50">
        <v>5.4842105000000002E-2</v>
      </c>
      <c r="M50">
        <v>4.2000000000000003E-2</v>
      </c>
      <c r="N50">
        <v>3174693010</v>
      </c>
      <c r="O50">
        <v>155935</v>
      </c>
      <c r="P50" s="1">
        <v>4.9100000000000001E-5</v>
      </c>
      <c r="Q50">
        <v>9500</v>
      </c>
      <c r="R50" s="1">
        <v>2.9900000000000002E-6</v>
      </c>
      <c r="S50">
        <f>VLOOKUP(A50,annot_sizes!A:D, 2, 0)</f>
        <v>48223724</v>
      </c>
      <c r="T50">
        <f t="shared" si="0"/>
        <v>1.9699847319962265E-4</v>
      </c>
    </row>
    <row r="51" spans="1:20" x14ac:dyDescent="0.2">
      <c r="A51" t="s">
        <v>67</v>
      </c>
      <c r="B51">
        <v>3316</v>
      </c>
      <c r="C51">
        <v>1494</v>
      </c>
      <c r="D51">
        <v>4160</v>
      </c>
      <c r="E51">
        <v>3500</v>
      </c>
      <c r="F51">
        <v>921</v>
      </c>
      <c r="G51">
        <v>523</v>
      </c>
      <c r="H51">
        <v>0.238321115</v>
      </c>
      <c r="I51">
        <v>0.107373868</v>
      </c>
      <c r="J51">
        <v>0.29897944500000001</v>
      </c>
      <c r="K51">
        <v>0.25154520600000002</v>
      </c>
      <c r="L51">
        <v>6.6192323999999997E-2</v>
      </c>
      <c r="M51">
        <v>3.7588041000000003E-2</v>
      </c>
      <c r="N51">
        <v>2478393770</v>
      </c>
      <c r="O51">
        <v>215142</v>
      </c>
      <c r="P51" s="1">
        <v>8.6799999999999996E-5</v>
      </c>
      <c r="Q51">
        <v>13914</v>
      </c>
      <c r="R51" s="1">
        <v>5.6099999999999997E-6</v>
      </c>
      <c r="S51">
        <f>VLOOKUP(A51,annot_sizes!A:D, 2, 0)</f>
        <v>74254870</v>
      </c>
      <c r="T51">
        <f t="shared" si="0"/>
        <v>1.8738164917668027E-4</v>
      </c>
    </row>
    <row r="52" spans="1:20" x14ac:dyDescent="0.2">
      <c r="A52" t="s">
        <v>68</v>
      </c>
      <c r="B52">
        <v>17</v>
      </c>
      <c r="C52">
        <v>19</v>
      </c>
      <c r="D52">
        <v>107</v>
      </c>
      <c r="E52">
        <v>36</v>
      </c>
      <c r="F52">
        <v>11</v>
      </c>
      <c r="G52">
        <v>9</v>
      </c>
      <c r="H52">
        <v>8.5427136000000001E-2</v>
      </c>
      <c r="I52">
        <v>9.5477386999999997E-2</v>
      </c>
      <c r="J52">
        <v>0.53768844199999999</v>
      </c>
      <c r="K52">
        <v>0.18090452300000001</v>
      </c>
      <c r="L52">
        <v>5.5276381999999999E-2</v>
      </c>
      <c r="M52">
        <v>4.5226131000000003E-2</v>
      </c>
      <c r="N52">
        <v>907085737</v>
      </c>
      <c r="O52">
        <v>3028</v>
      </c>
      <c r="P52" s="1">
        <v>3.3400000000000002E-6</v>
      </c>
      <c r="Q52">
        <v>199</v>
      </c>
      <c r="R52" s="1">
        <v>2.1899999999999999E-7</v>
      </c>
      <c r="S52">
        <f>VLOOKUP(A52,annot_sizes!A:D, 2, 0)</f>
        <v>1122116</v>
      </c>
      <c r="T52">
        <f t="shared" si="0"/>
        <v>1.7734351885188341E-4</v>
      </c>
    </row>
    <row r="53" spans="1:20" x14ac:dyDescent="0.2">
      <c r="A53" t="s">
        <v>69</v>
      </c>
      <c r="B53">
        <v>12806</v>
      </c>
      <c r="C53">
        <v>4370</v>
      </c>
      <c r="D53">
        <v>8659</v>
      </c>
      <c r="E53">
        <v>11429</v>
      </c>
      <c r="F53">
        <v>2859</v>
      </c>
      <c r="G53">
        <v>1651</v>
      </c>
      <c r="H53">
        <v>0.30655431599999999</v>
      </c>
      <c r="I53">
        <v>0.104610523</v>
      </c>
      <c r="J53">
        <v>0.207282041</v>
      </c>
      <c r="K53">
        <v>0.27359122899999999</v>
      </c>
      <c r="L53">
        <v>6.8439699000000007E-2</v>
      </c>
      <c r="M53">
        <v>3.9522190999999998E-2</v>
      </c>
      <c r="N53">
        <v>2501912388</v>
      </c>
      <c r="O53">
        <v>675225</v>
      </c>
      <c r="P53">
        <v>2.6988400000000002E-4</v>
      </c>
      <c r="Q53">
        <v>41774</v>
      </c>
      <c r="R53" s="1">
        <v>1.6699999999999999E-5</v>
      </c>
      <c r="S53">
        <f>VLOOKUP(A53,annot_sizes!A:D, 2, 0)</f>
        <v>206963380</v>
      </c>
      <c r="T53">
        <f t="shared" si="0"/>
        <v>2.0184247087576555E-4</v>
      </c>
    </row>
    <row r="54" spans="1:20" x14ac:dyDescent="0.2">
      <c r="A54" t="s">
        <v>70</v>
      </c>
      <c r="B54">
        <v>197</v>
      </c>
      <c r="C54">
        <v>126</v>
      </c>
      <c r="D54">
        <v>2622</v>
      </c>
      <c r="E54">
        <v>699</v>
      </c>
      <c r="F54">
        <v>171</v>
      </c>
      <c r="G54">
        <v>167</v>
      </c>
      <c r="H54">
        <v>4.9472626999999998E-2</v>
      </c>
      <c r="I54">
        <v>3.1642390999999999E-2</v>
      </c>
      <c r="J54">
        <v>0.65846308399999998</v>
      </c>
      <c r="K54">
        <v>0.17553993000000001</v>
      </c>
      <c r="L54">
        <v>4.2943244999999998E-2</v>
      </c>
      <c r="M54">
        <v>4.1938723999999997E-2</v>
      </c>
      <c r="N54">
        <v>1232135591</v>
      </c>
      <c r="O54">
        <v>65281</v>
      </c>
      <c r="P54" s="1">
        <v>5.3000000000000001E-5</v>
      </c>
      <c r="Q54">
        <v>3982</v>
      </c>
      <c r="R54" s="1">
        <v>3.23E-6</v>
      </c>
      <c r="S54">
        <f>VLOOKUP(A54,annot_sizes!A:D, 2, 0)</f>
        <v>26314147</v>
      </c>
      <c r="T54">
        <f t="shared" si="0"/>
        <v>1.5132544482631338E-4</v>
      </c>
    </row>
    <row r="55" spans="1:20" x14ac:dyDescent="0.2">
      <c r="A55" t="s">
        <v>71</v>
      </c>
      <c r="B55">
        <v>824</v>
      </c>
      <c r="C55">
        <v>418</v>
      </c>
      <c r="D55">
        <v>2723</v>
      </c>
      <c r="E55">
        <v>1417</v>
      </c>
      <c r="F55">
        <v>343</v>
      </c>
      <c r="G55">
        <v>317</v>
      </c>
      <c r="H55">
        <v>0.136378683</v>
      </c>
      <c r="I55">
        <v>6.9182389999999996E-2</v>
      </c>
      <c r="J55">
        <v>0.45067858300000002</v>
      </c>
      <c r="K55">
        <v>0.23452499199999999</v>
      </c>
      <c r="L55">
        <v>5.6769281999999997E-2</v>
      </c>
      <c r="M55">
        <v>5.2466071000000003E-2</v>
      </c>
      <c r="N55">
        <v>3453864774</v>
      </c>
      <c r="O55">
        <v>88714</v>
      </c>
      <c r="P55" s="1">
        <v>2.5700000000000001E-5</v>
      </c>
      <c r="Q55">
        <v>6042</v>
      </c>
      <c r="R55" s="1">
        <v>1.75E-6</v>
      </c>
      <c r="S55">
        <f>VLOOKUP(A55,annot_sizes!A:D, 2, 0)</f>
        <v>57504526</v>
      </c>
      <c r="T55">
        <f t="shared" si="0"/>
        <v>1.0506999049083545E-4</v>
      </c>
    </row>
    <row r="56" spans="1:20" x14ac:dyDescent="0.2">
      <c r="A56" t="s">
        <v>72</v>
      </c>
      <c r="B56">
        <v>273</v>
      </c>
      <c r="C56">
        <v>490</v>
      </c>
      <c r="D56">
        <v>3524</v>
      </c>
      <c r="E56">
        <v>711</v>
      </c>
      <c r="F56">
        <v>132</v>
      </c>
      <c r="G56">
        <v>323</v>
      </c>
      <c r="H56">
        <v>5.0064184999999997E-2</v>
      </c>
      <c r="I56">
        <v>8.9858793000000006E-2</v>
      </c>
      <c r="J56">
        <v>0.64624977100000003</v>
      </c>
      <c r="K56">
        <v>0.13038694300000001</v>
      </c>
      <c r="L56">
        <v>2.4206859000000001E-2</v>
      </c>
      <c r="M56">
        <v>5.9233449000000001E-2</v>
      </c>
      <c r="N56">
        <v>358618246</v>
      </c>
      <c r="O56">
        <v>84971</v>
      </c>
      <c r="P56">
        <v>2.3693999999999999E-4</v>
      </c>
      <c r="Q56">
        <v>5453</v>
      </c>
      <c r="R56" s="1">
        <v>1.52E-5</v>
      </c>
      <c r="S56">
        <f>VLOOKUP(A56,annot_sizes!A:D, 2, 0)</f>
        <v>39587595</v>
      </c>
      <c r="T56">
        <f t="shared" si="0"/>
        <v>1.3774516992002167E-4</v>
      </c>
    </row>
    <row r="57" spans="1:20" x14ac:dyDescent="0.2">
      <c r="A57" t="s">
        <v>73</v>
      </c>
      <c r="B57">
        <v>1319</v>
      </c>
      <c r="C57">
        <v>1435</v>
      </c>
      <c r="D57">
        <v>4788</v>
      </c>
      <c r="E57">
        <v>3292</v>
      </c>
      <c r="F57">
        <v>770</v>
      </c>
      <c r="G57">
        <v>302</v>
      </c>
      <c r="H57">
        <v>0.11078447800000001</v>
      </c>
      <c r="I57">
        <v>0.120527465</v>
      </c>
      <c r="J57">
        <v>0.40215017600000003</v>
      </c>
      <c r="K57">
        <v>0.27649924399999998</v>
      </c>
      <c r="L57">
        <v>6.4673274000000003E-2</v>
      </c>
      <c r="M57">
        <v>2.5365361999999999E-2</v>
      </c>
      <c r="N57">
        <v>1424897867</v>
      </c>
      <c r="O57">
        <v>181948</v>
      </c>
      <c r="P57">
        <v>1.27692E-4</v>
      </c>
      <c r="Q57">
        <v>11906</v>
      </c>
      <c r="R57" s="1">
        <v>8.3599999999999996E-6</v>
      </c>
      <c r="S57">
        <f>VLOOKUP(A57,annot_sizes!A:D, 2, 0)</f>
        <v>65670371</v>
      </c>
      <c r="T57">
        <f t="shared" si="0"/>
        <v>1.8129941735824822E-4</v>
      </c>
    </row>
    <row r="58" spans="1:20" x14ac:dyDescent="0.2">
      <c r="A58" t="s">
        <v>74</v>
      </c>
      <c r="B58">
        <v>3536</v>
      </c>
      <c r="C58">
        <v>1014</v>
      </c>
      <c r="D58">
        <v>4733</v>
      </c>
      <c r="E58">
        <v>2992</v>
      </c>
      <c r="F58">
        <v>665</v>
      </c>
      <c r="G58">
        <v>384</v>
      </c>
      <c r="H58">
        <v>0.26538577000000002</v>
      </c>
      <c r="I58">
        <v>7.6103272E-2</v>
      </c>
      <c r="J58">
        <v>0.35522365700000003</v>
      </c>
      <c r="K58">
        <v>0.22455718999999999</v>
      </c>
      <c r="L58">
        <v>4.9909937000000001E-2</v>
      </c>
      <c r="M58">
        <v>2.8820174E-2</v>
      </c>
      <c r="N58">
        <v>3103808406</v>
      </c>
      <c r="O58">
        <v>191005</v>
      </c>
      <c r="P58" s="1">
        <v>6.1500000000000004E-5</v>
      </c>
      <c r="Q58">
        <v>13324</v>
      </c>
      <c r="R58" s="1">
        <v>4.2899999999999996E-6</v>
      </c>
      <c r="S58">
        <f>VLOOKUP(A58,annot_sizes!A:D, 2, 0)</f>
        <v>120298007</v>
      </c>
      <c r="T58">
        <f t="shared" si="0"/>
        <v>1.1075827715084257E-4</v>
      </c>
    </row>
    <row r="59" spans="1:20" x14ac:dyDescent="0.2">
      <c r="A59" t="s">
        <v>75</v>
      </c>
      <c r="B59">
        <v>172</v>
      </c>
      <c r="C59">
        <v>169</v>
      </c>
      <c r="D59">
        <v>1818</v>
      </c>
      <c r="E59">
        <v>485</v>
      </c>
      <c r="F59">
        <v>98</v>
      </c>
      <c r="G59">
        <v>195</v>
      </c>
      <c r="H59">
        <v>5.8563160000000003E-2</v>
      </c>
      <c r="I59">
        <v>5.7541709000000003E-2</v>
      </c>
      <c r="J59">
        <v>0.618998979</v>
      </c>
      <c r="K59">
        <v>0.16513449099999999</v>
      </c>
      <c r="L59">
        <v>3.3367382000000001E-2</v>
      </c>
      <c r="M59">
        <v>6.639428E-2</v>
      </c>
      <c r="N59">
        <v>3660774957</v>
      </c>
      <c r="O59">
        <v>43380</v>
      </c>
      <c r="P59" s="1">
        <v>1.1800000000000001E-5</v>
      </c>
      <c r="Q59">
        <v>2937</v>
      </c>
      <c r="R59" s="1">
        <v>8.0200000000000001E-7</v>
      </c>
      <c r="S59" t="e">
        <f>VLOOKUP(A59,annot_sizes!A:D, 2, 0)</f>
        <v>#N/A</v>
      </c>
      <c r="T59" t="e">
        <f t="shared" si="0"/>
        <v>#N/A</v>
      </c>
    </row>
    <row r="60" spans="1:20" x14ac:dyDescent="0.2">
      <c r="A60" t="s">
        <v>76</v>
      </c>
      <c r="B60">
        <v>0</v>
      </c>
      <c r="C60">
        <v>1</v>
      </c>
      <c r="D60">
        <v>4</v>
      </c>
      <c r="E60">
        <v>1</v>
      </c>
      <c r="F60">
        <v>0</v>
      </c>
      <c r="G60">
        <v>0</v>
      </c>
      <c r="H60">
        <v>0</v>
      </c>
      <c r="I60">
        <v>0.16666666699999999</v>
      </c>
      <c r="J60">
        <v>0.66666666699999999</v>
      </c>
      <c r="K60">
        <v>0.16666666699999999</v>
      </c>
      <c r="L60">
        <v>0</v>
      </c>
      <c r="M60">
        <v>0</v>
      </c>
      <c r="N60">
        <v>2172177994</v>
      </c>
      <c r="O60">
        <v>78</v>
      </c>
      <c r="P60" s="1">
        <v>3.5899999999999997E-8</v>
      </c>
      <c r="Q60">
        <v>6</v>
      </c>
      <c r="R60" s="1">
        <v>2.76E-9</v>
      </c>
      <c r="S60">
        <f>VLOOKUP(A60,annot_sizes!A:D, 2, 0)</f>
        <v>36165</v>
      </c>
      <c r="T60">
        <f t="shared" si="0"/>
        <v>1.6590626296142678E-4</v>
      </c>
    </row>
    <row r="61" spans="1:20" x14ac:dyDescent="0.2">
      <c r="A61" t="s">
        <v>77</v>
      </c>
      <c r="B61">
        <v>63316</v>
      </c>
      <c r="C61">
        <v>38142</v>
      </c>
      <c r="D61">
        <v>53268</v>
      </c>
      <c r="E61">
        <v>62675</v>
      </c>
      <c r="F61">
        <v>41090</v>
      </c>
      <c r="G61">
        <v>3563</v>
      </c>
      <c r="H61">
        <v>0.24161432399999999</v>
      </c>
      <c r="I61">
        <v>0.14555015399999999</v>
      </c>
      <c r="J61">
        <v>0.20327108199999999</v>
      </c>
      <c r="K61">
        <v>0.23916826299999999</v>
      </c>
      <c r="L61">
        <v>0.15679974399999999</v>
      </c>
      <c r="M61">
        <v>1.3596433999999999E-2</v>
      </c>
      <c r="N61">
        <v>2715853792</v>
      </c>
      <c r="O61">
        <v>3983432</v>
      </c>
      <c r="P61">
        <v>1.466733E-3</v>
      </c>
      <c r="Q61">
        <v>262054</v>
      </c>
      <c r="R61" s="1">
        <v>9.6500000000000001E-5</v>
      </c>
      <c r="S61" t="e">
        <f>VLOOKUP(A61,annot_sizes!A:D, 2, 0)</f>
        <v>#N/A</v>
      </c>
      <c r="T61" t="e">
        <f t="shared" si="0"/>
        <v>#N/A</v>
      </c>
    </row>
    <row r="62" spans="1:20" x14ac:dyDescent="0.2">
      <c r="A62" t="s">
        <v>78</v>
      </c>
      <c r="B62">
        <v>237849</v>
      </c>
      <c r="C62">
        <v>92452</v>
      </c>
      <c r="D62">
        <v>66228</v>
      </c>
      <c r="E62">
        <v>177900</v>
      </c>
      <c r="F62">
        <v>44030</v>
      </c>
      <c r="G62">
        <v>11751</v>
      </c>
      <c r="H62">
        <v>0.37741229100000001</v>
      </c>
      <c r="I62">
        <v>0.146700306</v>
      </c>
      <c r="J62">
        <v>0.10508878000000001</v>
      </c>
      <c r="K62">
        <v>0.282286857</v>
      </c>
      <c r="L62">
        <v>6.98656E-2</v>
      </c>
      <c r="M62">
        <v>1.8646165999999999E-2</v>
      </c>
      <c r="N62">
        <v>2897824427</v>
      </c>
      <c r="O62">
        <v>10312563</v>
      </c>
      <c r="P62">
        <v>3.5587259999999999E-3</v>
      </c>
      <c r="Q62">
        <v>630210</v>
      </c>
      <c r="R62">
        <v>2.1747699999999999E-4</v>
      </c>
      <c r="S62" t="e">
        <f>VLOOKUP(A62,annot_sizes!A:D, 2, 0)</f>
        <v>#N/A</v>
      </c>
      <c r="T62" t="e">
        <f t="shared" si="0"/>
        <v>#N/A</v>
      </c>
    </row>
    <row r="63" spans="1:20" x14ac:dyDescent="0.2">
      <c r="A63" t="s">
        <v>79</v>
      </c>
      <c r="B63">
        <v>199006</v>
      </c>
      <c r="C63">
        <v>174417</v>
      </c>
      <c r="D63">
        <v>51094</v>
      </c>
      <c r="E63">
        <v>325149</v>
      </c>
      <c r="F63">
        <v>41429</v>
      </c>
      <c r="G63">
        <v>14722</v>
      </c>
      <c r="H63">
        <v>0.24696177899999999</v>
      </c>
      <c r="I63">
        <v>0.21644740700000001</v>
      </c>
      <c r="J63">
        <v>6.3406456E-2</v>
      </c>
      <c r="K63">
        <v>0.40350228399999999</v>
      </c>
      <c r="L63">
        <v>5.1412417000000002E-2</v>
      </c>
      <c r="M63">
        <v>1.8269657000000002E-2</v>
      </c>
      <c r="N63">
        <v>2343218756</v>
      </c>
      <c r="O63">
        <v>13385352</v>
      </c>
      <c r="P63">
        <v>5.7123779999999997E-3</v>
      </c>
      <c r="Q63">
        <v>805817</v>
      </c>
      <c r="R63">
        <v>3.4389300000000001E-4</v>
      </c>
      <c r="S63" t="e">
        <f>VLOOKUP(A63,annot_sizes!A:D, 2, 0)</f>
        <v>#N/A</v>
      </c>
      <c r="T63" t="e">
        <f t="shared" si="0"/>
        <v>#N/A</v>
      </c>
    </row>
    <row r="64" spans="1:20" x14ac:dyDescent="0.2">
      <c r="A64" t="s">
        <v>80</v>
      </c>
      <c r="B64">
        <v>16597</v>
      </c>
      <c r="C64">
        <v>20970</v>
      </c>
      <c r="D64">
        <v>13006</v>
      </c>
      <c r="E64">
        <v>15549</v>
      </c>
      <c r="F64">
        <v>3988</v>
      </c>
      <c r="G64">
        <v>2077</v>
      </c>
      <c r="H64">
        <v>0.22991674400000001</v>
      </c>
      <c r="I64">
        <v>0.29049551899999998</v>
      </c>
      <c r="J64">
        <v>0.180170945</v>
      </c>
      <c r="K64">
        <v>0.21539889500000001</v>
      </c>
      <c r="L64">
        <v>5.5245403999999998E-2</v>
      </c>
      <c r="M64">
        <v>2.8772493999999999E-2</v>
      </c>
      <c r="N64">
        <v>391484715</v>
      </c>
      <c r="O64">
        <v>1458190</v>
      </c>
      <c r="P64">
        <v>3.7247690000000002E-3</v>
      </c>
      <c r="Q64">
        <v>72187</v>
      </c>
      <c r="R64">
        <v>1.8439300000000001E-4</v>
      </c>
      <c r="S64" t="e">
        <f>VLOOKUP(A64,annot_sizes!A:D, 2, 0)</f>
        <v>#N/A</v>
      </c>
      <c r="T64" t="e">
        <f t="shared" si="0"/>
        <v>#N/A</v>
      </c>
    </row>
    <row r="65" spans="1:20" x14ac:dyDescent="0.2">
      <c r="A65" t="s">
        <v>81</v>
      </c>
      <c r="B65">
        <v>235177</v>
      </c>
      <c r="C65">
        <v>72472</v>
      </c>
      <c r="D65">
        <v>66489</v>
      </c>
      <c r="E65">
        <v>161201</v>
      </c>
      <c r="F65">
        <v>45429</v>
      </c>
      <c r="G65">
        <v>12316</v>
      </c>
      <c r="H65">
        <v>0.396532363</v>
      </c>
      <c r="I65">
        <v>0.12219517000000001</v>
      </c>
      <c r="J65">
        <v>0.11210722300000001</v>
      </c>
      <c r="K65">
        <v>0.27180129600000003</v>
      </c>
      <c r="L65">
        <v>7.6597919E-2</v>
      </c>
      <c r="M65">
        <v>2.0766030000000001E-2</v>
      </c>
      <c r="N65">
        <v>3044872214</v>
      </c>
      <c r="O65">
        <v>9984846</v>
      </c>
      <c r="P65">
        <v>3.2792329999999999E-3</v>
      </c>
      <c r="Q65">
        <v>593084</v>
      </c>
      <c r="R65">
        <v>1.9478099999999999E-4</v>
      </c>
      <c r="S65" t="e">
        <f>VLOOKUP(A65,annot_sizes!A:D, 2, 0)</f>
        <v>#N/A</v>
      </c>
      <c r="T65" t="e">
        <f t="shared" si="0"/>
        <v>#N/A</v>
      </c>
    </row>
    <row r="66" spans="1:20" x14ac:dyDescent="0.2">
      <c r="A66" t="s">
        <v>82</v>
      </c>
      <c r="B66">
        <v>41817</v>
      </c>
      <c r="C66">
        <v>11134</v>
      </c>
      <c r="D66">
        <v>19963</v>
      </c>
      <c r="E66">
        <v>39242</v>
      </c>
      <c r="F66">
        <v>9662</v>
      </c>
      <c r="G66">
        <v>1985</v>
      </c>
      <c r="H66">
        <v>0.33777048999999998</v>
      </c>
      <c r="I66">
        <v>8.9933200000000005E-2</v>
      </c>
      <c r="J66">
        <v>0.161248112</v>
      </c>
      <c r="K66">
        <v>0.31697131699999997</v>
      </c>
      <c r="L66">
        <v>7.8043343000000001E-2</v>
      </c>
      <c r="M66">
        <v>1.6033537E-2</v>
      </c>
      <c r="N66">
        <v>1128339136</v>
      </c>
      <c r="O66">
        <v>1863533</v>
      </c>
      <c r="P66">
        <v>1.651572E-3</v>
      </c>
      <c r="Q66">
        <v>123803</v>
      </c>
      <c r="R66">
        <v>1.09721E-4</v>
      </c>
      <c r="S66" t="e">
        <f>VLOOKUP(A66,annot_sizes!A:D, 2, 0)</f>
        <v>#N/A</v>
      </c>
      <c r="T66" t="e">
        <f t="shared" si="0"/>
        <v>#N/A</v>
      </c>
    </row>
    <row r="67" spans="1:20" x14ac:dyDescent="0.2">
      <c r="A67" t="s">
        <v>83</v>
      </c>
      <c r="B67">
        <v>90650</v>
      </c>
      <c r="C67">
        <v>160857</v>
      </c>
      <c r="D67">
        <v>57218</v>
      </c>
      <c r="E67">
        <v>201846</v>
      </c>
      <c r="F67">
        <v>42672</v>
      </c>
      <c r="G67">
        <v>15613</v>
      </c>
      <c r="H67">
        <v>0.15935491600000001</v>
      </c>
      <c r="I67">
        <v>0.28277279300000002</v>
      </c>
      <c r="J67">
        <v>0.100584331</v>
      </c>
      <c r="K67">
        <v>0.35482793499999998</v>
      </c>
      <c r="L67">
        <v>7.5013711999999996E-2</v>
      </c>
      <c r="M67">
        <v>2.7446313E-2</v>
      </c>
      <c r="N67">
        <v>2647915728</v>
      </c>
      <c r="O67">
        <v>13062907</v>
      </c>
      <c r="P67">
        <v>4.9332789999999996E-3</v>
      </c>
      <c r="Q67">
        <v>568856</v>
      </c>
      <c r="R67">
        <v>2.1483200000000001E-4</v>
      </c>
      <c r="S67" t="e">
        <f>VLOOKUP(A67,annot_sizes!A:D, 2, 0)</f>
        <v>#N/A</v>
      </c>
      <c r="T67" t="e">
        <f t="shared" ref="T67:T69" si="1">Q67/S67</f>
        <v>#N/A</v>
      </c>
    </row>
    <row r="68" spans="1:20" x14ac:dyDescent="0.2">
      <c r="A68" t="s">
        <v>84</v>
      </c>
      <c r="B68">
        <v>84862</v>
      </c>
      <c r="C68">
        <v>54555</v>
      </c>
      <c r="D68">
        <v>31079</v>
      </c>
      <c r="E68">
        <v>54719</v>
      </c>
      <c r="F68">
        <v>8059</v>
      </c>
      <c r="G68">
        <v>1913</v>
      </c>
      <c r="H68">
        <v>0.36082776700000002</v>
      </c>
      <c r="I68">
        <v>0.23196435200000001</v>
      </c>
      <c r="J68">
        <v>0.13214590900000001</v>
      </c>
      <c r="K68">
        <v>0.23266166899999999</v>
      </c>
      <c r="L68">
        <v>3.4266350000000001E-2</v>
      </c>
      <c r="M68">
        <v>8.1339529999999993E-3</v>
      </c>
      <c r="N68">
        <v>1451301209</v>
      </c>
      <c r="O68">
        <v>4014754</v>
      </c>
      <c r="P68">
        <v>2.7663129999999998E-3</v>
      </c>
      <c r="Q68">
        <v>235187</v>
      </c>
      <c r="R68">
        <v>1.62053E-4</v>
      </c>
      <c r="S68" t="e">
        <f>VLOOKUP(A68,annot_sizes!A:D, 2, 0)</f>
        <v>#N/A</v>
      </c>
      <c r="T68" t="e">
        <f t="shared" si="1"/>
        <v>#N/A</v>
      </c>
    </row>
    <row r="69" spans="1:20" x14ac:dyDescent="0.2">
      <c r="A69" t="s">
        <v>85</v>
      </c>
      <c r="B69">
        <v>136127</v>
      </c>
      <c r="C69">
        <v>183159</v>
      </c>
      <c r="D69">
        <v>79850</v>
      </c>
      <c r="E69">
        <v>271649</v>
      </c>
      <c r="F69">
        <v>67153</v>
      </c>
      <c r="G69">
        <v>22172</v>
      </c>
      <c r="H69">
        <v>0.17908855300000001</v>
      </c>
      <c r="I69">
        <v>0.240963808</v>
      </c>
      <c r="J69">
        <v>0.105050585</v>
      </c>
      <c r="K69">
        <v>0.357381169</v>
      </c>
      <c r="L69">
        <v>8.8346424000000007E-2</v>
      </c>
      <c r="M69">
        <v>2.9169462E-2</v>
      </c>
      <c r="N69">
        <v>2728222451</v>
      </c>
      <c r="O69">
        <v>16370977</v>
      </c>
      <c r="P69">
        <v>6.0006019999999998E-3</v>
      </c>
      <c r="Q69">
        <v>760110</v>
      </c>
      <c r="R69">
        <v>2.7860999999999999E-4</v>
      </c>
      <c r="S69" t="e">
        <f>VLOOKUP(A69,annot_sizes!A:D, 2, 0)</f>
        <v>#N/A</v>
      </c>
      <c r="T69" t="e">
        <f t="shared" si="1"/>
        <v>#N/A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F0F9-E4F0-0D47-8461-59F6EF73A621}">
  <dimension ref="A1:T69"/>
  <sheetViews>
    <sheetView workbookViewId="0">
      <selection activeCell="S1" sqref="S1:T2"/>
    </sheetView>
  </sheetViews>
  <sheetFormatPr baseColWidth="10" defaultRowHeight="16" x14ac:dyDescent="0.2"/>
  <cols>
    <col min="20" max="20" width="12.164062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146</v>
      </c>
      <c r="T1" t="s">
        <v>145</v>
      </c>
    </row>
    <row r="2" spans="1:20" x14ac:dyDescent="0.2">
      <c r="A2" t="s">
        <v>18</v>
      </c>
      <c r="B2">
        <v>18</v>
      </c>
      <c r="C2">
        <v>74</v>
      </c>
      <c r="D2">
        <v>253</v>
      </c>
      <c r="E2">
        <v>98</v>
      </c>
      <c r="F2">
        <v>18</v>
      </c>
      <c r="G2">
        <v>13</v>
      </c>
      <c r="H2">
        <v>3.7974684000000002E-2</v>
      </c>
      <c r="I2">
        <v>0.15611814299999999</v>
      </c>
      <c r="J2">
        <v>0.533755274</v>
      </c>
      <c r="K2">
        <v>0.20675105499999999</v>
      </c>
      <c r="L2">
        <v>3.7974684000000002E-2</v>
      </c>
      <c r="M2">
        <v>2.7426160000000002E-2</v>
      </c>
      <c r="N2">
        <v>100286401</v>
      </c>
      <c r="O2">
        <v>6601</v>
      </c>
      <c r="P2" s="1">
        <v>6.58E-5</v>
      </c>
      <c r="Q2">
        <v>474</v>
      </c>
      <c r="R2" s="1">
        <v>4.7299999999999996E-6</v>
      </c>
      <c r="S2">
        <f>VLOOKUP(A2,annot_sizes!A:D, 4, 0)</f>
        <v>2369577</v>
      </c>
      <c r="T2">
        <f>Q2/S2</f>
        <v>2.0003570257476333E-4</v>
      </c>
    </row>
    <row r="3" spans="1:20" x14ac:dyDescent="0.2">
      <c r="A3" t="s">
        <v>19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2299509015</v>
      </c>
      <c r="O3">
        <v>0</v>
      </c>
      <c r="P3">
        <v>0</v>
      </c>
      <c r="Q3">
        <v>0</v>
      </c>
      <c r="R3">
        <v>0</v>
      </c>
      <c r="S3">
        <f>VLOOKUP(A3,annot_sizes!A:D, 4, 0)</f>
        <v>1267</v>
      </c>
      <c r="T3">
        <f t="shared" ref="T3:T66" si="0">Q3/S3</f>
        <v>0</v>
      </c>
    </row>
    <row r="4" spans="1:20" x14ac:dyDescent="0.2">
      <c r="A4" t="s">
        <v>20</v>
      </c>
      <c r="B4">
        <v>205</v>
      </c>
      <c r="C4">
        <v>476</v>
      </c>
      <c r="D4">
        <v>1772</v>
      </c>
      <c r="E4">
        <v>1367</v>
      </c>
      <c r="F4">
        <v>141</v>
      </c>
      <c r="G4">
        <v>54</v>
      </c>
      <c r="H4">
        <v>5.1058530999999997E-2</v>
      </c>
      <c r="I4">
        <v>0.118555417</v>
      </c>
      <c r="J4">
        <v>0.44134495600000001</v>
      </c>
      <c r="K4">
        <v>0.34047322499999999</v>
      </c>
      <c r="L4">
        <v>3.5118306000000002E-2</v>
      </c>
      <c r="M4">
        <v>1.3449564000000001E-2</v>
      </c>
      <c r="N4">
        <v>1799143587</v>
      </c>
      <c r="O4">
        <v>65694</v>
      </c>
      <c r="P4" s="1">
        <v>3.65E-5</v>
      </c>
      <c r="Q4">
        <v>4015</v>
      </c>
      <c r="R4" s="1">
        <v>2.2299999999999998E-6</v>
      </c>
      <c r="S4">
        <f>VLOOKUP(A4,annot_sizes!A:D, 4, 0)</f>
        <v>3546453</v>
      </c>
      <c r="T4">
        <f t="shared" si="0"/>
        <v>1.1321170758501523E-3</v>
      </c>
    </row>
    <row r="5" spans="1:20" x14ac:dyDescent="0.2">
      <c r="A5" t="s">
        <v>21</v>
      </c>
      <c r="B5">
        <v>47</v>
      </c>
      <c r="C5">
        <v>421</v>
      </c>
      <c r="D5">
        <v>481</v>
      </c>
      <c r="E5">
        <v>282</v>
      </c>
      <c r="F5">
        <v>48</v>
      </c>
      <c r="G5">
        <v>8</v>
      </c>
      <c r="H5">
        <v>3.6519036999999997E-2</v>
      </c>
      <c r="I5">
        <v>0.32711732700000001</v>
      </c>
      <c r="J5">
        <v>0.37373737400000001</v>
      </c>
      <c r="K5">
        <v>0.219114219</v>
      </c>
      <c r="L5">
        <v>3.7296036999999997E-2</v>
      </c>
      <c r="M5">
        <v>6.2160059999999996E-3</v>
      </c>
      <c r="N5">
        <v>264974304</v>
      </c>
      <c r="O5">
        <v>19165</v>
      </c>
      <c r="P5" s="1">
        <v>7.2299999999999996E-5</v>
      </c>
      <c r="Q5">
        <v>1287</v>
      </c>
      <c r="R5" s="1">
        <v>4.8600000000000001E-6</v>
      </c>
      <c r="S5">
        <f>VLOOKUP(A5,annot_sizes!A:D, 4, 0)</f>
        <v>1773839</v>
      </c>
      <c r="T5">
        <f t="shared" si="0"/>
        <v>7.2554499027251064E-4</v>
      </c>
    </row>
    <row r="6" spans="1:20" x14ac:dyDescent="0.2">
      <c r="A6" t="s">
        <v>22</v>
      </c>
      <c r="B6">
        <v>158</v>
      </c>
      <c r="C6">
        <v>121</v>
      </c>
      <c r="D6">
        <v>532</v>
      </c>
      <c r="E6">
        <v>417</v>
      </c>
      <c r="F6">
        <v>113</v>
      </c>
      <c r="G6">
        <v>51</v>
      </c>
      <c r="H6">
        <v>0.113505747</v>
      </c>
      <c r="I6">
        <v>8.6925287000000004E-2</v>
      </c>
      <c r="J6">
        <v>0.38218390800000002</v>
      </c>
      <c r="K6">
        <v>0.29956896599999999</v>
      </c>
      <c r="L6">
        <v>8.1178160999999999E-2</v>
      </c>
      <c r="M6">
        <v>3.6637930999999999E-2</v>
      </c>
      <c r="N6">
        <v>2431687698</v>
      </c>
      <c r="O6">
        <v>21017</v>
      </c>
      <c r="P6" s="1">
        <v>8.6400000000000003E-6</v>
      </c>
      <c r="Q6">
        <v>1392</v>
      </c>
      <c r="R6" s="1">
        <v>5.7199999999999999E-7</v>
      </c>
      <c r="S6">
        <f>VLOOKUP(A6,annot_sizes!A:D, 4, 0)</f>
        <v>6494458</v>
      </c>
      <c r="T6">
        <f t="shared" si="0"/>
        <v>2.1433659283037938E-4</v>
      </c>
    </row>
    <row r="7" spans="1:20" x14ac:dyDescent="0.2">
      <c r="A7" t="s">
        <v>23</v>
      </c>
      <c r="B7">
        <v>235</v>
      </c>
      <c r="C7">
        <v>2223</v>
      </c>
      <c r="D7">
        <v>1900</v>
      </c>
      <c r="E7">
        <v>1664</v>
      </c>
      <c r="F7">
        <v>498</v>
      </c>
      <c r="G7">
        <v>153</v>
      </c>
      <c r="H7">
        <v>3.5216544000000002E-2</v>
      </c>
      <c r="I7">
        <v>0.33313352299999999</v>
      </c>
      <c r="J7">
        <v>0.28472950699999999</v>
      </c>
      <c r="K7">
        <v>0.249363105</v>
      </c>
      <c r="L7">
        <v>7.4629102000000003E-2</v>
      </c>
      <c r="M7">
        <v>2.2928218E-2</v>
      </c>
      <c r="N7">
        <v>974498586</v>
      </c>
      <c r="O7">
        <v>114397</v>
      </c>
      <c r="P7">
        <v>1.17391E-4</v>
      </c>
      <c r="Q7">
        <v>6673</v>
      </c>
      <c r="R7" s="1">
        <v>6.8499999999999996E-6</v>
      </c>
      <c r="S7">
        <f>VLOOKUP(A7,annot_sizes!A:D, 4, 0)</f>
        <v>7824453</v>
      </c>
      <c r="T7">
        <f t="shared" si="0"/>
        <v>8.5283916971576161E-4</v>
      </c>
    </row>
    <row r="8" spans="1:20" x14ac:dyDescent="0.2">
      <c r="A8" t="s">
        <v>24</v>
      </c>
      <c r="B8">
        <v>213</v>
      </c>
      <c r="C8">
        <v>130</v>
      </c>
      <c r="D8">
        <v>578</v>
      </c>
      <c r="E8">
        <v>472</v>
      </c>
      <c r="F8">
        <v>222</v>
      </c>
      <c r="G8">
        <v>79</v>
      </c>
      <c r="H8">
        <v>0.12573789799999999</v>
      </c>
      <c r="I8">
        <v>7.6741439999999994E-2</v>
      </c>
      <c r="J8">
        <v>0.34120424999999999</v>
      </c>
      <c r="K8">
        <v>0.27863046000000002</v>
      </c>
      <c r="L8">
        <v>0.13105076700000001</v>
      </c>
      <c r="M8">
        <v>4.6635182999999997E-2</v>
      </c>
      <c r="N8">
        <v>2723219641</v>
      </c>
      <c r="O8">
        <v>27713</v>
      </c>
      <c r="P8" s="1">
        <v>1.0200000000000001E-5</v>
      </c>
      <c r="Q8">
        <v>1694</v>
      </c>
      <c r="R8" s="1">
        <v>6.2200000000000004E-7</v>
      </c>
      <c r="S8">
        <f>VLOOKUP(A8,annot_sizes!A:D, 4, 0)</f>
        <v>4404870</v>
      </c>
      <c r="T8">
        <f t="shared" si="0"/>
        <v>3.8457434612145192E-4</v>
      </c>
    </row>
    <row r="9" spans="1:20" x14ac:dyDescent="0.2">
      <c r="A9" t="s">
        <v>25</v>
      </c>
      <c r="B9">
        <v>180</v>
      </c>
      <c r="C9">
        <v>141</v>
      </c>
      <c r="D9">
        <v>1138</v>
      </c>
      <c r="E9">
        <v>620</v>
      </c>
      <c r="F9">
        <v>214</v>
      </c>
      <c r="G9">
        <v>83</v>
      </c>
      <c r="H9">
        <v>7.5757575999999993E-2</v>
      </c>
      <c r="I9">
        <v>5.9343434E-2</v>
      </c>
      <c r="J9">
        <v>0.47895622900000001</v>
      </c>
      <c r="K9">
        <v>0.26094276100000002</v>
      </c>
      <c r="L9">
        <v>9.0067339999999996E-2</v>
      </c>
      <c r="M9">
        <v>3.4932659999999997E-2</v>
      </c>
      <c r="N9">
        <v>2464367180</v>
      </c>
      <c r="O9">
        <v>35569</v>
      </c>
      <c r="P9" s="1">
        <v>1.4399999999999999E-5</v>
      </c>
      <c r="Q9">
        <v>2376</v>
      </c>
      <c r="R9" s="1">
        <v>9.64E-7</v>
      </c>
      <c r="S9">
        <f>VLOOKUP(A9,annot_sizes!A:D, 4, 0)</f>
        <v>6202648</v>
      </c>
      <c r="T9">
        <f t="shared" si="0"/>
        <v>3.8306220182089971E-4</v>
      </c>
    </row>
    <row r="10" spans="1:20" x14ac:dyDescent="0.2">
      <c r="A10" t="s">
        <v>26</v>
      </c>
      <c r="B10">
        <v>229</v>
      </c>
      <c r="C10">
        <v>89</v>
      </c>
      <c r="D10">
        <v>663</v>
      </c>
      <c r="E10">
        <v>360</v>
      </c>
      <c r="F10">
        <v>125</v>
      </c>
      <c r="G10">
        <v>54</v>
      </c>
      <c r="H10">
        <v>0.15065789499999999</v>
      </c>
      <c r="I10">
        <v>5.8552632E-2</v>
      </c>
      <c r="J10">
        <v>0.43618421099999999</v>
      </c>
      <c r="K10">
        <v>0.236842105</v>
      </c>
      <c r="L10">
        <v>8.2236842000000004E-2</v>
      </c>
      <c r="M10">
        <v>3.5526316000000002E-2</v>
      </c>
      <c r="N10">
        <v>2789656328</v>
      </c>
      <c r="O10">
        <v>24438</v>
      </c>
      <c r="P10" s="1">
        <v>8.7600000000000008E-6</v>
      </c>
      <c r="Q10">
        <v>1520</v>
      </c>
      <c r="R10" s="1">
        <v>5.4499999999999997E-7</v>
      </c>
      <c r="S10">
        <f>VLOOKUP(A10,annot_sizes!A:D, 4, 0)</f>
        <v>2582228</v>
      </c>
      <c r="T10">
        <f t="shared" si="0"/>
        <v>5.8863895829492979E-4</v>
      </c>
    </row>
    <row r="11" spans="1:20" x14ac:dyDescent="0.2">
      <c r="A11" t="s">
        <v>27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2458927620</v>
      </c>
      <c r="O11">
        <v>0</v>
      </c>
      <c r="P11">
        <v>0</v>
      </c>
      <c r="Q11">
        <v>0</v>
      </c>
      <c r="R11">
        <v>0</v>
      </c>
      <c r="S11" t="e">
        <f>VLOOKUP(A11,annot_sizes!A:D, 4, 0)</f>
        <v>#N/A</v>
      </c>
      <c r="T11" t="e">
        <f t="shared" si="0"/>
        <v>#N/A</v>
      </c>
    </row>
    <row r="12" spans="1:20" x14ac:dyDescent="0.2">
      <c r="A12" t="s">
        <v>28</v>
      </c>
      <c r="B12">
        <v>139</v>
      </c>
      <c r="C12">
        <v>107</v>
      </c>
      <c r="D12">
        <v>619</v>
      </c>
      <c r="E12">
        <v>500</v>
      </c>
      <c r="F12">
        <v>266</v>
      </c>
      <c r="G12">
        <v>92</v>
      </c>
      <c r="H12">
        <v>8.0673244000000005E-2</v>
      </c>
      <c r="I12">
        <v>6.2100987000000003E-2</v>
      </c>
      <c r="J12">
        <v>0.35925710999999999</v>
      </c>
      <c r="K12">
        <v>0.29019152599999998</v>
      </c>
      <c r="L12">
        <v>0.15438189199999999</v>
      </c>
      <c r="M12">
        <v>5.3395241000000003E-2</v>
      </c>
      <c r="N12">
        <v>2358167390</v>
      </c>
      <c r="O12">
        <v>30798</v>
      </c>
      <c r="P12" s="1">
        <v>1.31E-5</v>
      </c>
      <c r="Q12">
        <v>1723</v>
      </c>
      <c r="R12" s="1">
        <v>7.3099999999999997E-7</v>
      </c>
      <c r="S12">
        <f>VLOOKUP(A12,annot_sizes!A:D, 4, 0)</f>
        <v>1976918</v>
      </c>
      <c r="T12">
        <f t="shared" si="0"/>
        <v>8.7155865847748871E-4</v>
      </c>
    </row>
    <row r="13" spans="1:20" x14ac:dyDescent="0.2">
      <c r="A13" t="s">
        <v>29</v>
      </c>
      <c r="B13">
        <v>264</v>
      </c>
      <c r="C13">
        <v>1056</v>
      </c>
      <c r="D13">
        <v>833</v>
      </c>
      <c r="E13">
        <v>854</v>
      </c>
      <c r="F13">
        <v>145</v>
      </c>
      <c r="G13">
        <v>22</v>
      </c>
      <c r="H13">
        <v>8.3175803000000006E-2</v>
      </c>
      <c r="I13">
        <v>0.33270321400000002</v>
      </c>
      <c r="J13">
        <v>0.26244486500000003</v>
      </c>
      <c r="K13">
        <v>0.26906112199999999</v>
      </c>
      <c r="L13">
        <v>4.5683679999999997E-2</v>
      </c>
      <c r="M13">
        <v>6.9313170000000002E-3</v>
      </c>
      <c r="N13">
        <v>1679203469</v>
      </c>
      <c r="O13">
        <v>58909</v>
      </c>
      <c r="P13" s="1">
        <v>3.5099999999999999E-5</v>
      </c>
      <c r="Q13">
        <v>3174</v>
      </c>
      <c r="R13" s="1">
        <v>1.8899999999999999E-6</v>
      </c>
      <c r="S13">
        <f>VLOOKUP(A13,annot_sizes!A:D, 4, 0)</f>
        <v>7554737</v>
      </c>
      <c r="T13">
        <f t="shared" si="0"/>
        <v>4.2013375184337987E-4</v>
      </c>
    </row>
    <row r="14" spans="1:20" x14ac:dyDescent="0.2">
      <c r="A14" t="s">
        <v>30</v>
      </c>
      <c r="B14">
        <v>240</v>
      </c>
      <c r="C14">
        <v>102</v>
      </c>
      <c r="D14">
        <v>582</v>
      </c>
      <c r="E14">
        <v>432</v>
      </c>
      <c r="F14">
        <v>160</v>
      </c>
      <c r="G14">
        <v>50</v>
      </c>
      <c r="H14">
        <v>0.15325670499999999</v>
      </c>
      <c r="I14">
        <v>6.51341E-2</v>
      </c>
      <c r="J14">
        <v>0.37164751000000001</v>
      </c>
      <c r="K14">
        <v>0.27586206899999999</v>
      </c>
      <c r="L14">
        <v>0.102171137</v>
      </c>
      <c r="M14">
        <v>3.1928480000000002E-2</v>
      </c>
      <c r="N14">
        <v>3631522711</v>
      </c>
      <c r="O14">
        <v>25016</v>
      </c>
      <c r="P14" s="1">
        <v>6.8900000000000001E-6</v>
      </c>
      <c r="Q14">
        <v>1566</v>
      </c>
      <c r="R14" s="1">
        <v>4.3099999999999998E-7</v>
      </c>
      <c r="S14">
        <f>VLOOKUP(A14,annot_sizes!A:D, 4, 0)</f>
        <v>3575596</v>
      </c>
      <c r="T14">
        <f t="shared" si="0"/>
        <v>4.379689428000255E-4</v>
      </c>
    </row>
    <row r="15" spans="1:20" x14ac:dyDescent="0.2">
      <c r="A15" t="s">
        <v>31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2158502098</v>
      </c>
      <c r="O15">
        <v>0</v>
      </c>
      <c r="P15">
        <v>0</v>
      </c>
      <c r="Q15">
        <v>0</v>
      </c>
      <c r="R15">
        <v>0</v>
      </c>
      <c r="S15" t="e">
        <f>VLOOKUP(A15,annot_sizes!A:D, 4, 0)</f>
        <v>#N/A</v>
      </c>
      <c r="T15" t="e">
        <f t="shared" si="0"/>
        <v>#N/A</v>
      </c>
    </row>
    <row r="16" spans="1:20" x14ac:dyDescent="0.2">
      <c r="A16" t="s">
        <v>32</v>
      </c>
      <c r="B16">
        <v>341</v>
      </c>
      <c r="C16">
        <v>513</v>
      </c>
      <c r="D16">
        <v>926</v>
      </c>
      <c r="E16">
        <v>738</v>
      </c>
      <c r="F16">
        <v>278</v>
      </c>
      <c r="G16">
        <v>203</v>
      </c>
      <c r="H16">
        <v>0.11370456800000001</v>
      </c>
      <c r="I16">
        <v>0.171057019</v>
      </c>
      <c r="J16">
        <v>0.30876958999999998</v>
      </c>
      <c r="K16">
        <v>0.24608202700000001</v>
      </c>
      <c r="L16">
        <v>9.2697565999999995E-2</v>
      </c>
      <c r="M16">
        <v>6.7689230000000003E-2</v>
      </c>
      <c r="N16">
        <v>143726002</v>
      </c>
      <c r="O16">
        <v>44156</v>
      </c>
      <c r="P16">
        <v>3.0722300000000002E-4</v>
      </c>
      <c r="Q16">
        <v>2999</v>
      </c>
      <c r="R16" s="1">
        <v>2.09E-5</v>
      </c>
      <c r="S16">
        <f>VLOOKUP(A16,annot_sizes!A:D, 4, 0)</f>
        <v>9475345</v>
      </c>
      <c r="T16">
        <f t="shared" si="0"/>
        <v>3.1650562591652333E-4</v>
      </c>
    </row>
    <row r="17" spans="1:20" x14ac:dyDescent="0.2">
      <c r="A17" t="s">
        <v>33</v>
      </c>
      <c r="B17">
        <v>33</v>
      </c>
      <c r="C17">
        <v>19</v>
      </c>
      <c r="D17">
        <v>183</v>
      </c>
      <c r="E17">
        <v>118</v>
      </c>
      <c r="F17">
        <v>34</v>
      </c>
      <c r="G17">
        <v>18</v>
      </c>
      <c r="H17">
        <v>8.1481480999999994E-2</v>
      </c>
      <c r="I17">
        <v>4.6913580000000003E-2</v>
      </c>
      <c r="J17">
        <v>0.451851852</v>
      </c>
      <c r="K17">
        <v>0.29135802500000002</v>
      </c>
      <c r="L17">
        <v>8.3950617000000005E-2</v>
      </c>
      <c r="M17">
        <v>4.4444444E-2</v>
      </c>
      <c r="N17">
        <v>2947024286</v>
      </c>
      <c r="O17">
        <v>6046</v>
      </c>
      <c r="P17" s="1">
        <v>2.0499999999999999E-6</v>
      </c>
      <c r="Q17">
        <v>405</v>
      </c>
      <c r="R17" s="1">
        <v>1.37E-7</v>
      </c>
      <c r="S17">
        <f>VLOOKUP(A17,annot_sizes!A:D, 4, 0)</f>
        <v>903799</v>
      </c>
      <c r="T17">
        <f t="shared" si="0"/>
        <v>4.4810848429794676E-4</v>
      </c>
    </row>
    <row r="18" spans="1:20" x14ac:dyDescent="0.2">
      <c r="A18" t="s">
        <v>34</v>
      </c>
      <c r="B18">
        <v>156</v>
      </c>
      <c r="C18">
        <v>121</v>
      </c>
      <c r="D18">
        <v>717</v>
      </c>
      <c r="E18">
        <v>507</v>
      </c>
      <c r="F18">
        <v>203</v>
      </c>
      <c r="G18">
        <v>70</v>
      </c>
      <c r="H18">
        <v>8.7936866000000002E-2</v>
      </c>
      <c r="I18">
        <v>6.8207440999999994E-2</v>
      </c>
      <c r="J18">
        <v>0.40417136399999998</v>
      </c>
      <c r="K18">
        <v>0.28579481400000001</v>
      </c>
      <c r="L18">
        <v>0.114430665</v>
      </c>
      <c r="M18">
        <v>3.9458849999999997E-2</v>
      </c>
      <c r="N18">
        <v>2506966135</v>
      </c>
      <c r="O18">
        <v>27663</v>
      </c>
      <c r="P18" s="1">
        <v>1.1E-5</v>
      </c>
      <c r="Q18">
        <v>1774</v>
      </c>
      <c r="R18" s="1">
        <v>7.0800000000000004E-7</v>
      </c>
      <c r="S18">
        <f>VLOOKUP(A18,annot_sizes!A:D, 4, 0)</f>
        <v>6159834</v>
      </c>
      <c r="T18">
        <f t="shared" si="0"/>
        <v>2.879947738851404E-4</v>
      </c>
    </row>
    <row r="19" spans="1:20" x14ac:dyDescent="0.2">
      <c r="A19" t="s">
        <v>35</v>
      </c>
      <c r="B19">
        <v>485</v>
      </c>
      <c r="C19">
        <v>296</v>
      </c>
      <c r="D19">
        <v>916</v>
      </c>
      <c r="E19">
        <v>699</v>
      </c>
      <c r="F19">
        <v>305</v>
      </c>
      <c r="G19">
        <v>125</v>
      </c>
      <c r="H19">
        <v>0.17162066500000001</v>
      </c>
      <c r="I19">
        <v>0.104741684</v>
      </c>
      <c r="J19">
        <v>0.32413304999999998</v>
      </c>
      <c r="K19">
        <v>0.247346072</v>
      </c>
      <c r="L19">
        <v>0.10792639800000001</v>
      </c>
      <c r="M19">
        <v>4.4232130000000001E-2</v>
      </c>
      <c r="N19">
        <v>2521863845</v>
      </c>
      <c r="O19">
        <v>50945</v>
      </c>
      <c r="P19" s="1">
        <v>2.02E-5</v>
      </c>
      <c r="Q19">
        <v>2826</v>
      </c>
      <c r="R19" s="1">
        <v>1.1200000000000001E-6</v>
      </c>
      <c r="S19">
        <f>VLOOKUP(A19,annot_sizes!A:D, 4, 0)</f>
        <v>7054376</v>
      </c>
      <c r="T19">
        <f t="shared" si="0"/>
        <v>4.006024062227474E-4</v>
      </c>
    </row>
    <row r="20" spans="1:20" x14ac:dyDescent="0.2">
      <c r="A20" t="s">
        <v>36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824327835</v>
      </c>
      <c r="O20">
        <v>0</v>
      </c>
      <c r="P20">
        <v>0</v>
      </c>
      <c r="Q20">
        <v>0</v>
      </c>
      <c r="R20">
        <v>0</v>
      </c>
      <c r="S20" t="e">
        <f>VLOOKUP(A20,annot_sizes!A:D, 4, 0)</f>
        <v>#N/A</v>
      </c>
      <c r="T20" t="e">
        <f t="shared" si="0"/>
        <v>#N/A</v>
      </c>
    </row>
    <row r="21" spans="1:20" x14ac:dyDescent="0.2">
      <c r="A21" t="s">
        <v>37</v>
      </c>
      <c r="B21">
        <v>346</v>
      </c>
      <c r="C21">
        <v>85</v>
      </c>
      <c r="D21">
        <v>890</v>
      </c>
      <c r="E21">
        <v>521</v>
      </c>
      <c r="F21">
        <v>538</v>
      </c>
      <c r="G21">
        <v>42</v>
      </c>
      <c r="H21">
        <v>0.14285714299999999</v>
      </c>
      <c r="I21">
        <v>3.5094963E-2</v>
      </c>
      <c r="J21">
        <v>0.36746490500000001</v>
      </c>
      <c r="K21">
        <v>0.21511147799999999</v>
      </c>
      <c r="L21">
        <v>0.222130471</v>
      </c>
      <c r="M21">
        <v>1.7341039999999999E-2</v>
      </c>
      <c r="N21">
        <v>1065365425</v>
      </c>
      <c r="O21">
        <v>38477</v>
      </c>
      <c r="P21" s="1">
        <v>3.6100000000000003E-5</v>
      </c>
      <c r="Q21">
        <v>2422</v>
      </c>
      <c r="R21" s="1">
        <v>2.2699999999999999E-6</v>
      </c>
      <c r="S21">
        <f>VLOOKUP(A21,annot_sizes!A:D, 4, 0)</f>
        <v>4317198</v>
      </c>
      <c r="T21">
        <f t="shared" si="0"/>
        <v>5.6101202678218601E-4</v>
      </c>
    </row>
    <row r="22" spans="1:20" x14ac:dyDescent="0.2">
      <c r="A22" t="s">
        <v>38</v>
      </c>
      <c r="B22">
        <v>512</v>
      </c>
      <c r="C22">
        <v>318</v>
      </c>
      <c r="D22">
        <v>2143</v>
      </c>
      <c r="E22">
        <v>1411</v>
      </c>
      <c r="F22">
        <v>497</v>
      </c>
      <c r="G22">
        <v>251</v>
      </c>
      <c r="H22">
        <v>9.9766173E-2</v>
      </c>
      <c r="I22">
        <v>6.1964146999999997E-2</v>
      </c>
      <c r="J22">
        <v>0.41757599400000001</v>
      </c>
      <c r="K22">
        <v>0.27494154300000001</v>
      </c>
      <c r="L22">
        <v>9.6843336000000002E-2</v>
      </c>
      <c r="M22">
        <v>4.8908806999999999E-2</v>
      </c>
      <c r="N22">
        <v>3137161264</v>
      </c>
      <c r="O22">
        <v>81325</v>
      </c>
      <c r="P22" s="1">
        <v>2.5899999999999999E-5</v>
      </c>
      <c r="Q22">
        <v>5132</v>
      </c>
      <c r="R22" s="1">
        <v>1.64E-6</v>
      </c>
      <c r="S22">
        <f>VLOOKUP(A22,annot_sizes!A:D, 4, 0)</f>
        <v>20076219</v>
      </c>
      <c r="T22">
        <f t="shared" si="0"/>
        <v>2.5562582277071196E-4</v>
      </c>
    </row>
    <row r="23" spans="1:20" x14ac:dyDescent="0.2">
      <c r="A23" t="s">
        <v>39</v>
      </c>
      <c r="B23">
        <v>1565</v>
      </c>
      <c r="C23">
        <v>552</v>
      </c>
      <c r="D23">
        <v>542</v>
      </c>
      <c r="E23">
        <v>607</v>
      </c>
      <c r="F23">
        <v>209</v>
      </c>
      <c r="G23">
        <v>34</v>
      </c>
      <c r="H23">
        <v>0.44599601</v>
      </c>
      <c r="I23">
        <v>0.15730977500000001</v>
      </c>
      <c r="J23">
        <v>0.15445996000000001</v>
      </c>
      <c r="K23">
        <v>0.17298375599999999</v>
      </c>
      <c r="L23">
        <v>5.9561128999999997E-2</v>
      </c>
      <c r="M23">
        <v>9.6893699999999992E-3</v>
      </c>
      <c r="N23">
        <v>2860591921</v>
      </c>
      <c r="O23">
        <v>56209</v>
      </c>
      <c r="P23" s="1">
        <v>1.9599999999999999E-5</v>
      </c>
      <c r="Q23">
        <v>3509</v>
      </c>
      <c r="R23" s="1">
        <v>1.2300000000000001E-6</v>
      </c>
      <c r="S23">
        <f>VLOOKUP(A23,annot_sizes!A:D, 4, 0)</f>
        <v>2505478</v>
      </c>
      <c r="T23">
        <f t="shared" si="0"/>
        <v>1.4005311561306865E-3</v>
      </c>
    </row>
    <row r="24" spans="1:20" x14ac:dyDescent="0.2">
      <c r="A24" t="s">
        <v>40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3196760833</v>
      </c>
      <c r="O24">
        <v>0</v>
      </c>
      <c r="P24">
        <v>0</v>
      </c>
      <c r="Q24">
        <v>0</v>
      </c>
      <c r="R24">
        <v>0</v>
      </c>
      <c r="S24" t="e">
        <f>VLOOKUP(A24,annot_sizes!A:D, 4, 0)</f>
        <v>#N/A</v>
      </c>
      <c r="T24" t="e">
        <f t="shared" si="0"/>
        <v>#N/A</v>
      </c>
    </row>
    <row r="25" spans="1:20" x14ac:dyDescent="0.2">
      <c r="A25" t="s">
        <v>41</v>
      </c>
      <c r="B25">
        <v>515</v>
      </c>
      <c r="C25">
        <v>262</v>
      </c>
      <c r="D25">
        <v>1088</v>
      </c>
      <c r="E25">
        <v>953</v>
      </c>
      <c r="F25">
        <v>318</v>
      </c>
      <c r="G25">
        <v>116</v>
      </c>
      <c r="H25">
        <v>0.15836408399999999</v>
      </c>
      <c r="I25">
        <v>8.0565806000000004E-2</v>
      </c>
      <c r="J25">
        <v>0.33456334599999998</v>
      </c>
      <c r="K25">
        <v>0.293050431</v>
      </c>
      <c r="L25">
        <v>9.7785977999999996E-2</v>
      </c>
      <c r="M25">
        <v>3.5670357E-2</v>
      </c>
      <c r="N25">
        <v>2946843737</v>
      </c>
      <c r="O25">
        <v>51232</v>
      </c>
      <c r="P25" s="1">
        <v>1.7399999999999999E-5</v>
      </c>
      <c r="Q25">
        <v>3252</v>
      </c>
      <c r="R25" s="1">
        <v>1.1000000000000001E-6</v>
      </c>
      <c r="S25">
        <f>VLOOKUP(A25,annot_sizes!A:D, 4, 0)</f>
        <v>8681973</v>
      </c>
      <c r="T25">
        <f t="shared" si="0"/>
        <v>3.7456923673916055E-4</v>
      </c>
    </row>
    <row r="26" spans="1:20" x14ac:dyDescent="0.2">
      <c r="A26" t="s">
        <v>42</v>
      </c>
      <c r="B26">
        <v>52</v>
      </c>
      <c r="C26">
        <v>54</v>
      </c>
      <c r="D26">
        <v>374</v>
      </c>
      <c r="E26">
        <v>251</v>
      </c>
      <c r="F26">
        <v>131</v>
      </c>
      <c r="G26">
        <v>19</v>
      </c>
      <c r="H26">
        <v>5.9023837000000003E-2</v>
      </c>
      <c r="I26">
        <v>6.1293984000000003E-2</v>
      </c>
      <c r="J26">
        <v>0.424517594</v>
      </c>
      <c r="K26">
        <v>0.28490351899999999</v>
      </c>
      <c r="L26">
        <v>0.148694665</v>
      </c>
      <c r="M26">
        <v>2.1566401999999998E-2</v>
      </c>
      <c r="N26">
        <v>1117373619</v>
      </c>
      <c r="O26">
        <v>13596</v>
      </c>
      <c r="P26" s="1">
        <v>1.22E-5</v>
      </c>
      <c r="Q26">
        <v>881</v>
      </c>
      <c r="R26" s="1">
        <v>7.8800000000000002E-7</v>
      </c>
      <c r="S26">
        <f>VLOOKUP(A26,annot_sizes!A:D, 4, 0)</f>
        <v>2729339</v>
      </c>
      <c r="T26">
        <f t="shared" si="0"/>
        <v>3.2278877779564941E-4</v>
      </c>
    </row>
    <row r="27" spans="1:20" x14ac:dyDescent="0.2">
      <c r="A27" t="s">
        <v>43</v>
      </c>
      <c r="B27">
        <v>298</v>
      </c>
      <c r="C27">
        <v>173</v>
      </c>
      <c r="D27">
        <v>1070</v>
      </c>
      <c r="E27">
        <v>725</v>
      </c>
      <c r="F27">
        <v>247</v>
      </c>
      <c r="G27">
        <v>93</v>
      </c>
      <c r="H27">
        <v>0.114351497</v>
      </c>
      <c r="I27">
        <v>6.6385264999999999E-2</v>
      </c>
      <c r="J27">
        <v>0.41059094400000001</v>
      </c>
      <c r="K27">
        <v>0.27820414399999999</v>
      </c>
      <c r="L27">
        <v>9.4781273999999999E-2</v>
      </c>
      <c r="M27">
        <v>3.5686875999999999E-2</v>
      </c>
      <c r="N27">
        <v>2438804424</v>
      </c>
      <c r="O27">
        <v>39192</v>
      </c>
      <c r="P27" s="1">
        <v>1.6099999999999998E-5</v>
      </c>
      <c r="Q27">
        <v>2606</v>
      </c>
      <c r="R27" s="1">
        <v>1.0699999999999999E-6</v>
      </c>
      <c r="S27">
        <f>VLOOKUP(A27,annot_sizes!A:D, 4, 0)</f>
        <v>5937376</v>
      </c>
      <c r="T27">
        <f t="shared" si="0"/>
        <v>4.3891442953924428E-4</v>
      </c>
    </row>
    <row r="28" spans="1:20" x14ac:dyDescent="0.2">
      <c r="A28" t="s">
        <v>44</v>
      </c>
      <c r="B28">
        <v>341</v>
      </c>
      <c r="C28">
        <v>251</v>
      </c>
      <c r="D28">
        <v>416</v>
      </c>
      <c r="E28">
        <v>635</v>
      </c>
      <c r="F28">
        <v>197</v>
      </c>
      <c r="G28">
        <v>64</v>
      </c>
      <c r="H28">
        <v>0.179096639</v>
      </c>
      <c r="I28">
        <v>0.131827731</v>
      </c>
      <c r="J28">
        <v>0.218487395</v>
      </c>
      <c r="K28">
        <v>0.33350840300000001</v>
      </c>
      <c r="L28">
        <v>0.10346638700000001</v>
      </c>
      <c r="M28">
        <v>3.3613444999999999E-2</v>
      </c>
      <c r="N28">
        <v>2410758013</v>
      </c>
      <c r="O28">
        <v>29915</v>
      </c>
      <c r="P28" s="1">
        <v>1.24E-5</v>
      </c>
      <c r="Q28">
        <v>1904</v>
      </c>
      <c r="R28" s="1">
        <v>7.8999999999999995E-7</v>
      </c>
      <c r="S28">
        <f>VLOOKUP(A28,annot_sizes!A:D, 4, 0)</f>
        <v>3683590</v>
      </c>
      <c r="T28">
        <f t="shared" si="0"/>
        <v>5.1688705854886134E-4</v>
      </c>
    </row>
    <row r="29" spans="1:20" x14ac:dyDescent="0.2">
      <c r="A29" t="s">
        <v>45</v>
      </c>
      <c r="B29">
        <v>5</v>
      </c>
      <c r="C29">
        <v>3</v>
      </c>
      <c r="D29">
        <v>37</v>
      </c>
      <c r="E29">
        <v>8</v>
      </c>
      <c r="F29">
        <v>8</v>
      </c>
      <c r="G29">
        <v>4</v>
      </c>
      <c r="H29">
        <v>7.6923077000000006E-2</v>
      </c>
      <c r="I29">
        <v>4.6153845999999998E-2</v>
      </c>
      <c r="J29">
        <v>0.56923076900000003</v>
      </c>
      <c r="K29">
        <v>0.123076923</v>
      </c>
      <c r="L29">
        <v>0.123076923</v>
      </c>
      <c r="M29">
        <v>6.1538462000000002E-2</v>
      </c>
      <c r="N29">
        <v>2034575300</v>
      </c>
      <c r="O29">
        <v>966</v>
      </c>
      <c r="P29" s="1">
        <v>4.75E-7</v>
      </c>
      <c r="Q29">
        <v>65</v>
      </c>
      <c r="R29" s="1">
        <v>3.1900000000000001E-8</v>
      </c>
      <c r="S29">
        <f>VLOOKUP(A29,annot_sizes!A:D, 4, 0)</f>
        <v>94314</v>
      </c>
      <c r="T29">
        <f t="shared" si="0"/>
        <v>6.8918718323896769E-4</v>
      </c>
    </row>
    <row r="30" spans="1:20" x14ac:dyDescent="0.2">
      <c r="A30" t="s">
        <v>46</v>
      </c>
      <c r="B30">
        <v>110</v>
      </c>
      <c r="C30">
        <v>123</v>
      </c>
      <c r="D30">
        <v>290</v>
      </c>
      <c r="E30">
        <v>131</v>
      </c>
      <c r="F30">
        <v>19</v>
      </c>
      <c r="G30">
        <v>6</v>
      </c>
      <c r="H30">
        <v>0.16200294600000001</v>
      </c>
      <c r="I30">
        <v>0.181148748</v>
      </c>
      <c r="J30">
        <v>0.42709867499999998</v>
      </c>
      <c r="K30">
        <v>0.192930781</v>
      </c>
      <c r="L30">
        <v>2.7982327000000001E-2</v>
      </c>
      <c r="M30">
        <v>8.8365240000000001E-3</v>
      </c>
      <c r="N30">
        <v>2053849526</v>
      </c>
      <c r="O30">
        <v>9533</v>
      </c>
      <c r="P30" s="1">
        <v>4.6399999999999996E-6</v>
      </c>
      <c r="Q30">
        <v>679</v>
      </c>
      <c r="R30" s="1">
        <v>3.3099999999999999E-7</v>
      </c>
      <c r="S30">
        <f>VLOOKUP(A30,annot_sizes!A:D, 4, 0)</f>
        <v>2308685</v>
      </c>
      <c r="T30">
        <f t="shared" si="0"/>
        <v>2.9410681838362533E-4</v>
      </c>
    </row>
    <row r="31" spans="1:20" x14ac:dyDescent="0.2">
      <c r="A31" t="s">
        <v>47</v>
      </c>
      <c r="B31">
        <v>156</v>
      </c>
      <c r="C31">
        <v>98</v>
      </c>
      <c r="D31">
        <v>537</v>
      </c>
      <c r="E31">
        <v>376</v>
      </c>
      <c r="F31">
        <v>108</v>
      </c>
      <c r="G31">
        <v>61</v>
      </c>
      <c r="H31">
        <v>0.116766467</v>
      </c>
      <c r="I31">
        <v>7.3353293E-2</v>
      </c>
      <c r="J31">
        <v>0.40194610800000002</v>
      </c>
      <c r="K31">
        <v>0.28143712599999998</v>
      </c>
      <c r="L31">
        <v>8.0838323000000004E-2</v>
      </c>
      <c r="M31">
        <v>4.5658682999999999E-2</v>
      </c>
      <c r="N31">
        <v>2962077449</v>
      </c>
      <c r="O31">
        <v>21435</v>
      </c>
      <c r="P31" s="1">
        <v>7.2400000000000001E-6</v>
      </c>
      <c r="Q31">
        <v>1336</v>
      </c>
      <c r="R31" s="1">
        <v>4.51E-7</v>
      </c>
      <c r="S31">
        <f>VLOOKUP(A31,annot_sizes!A:D, 4, 0)</f>
        <v>3756587</v>
      </c>
      <c r="T31">
        <f t="shared" si="0"/>
        <v>3.5564196969217006E-4</v>
      </c>
    </row>
    <row r="32" spans="1:20" x14ac:dyDescent="0.2">
      <c r="A32" t="s">
        <v>48</v>
      </c>
      <c r="B32">
        <v>107</v>
      </c>
      <c r="C32">
        <v>51</v>
      </c>
      <c r="D32">
        <v>410</v>
      </c>
      <c r="E32">
        <v>197</v>
      </c>
      <c r="F32">
        <v>58</v>
      </c>
      <c r="G32">
        <v>30</v>
      </c>
      <c r="H32">
        <v>0.125439625</v>
      </c>
      <c r="I32">
        <v>5.9788979999999999E-2</v>
      </c>
      <c r="J32">
        <v>0.48065650599999998</v>
      </c>
      <c r="K32">
        <v>0.23094959000000001</v>
      </c>
      <c r="L32">
        <v>6.7995311000000003E-2</v>
      </c>
      <c r="M32">
        <v>3.5169987999999999E-2</v>
      </c>
      <c r="N32">
        <v>2229835716</v>
      </c>
      <c r="O32">
        <v>12876</v>
      </c>
      <c r="P32" s="1">
        <v>5.7699999999999998E-6</v>
      </c>
      <c r="Q32">
        <v>853</v>
      </c>
      <c r="R32" s="1">
        <v>3.8299999999999998E-7</v>
      </c>
      <c r="S32">
        <f>VLOOKUP(A32,annot_sizes!A:D, 4, 0)</f>
        <v>1660877</v>
      </c>
      <c r="T32">
        <f t="shared" si="0"/>
        <v>5.135840884063058E-4</v>
      </c>
    </row>
    <row r="33" spans="1:20" x14ac:dyDescent="0.2">
      <c r="A33" t="s">
        <v>49</v>
      </c>
      <c r="B33">
        <v>672</v>
      </c>
      <c r="C33">
        <v>966</v>
      </c>
      <c r="D33">
        <v>1710</v>
      </c>
      <c r="E33">
        <v>1231</v>
      </c>
      <c r="F33">
        <v>323</v>
      </c>
      <c r="G33">
        <v>48</v>
      </c>
      <c r="H33">
        <v>0.13575757599999999</v>
      </c>
      <c r="I33">
        <v>0.195151515</v>
      </c>
      <c r="J33">
        <v>0.345454545</v>
      </c>
      <c r="K33">
        <v>0.248686869</v>
      </c>
      <c r="L33">
        <v>6.5252525000000006E-2</v>
      </c>
      <c r="M33">
        <v>9.6969699999999992E-3</v>
      </c>
      <c r="N33">
        <v>927696114</v>
      </c>
      <c r="O33">
        <v>75741</v>
      </c>
      <c r="P33" s="1">
        <v>8.1600000000000005E-5</v>
      </c>
      <c r="Q33">
        <v>4950</v>
      </c>
      <c r="R33" s="1">
        <v>5.3399999999999997E-6</v>
      </c>
      <c r="S33">
        <f>VLOOKUP(A33,annot_sizes!A:D, 4, 0)</f>
        <v>14144648</v>
      </c>
      <c r="T33">
        <f t="shared" si="0"/>
        <v>3.4995568641934388E-4</v>
      </c>
    </row>
    <row r="34" spans="1:20" x14ac:dyDescent="0.2">
      <c r="A34" t="s">
        <v>50</v>
      </c>
      <c r="B34">
        <v>255</v>
      </c>
      <c r="C34">
        <v>155</v>
      </c>
      <c r="D34">
        <v>605</v>
      </c>
      <c r="E34">
        <v>534</v>
      </c>
      <c r="F34">
        <v>106</v>
      </c>
      <c r="G34">
        <v>50</v>
      </c>
      <c r="H34">
        <v>0.14956011699999999</v>
      </c>
      <c r="I34">
        <v>9.0909090999999997E-2</v>
      </c>
      <c r="J34">
        <v>0.35483871</v>
      </c>
      <c r="K34">
        <v>0.31319648100000003</v>
      </c>
      <c r="L34">
        <v>6.2170087999999998E-2</v>
      </c>
      <c r="M34">
        <v>2.9325513000000001E-2</v>
      </c>
      <c r="N34">
        <v>1996826513</v>
      </c>
      <c r="O34">
        <v>28459</v>
      </c>
      <c r="P34" s="1">
        <v>1.43E-5</v>
      </c>
      <c r="Q34">
        <v>1705</v>
      </c>
      <c r="R34" s="1">
        <v>8.54E-7</v>
      </c>
      <c r="S34">
        <f>VLOOKUP(A34,annot_sizes!A:D, 4, 0)</f>
        <v>2080525</v>
      </c>
      <c r="T34">
        <f t="shared" si="0"/>
        <v>8.195046923252544E-4</v>
      </c>
    </row>
    <row r="35" spans="1:20" x14ac:dyDescent="0.2">
      <c r="A35" t="s">
        <v>51</v>
      </c>
      <c r="B35">
        <v>280</v>
      </c>
      <c r="C35">
        <v>198</v>
      </c>
      <c r="D35">
        <v>566</v>
      </c>
      <c r="E35">
        <v>423</v>
      </c>
      <c r="F35">
        <v>133</v>
      </c>
      <c r="G35">
        <v>66</v>
      </c>
      <c r="H35">
        <v>0.16806722700000001</v>
      </c>
      <c r="I35">
        <v>0.118847539</v>
      </c>
      <c r="J35">
        <v>0.33973589399999998</v>
      </c>
      <c r="K35">
        <v>0.253901561</v>
      </c>
      <c r="L35">
        <v>7.9831932999999994E-2</v>
      </c>
      <c r="M35">
        <v>3.9615846000000003E-2</v>
      </c>
      <c r="N35">
        <v>2737490501</v>
      </c>
      <c r="O35">
        <v>26884</v>
      </c>
      <c r="P35" s="1">
        <v>9.8200000000000008E-6</v>
      </c>
      <c r="Q35">
        <v>1666</v>
      </c>
      <c r="R35" s="1">
        <v>6.0900000000000001E-7</v>
      </c>
      <c r="S35">
        <f>VLOOKUP(A35,annot_sizes!A:D, 4, 0)</f>
        <v>5466990</v>
      </c>
      <c r="T35">
        <f t="shared" si="0"/>
        <v>3.0473807341882829E-4</v>
      </c>
    </row>
    <row r="36" spans="1:20" x14ac:dyDescent="0.2">
      <c r="A36" t="s">
        <v>52</v>
      </c>
      <c r="B36">
        <v>23</v>
      </c>
      <c r="C36">
        <v>29</v>
      </c>
      <c r="D36">
        <v>201</v>
      </c>
      <c r="E36">
        <v>110</v>
      </c>
      <c r="F36">
        <v>29</v>
      </c>
      <c r="G36">
        <v>9</v>
      </c>
      <c r="H36">
        <v>5.7356608000000003E-2</v>
      </c>
      <c r="I36">
        <v>7.2319201999999999E-2</v>
      </c>
      <c r="J36">
        <v>0.50124688299999998</v>
      </c>
      <c r="K36">
        <v>0.274314214</v>
      </c>
      <c r="L36">
        <v>7.2319201999999999E-2</v>
      </c>
      <c r="M36">
        <v>2.2443890000000001E-2</v>
      </c>
      <c r="N36">
        <v>869000216</v>
      </c>
      <c r="O36">
        <v>5670</v>
      </c>
      <c r="P36" s="1">
        <v>6.5200000000000003E-6</v>
      </c>
      <c r="Q36">
        <v>401</v>
      </c>
      <c r="R36" s="1">
        <v>4.6100000000000001E-7</v>
      </c>
      <c r="S36">
        <f>VLOOKUP(A36,annot_sizes!A:D, 4, 0)</f>
        <v>1086562</v>
      </c>
      <c r="T36">
        <f t="shared" si="0"/>
        <v>3.6905395182235346E-4</v>
      </c>
    </row>
    <row r="37" spans="1:20" x14ac:dyDescent="0.2">
      <c r="A37" t="s">
        <v>53</v>
      </c>
      <c r="B37">
        <v>24</v>
      </c>
      <c r="C37">
        <v>9</v>
      </c>
      <c r="D37">
        <v>216</v>
      </c>
      <c r="E37">
        <v>90</v>
      </c>
      <c r="F37">
        <v>15</v>
      </c>
      <c r="G37">
        <v>11</v>
      </c>
      <c r="H37">
        <v>6.5753425000000004E-2</v>
      </c>
      <c r="I37">
        <v>2.4657533999999998E-2</v>
      </c>
      <c r="J37">
        <v>0.59178082200000004</v>
      </c>
      <c r="K37">
        <v>0.246575342</v>
      </c>
      <c r="L37">
        <v>4.1095890000000003E-2</v>
      </c>
      <c r="M37">
        <v>3.0136986000000001E-2</v>
      </c>
      <c r="N37">
        <v>2519724550</v>
      </c>
      <c r="O37">
        <v>5209</v>
      </c>
      <c r="P37" s="1">
        <v>2.0700000000000001E-6</v>
      </c>
      <c r="Q37">
        <v>365</v>
      </c>
      <c r="R37" s="1">
        <v>1.4499999999999999E-7</v>
      </c>
      <c r="S37">
        <f>VLOOKUP(A37,annot_sizes!A:D, 4, 0)</f>
        <v>478634</v>
      </c>
      <c r="T37">
        <f t="shared" si="0"/>
        <v>7.6258686177747511E-4</v>
      </c>
    </row>
    <row r="38" spans="1:20" x14ac:dyDescent="0.2">
      <c r="A38" t="s">
        <v>54</v>
      </c>
      <c r="B38">
        <v>1528</v>
      </c>
      <c r="C38">
        <v>832</v>
      </c>
      <c r="D38">
        <v>1546</v>
      </c>
      <c r="E38">
        <v>1711</v>
      </c>
      <c r="F38">
        <v>709</v>
      </c>
      <c r="G38">
        <v>125</v>
      </c>
      <c r="H38">
        <v>0.236862502</v>
      </c>
      <c r="I38">
        <v>0.12897225200000001</v>
      </c>
      <c r="J38">
        <v>0.23965276699999999</v>
      </c>
      <c r="K38">
        <v>0.265230197</v>
      </c>
      <c r="L38">
        <v>0.10990544100000001</v>
      </c>
      <c r="M38">
        <v>1.9376840999999999E-2</v>
      </c>
      <c r="N38">
        <v>2615516299</v>
      </c>
      <c r="O38">
        <v>95877</v>
      </c>
      <c r="P38" s="1">
        <v>3.6699999999999998E-5</v>
      </c>
      <c r="Q38">
        <v>6451</v>
      </c>
      <c r="R38" s="1">
        <v>2.4700000000000001E-6</v>
      </c>
      <c r="S38">
        <f>VLOOKUP(A38,annot_sizes!A:D, 4, 0)</f>
        <v>27518956</v>
      </c>
      <c r="T38">
        <f t="shared" si="0"/>
        <v>2.3442023018605793E-4</v>
      </c>
    </row>
    <row r="39" spans="1:20" x14ac:dyDescent="0.2">
      <c r="A39" t="s">
        <v>55</v>
      </c>
      <c r="B39">
        <v>1717</v>
      </c>
      <c r="C39">
        <v>491</v>
      </c>
      <c r="D39">
        <v>2391</v>
      </c>
      <c r="E39">
        <v>1871</v>
      </c>
      <c r="F39">
        <v>712</v>
      </c>
      <c r="G39">
        <v>263</v>
      </c>
      <c r="H39">
        <v>0.23062458</v>
      </c>
      <c r="I39">
        <v>6.5950302000000002E-2</v>
      </c>
      <c r="J39">
        <v>0.32115513800000001</v>
      </c>
      <c r="K39">
        <v>0.25130960400000002</v>
      </c>
      <c r="L39">
        <v>9.5634653999999999E-2</v>
      </c>
      <c r="M39">
        <v>3.5325721999999997E-2</v>
      </c>
      <c r="N39">
        <v>3051901337</v>
      </c>
      <c r="O39">
        <v>122322</v>
      </c>
      <c r="P39" s="1">
        <v>4.0099999999999999E-5</v>
      </c>
      <c r="Q39">
        <v>7445</v>
      </c>
      <c r="R39" s="1">
        <v>2.4399999999999999E-6</v>
      </c>
      <c r="S39">
        <f>VLOOKUP(A39,annot_sizes!A:D, 4, 0)</f>
        <v>26511160</v>
      </c>
      <c r="T39">
        <f t="shared" si="0"/>
        <v>2.8082513175583417E-4</v>
      </c>
    </row>
    <row r="40" spans="1:20" x14ac:dyDescent="0.2">
      <c r="A40" t="s">
        <v>56</v>
      </c>
      <c r="B40">
        <v>1084</v>
      </c>
      <c r="C40">
        <v>650</v>
      </c>
      <c r="D40">
        <v>2488</v>
      </c>
      <c r="E40">
        <v>2155</v>
      </c>
      <c r="F40">
        <v>736</v>
      </c>
      <c r="G40">
        <v>260</v>
      </c>
      <c r="H40">
        <v>0.147022921</v>
      </c>
      <c r="I40">
        <v>8.8159501000000001E-2</v>
      </c>
      <c r="J40">
        <v>0.33744744300000001</v>
      </c>
      <c r="K40">
        <v>0.292282653</v>
      </c>
      <c r="L40">
        <v>9.9823680999999997E-2</v>
      </c>
      <c r="M40">
        <v>3.5263799999999998E-2</v>
      </c>
      <c r="N40">
        <v>3050398082</v>
      </c>
      <c r="O40">
        <v>118012</v>
      </c>
      <c r="P40" s="1">
        <v>3.8699999999999999E-5</v>
      </c>
      <c r="Q40">
        <v>7373</v>
      </c>
      <c r="R40" s="1">
        <v>2.4200000000000001E-6</v>
      </c>
      <c r="S40">
        <f>VLOOKUP(A40,annot_sizes!A:D, 4, 0)</f>
        <v>38085672</v>
      </c>
      <c r="T40">
        <f t="shared" si="0"/>
        <v>1.9358986235033478E-4</v>
      </c>
    </row>
    <row r="41" spans="1:20" x14ac:dyDescent="0.2">
      <c r="A41" t="s">
        <v>57</v>
      </c>
      <c r="B41">
        <v>124</v>
      </c>
      <c r="C41">
        <v>64</v>
      </c>
      <c r="D41">
        <v>466</v>
      </c>
      <c r="E41">
        <v>249</v>
      </c>
      <c r="F41">
        <v>99</v>
      </c>
      <c r="G41">
        <v>43</v>
      </c>
      <c r="H41">
        <v>0.118660287</v>
      </c>
      <c r="I41">
        <v>6.1244018999999997E-2</v>
      </c>
      <c r="J41">
        <v>0.44593301400000002</v>
      </c>
      <c r="K41">
        <v>0.238277512</v>
      </c>
      <c r="L41">
        <v>9.4736842000000002E-2</v>
      </c>
      <c r="M41">
        <v>4.1148324999999999E-2</v>
      </c>
      <c r="N41">
        <v>2959373024</v>
      </c>
      <c r="O41">
        <v>16958</v>
      </c>
      <c r="P41" s="1">
        <v>5.7300000000000002E-6</v>
      </c>
      <c r="Q41">
        <v>1045</v>
      </c>
      <c r="R41" s="1">
        <v>3.53E-7</v>
      </c>
      <c r="S41">
        <f>VLOOKUP(A41,annot_sizes!A:D, 4, 0)</f>
        <v>1887836</v>
      </c>
      <c r="T41">
        <f t="shared" si="0"/>
        <v>5.5354384596967114E-4</v>
      </c>
    </row>
    <row r="42" spans="1:20" x14ac:dyDescent="0.2">
      <c r="A42" t="s">
        <v>58</v>
      </c>
      <c r="B42">
        <v>0</v>
      </c>
      <c r="C42">
        <v>1</v>
      </c>
      <c r="D42">
        <v>6</v>
      </c>
      <c r="E42">
        <v>2</v>
      </c>
      <c r="F42">
        <v>0</v>
      </c>
      <c r="G42">
        <v>0</v>
      </c>
      <c r="H42">
        <v>0</v>
      </c>
      <c r="I42">
        <v>0.111111111</v>
      </c>
      <c r="J42">
        <v>0.66666666699999999</v>
      </c>
      <c r="K42">
        <v>0.222222222</v>
      </c>
      <c r="L42">
        <v>0</v>
      </c>
      <c r="M42">
        <v>0</v>
      </c>
      <c r="N42">
        <v>2867564654</v>
      </c>
      <c r="O42">
        <v>125</v>
      </c>
      <c r="P42" s="1">
        <v>4.36E-8</v>
      </c>
      <c r="Q42">
        <v>9</v>
      </c>
      <c r="R42" s="1">
        <v>3.1399999999999999E-9</v>
      </c>
      <c r="S42">
        <f>VLOOKUP(A42,annot_sizes!A:D, 4, 0)</f>
        <v>13281</v>
      </c>
      <c r="T42">
        <f t="shared" si="0"/>
        <v>6.7765981477298394E-4</v>
      </c>
    </row>
    <row r="43" spans="1:20" x14ac:dyDescent="0.2">
      <c r="A43" t="s">
        <v>59</v>
      </c>
      <c r="B43">
        <v>288</v>
      </c>
      <c r="C43">
        <v>215</v>
      </c>
      <c r="D43">
        <v>1722</v>
      </c>
      <c r="E43">
        <v>1039</v>
      </c>
      <c r="F43">
        <v>383</v>
      </c>
      <c r="G43">
        <v>182</v>
      </c>
      <c r="H43">
        <v>7.5215460999999997E-2</v>
      </c>
      <c r="I43">
        <v>5.6150431000000001E-2</v>
      </c>
      <c r="J43">
        <v>0.44972577699999999</v>
      </c>
      <c r="K43">
        <v>0.27135022199999997</v>
      </c>
      <c r="L43">
        <v>0.100026116</v>
      </c>
      <c r="M43">
        <v>4.7531993000000002E-2</v>
      </c>
      <c r="N43">
        <v>3065052215</v>
      </c>
      <c r="O43">
        <v>61007</v>
      </c>
      <c r="P43" s="1">
        <v>1.9899999999999999E-5</v>
      </c>
      <c r="Q43">
        <v>3829</v>
      </c>
      <c r="R43" s="1">
        <v>1.2500000000000001E-6</v>
      </c>
      <c r="S43">
        <f>VLOOKUP(A43,annot_sizes!A:D, 4, 0)</f>
        <v>12882200</v>
      </c>
      <c r="T43">
        <f t="shared" si="0"/>
        <v>2.9723183928211019E-4</v>
      </c>
    </row>
    <row r="44" spans="1:20" x14ac:dyDescent="0.2">
      <c r="A44" t="s">
        <v>60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2985258999</v>
      </c>
      <c r="O44">
        <v>0</v>
      </c>
      <c r="P44">
        <v>0</v>
      </c>
      <c r="Q44">
        <v>0</v>
      </c>
      <c r="R44">
        <v>0</v>
      </c>
      <c r="S44" t="e">
        <f>VLOOKUP(A44,annot_sizes!A:D, 4, 0)</f>
        <v>#N/A</v>
      </c>
      <c r="T44" t="e">
        <f t="shared" si="0"/>
        <v>#N/A</v>
      </c>
    </row>
    <row r="45" spans="1:20" x14ac:dyDescent="0.2">
      <c r="A45" t="s">
        <v>61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1996076410</v>
      </c>
      <c r="O45">
        <v>0</v>
      </c>
      <c r="P45">
        <v>0</v>
      </c>
      <c r="Q45">
        <v>0</v>
      </c>
      <c r="R45">
        <v>0</v>
      </c>
      <c r="S45" t="e">
        <f>VLOOKUP(A45,annot_sizes!A:D, 4, 0)</f>
        <v>#N/A</v>
      </c>
      <c r="T45" t="e">
        <f t="shared" si="0"/>
        <v>#N/A</v>
      </c>
    </row>
    <row r="46" spans="1:20" x14ac:dyDescent="0.2">
      <c r="A46" t="s">
        <v>62</v>
      </c>
      <c r="B46">
        <v>1100</v>
      </c>
      <c r="C46">
        <v>235</v>
      </c>
      <c r="D46">
        <v>1287</v>
      </c>
      <c r="E46">
        <v>938</v>
      </c>
      <c r="F46">
        <v>334</v>
      </c>
      <c r="G46">
        <v>154</v>
      </c>
      <c r="H46">
        <v>0.27173913</v>
      </c>
      <c r="I46">
        <v>5.8053359999999998E-2</v>
      </c>
      <c r="J46">
        <v>0.317934783</v>
      </c>
      <c r="K46">
        <v>0.23171936800000001</v>
      </c>
      <c r="L46">
        <v>8.2509880999999993E-2</v>
      </c>
      <c r="M46">
        <v>3.8043477999999999E-2</v>
      </c>
      <c r="N46">
        <v>2971331530</v>
      </c>
      <c r="O46">
        <v>68849</v>
      </c>
      <c r="P46" s="1">
        <v>2.3200000000000001E-5</v>
      </c>
      <c r="Q46">
        <v>4048</v>
      </c>
      <c r="R46" s="1">
        <v>1.3599999999999999E-6</v>
      </c>
      <c r="S46">
        <f>VLOOKUP(A46,annot_sizes!A:D, 4, 0)</f>
        <v>9813122</v>
      </c>
      <c r="T46">
        <f t="shared" si="0"/>
        <v>4.1250888351332025E-4</v>
      </c>
    </row>
    <row r="47" spans="1:20" x14ac:dyDescent="0.2">
      <c r="A47" t="s">
        <v>63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12157105</v>
      </c>
      <c r="O47">
        <v>0</v>
      </c>
      <c r="P47">
        <v>0</v>
      </c>
      <c r="Q47">
        <v>0</v>
      </c>
      <c r="R47">
        <v>0</v>
      </c>
      <c r="S47">
        <f>VLOOKUP(A47,annot_sizes!A:D, 4, 0)</f>
        <v>8</v>
      </c>
      <c r="T47">
        <f t="shared" si="0"/>
        <v>0</v>
      </c>
    </row>
    <row r="48" spans="1:20" x14ac:dyDescent="0.2">
      <c r="A48" t="s">
        <v>64</v>
      </c>
      <c r="B48">
        <v>307</v>
      </c>
      <c r="C48">
        <v>150</v>
      </c>
      <c r="D48">
        <v>593</v>
      </c>
      <c r="E48">
        <v>541</v>
      </c>
      <c r="F48">
        <v>168</v>
      </c>
      <c r="G48">
        <v>64</v>
      </c>
      <c r="H48">
        <v>0.16840373</v>
      </c>
      <c r="I48">
        <v>8.2281953000000005E-2</v>
      </c>
      <c r="J48">
        <v>0.325287987</v>
      </c>
      <c r="K48">
        <v>0.296763577</v>
      </c>
      <c r="L48">
        <v>9.2155787000000003E-2</v>
      </c>
      <c r="M48">
        <v>3.5106967000000003E-2</v>
      </c>
      <c r="N48">
        <v>2608572064</v>
      </c>
      <c r="O48">
        <v>28283</v>
      </c>
      <c r="P48" s="1">
        <v>1.08E-5</v>
      </c>
      <c r="Q48">
        <v>1823</v>
      </c>
      <c r="R48" s="1">
        <v>6.99E-7</v>
      </c>
      <c r="S48">
        <f>VLOOKUP(A48,annot_sizes!A:D, 4, 0)</f>
        <v>5381219</v>
      </c>
      <c r="T48">
        <f t="shared" si="0"/>
        <v>3.3877082497478733E-4</v>
      </c>
    </row>
    <row r="49" spans="1:20" x14ac:dyDescent="0.2">
      <c r="A49" t="s">
        <v>65</v>
      </c>
      <c r="B49">
        <v>37</v>
      </c>
      <c r="C49">
        <v>22</v>
      </c>
      <c r="D49">
        <v>187</v>
      </c>
      <c r="E49">
        <v>79</v>
      </c>
      <c r="F49">
        <v>34</v>
      </c>
      <c r="G49">
        <v>9</v>
      </c>
      <c r="H49">
        <v>0.10054347800000001</v>
      </c>
      <c r="I49">
        <v>5.9782609E-2</v>
      </c>
      <c r="J49">
        <v>0.50815217400000001</v>
      </c>
      <c r="K49">
        <v>0.21467391299999999</v>
      </c>
      <c r="L49">
        <v>9.2391303999999994E-2</v>
      </c>
      <c r="M49">
        <v>2.4456522000000001E-2</v>
      </c>
      <c r="N49">
        <v>2423158183</v>
      </c>
      <c r="O49">
        <v>5633</v>
      </c>
      <c r="P49" s="1">
        <v>2.3199999999999998E-6</v>
      </c>
      <c r="Q49">
        <v>368</v>
      </c>
      <c r="R49" s="1">
        <v>1.5200000000000001E-7</v>
      </c>
      <c r="S49">
        <f>VLOOKUP(A49,annot_sizes!A:D, 4, 0)</f>
        <v>850950</v>
      </c>
      <c r="T49">
        <f t="shared" si="0"/>
        <v>4.3245784123626535E-4</v>
      </c>
    </row>
    <row r="50" spans="1:20" x14ac:dyDescent="0.2">
      <c r="A50" t="s">
        <v>66</v>
      </c>
      <c r="B50">
        <v>248</v>
      </c>
      <c r="C50">
        <v>118</v>
      </c>
      <c r="D50">
        <v>297</v>
      </c>
      <c r="E50">
        <v>306</v>
      </c>
      <c r="F50">
        <v>95</v>
      </c>
      <c r="G50">
        <v>50</v>
      </c>
      <c r="H50">
        <v>0.222621185</v>
      </c>
      <c r="I50">
        <v>0.105924596</v>
      </c>
      <c r="J50">
        <v>0.26660682200000002</v>
      </c>
      <c r="K50">
        <v>0.274685817</v>
      </c>
      <c r="L50">
        <v>8.5278276E-2</v>
      </c>
      <c r="M50">
        <v>4.4883302999999999E-2</v>
      </c>
      <c r="N50">
        <v>3174693010</v>
      </c>
      <c r="O50">
        <v>19204</v>
      </c>
      <c r="P50" s="1">
        <v>6.0499999999999997E-6</v>
      </c>
      <c r="Q50">
        <v>1114</v>
      </c>
      <c r="R50" s="1">
        <v>3.5100000000000001E-7</v>
      </c>
      <c r="S50">
        <f>VLOOKUP(A50,annot_sizes!A:D, 4, 0)</f>
        <v>2368685</v>
      </c>
      <c r="T50">
        <f t="shared" si="0"/>
        <v>4.7030314288307645E-4</v>
      </c>
    </row>
    <row r="51" spans="1:20" x14ac:dyDescent="0.2">
      <c r="A51" t="s">
        <v>67</v>
      </c>
      <c r="B51">
        <v>227</v>
      </c>
      <c r="C51">
        <v>145</v>
      </c>
      <c r="D51">
        <v>580</v>
      </c>
      <c r="E51">
        <v>483</v>
      </c>
      <c r="F51">
        <v>199</v>
      </c>
      <c r="G51">
        <v>56</v>
      </c>
      <c r="H51">
        <v>0.13431952699999999</v>
      </c>
      <c r="I51">
        <v>8.5798816999999999E-2</v>
      </c>
      <c r="J51">
        <v>0.343195266</v>
      </c>
      <c r="K51">
        <v>0.28579881699999998</v>
      </c>
      <c r="L51">
        <v>0.11775147900000001</v>
      </c>
      <c r="M51">
        <v>3.3136094999999997E-2</v>
      </c>
      <c r="N51">
        <v>2478393770</v>
      </c>
      <c r="O51">
        <v>26197</v>
      </c>
      <c r="P51" s="1">
        <v>1.06E-5</v>
      </c>
      <c r="Q51">
        <v>1690</v>
      </c>
      <c r="R51" s="1">
        <v>6.8199999999999999E-7</v>
      </c>
      <c r="S51">
        <f>VLOOKUP(A51,annot_sizes!A:D, 4, 0)</f>
        <v>4239243</v>
      </c>
      <c r="T51">
        <f t="shared" si="0"/>
        <v>3.9865608081442845E-4</v>
      </c>
    </row>
    <row r="52" spans="1:20" x14ac:dyDescent="0.2">
      <c r="A52" t="s">
        <v>68</v>
      </c>
      <c r="B52">
        <v>2</v>
      </c>
      <c r="C52">
        <v>3</v>
      </c>
      <c r="D52">
        <v>4</v>
      </c>
      <c r="E52">
        <v>4</v>
      </c>
      <c r="F52">
        <v>4</v>
      </c>
      <c r="G52">
        <v>0</v>
      </c>
      <c r="H52">
        <v>0.117647059</v>
      </c>
      <c r="I52">
        <v>0.17647058800000001</v>
      </c>
      <c r="J52">
        <v>0.235294118</v>
      </c>
      <c r="K52">
        <v>0.235294118</v>
      </c>
      <c r="L52">
        <v>0.235294118</v>
      </c>
      <c r="M52">
        <v>0</v>
      </c>
      <c r="N52">
        <v>907085737</v>
      </c>
      <c r="O52">
        <v>264</v>
      </c>
      <c r="P52" s="1">
        <v>2.91E-7</v>
      </c>
      <c r="Q52">
        <v>17</v>
      </c>
      <c r="R52" s="1">
        <v>1.8699999999999999E-8</v>
      </c>
      <c r="S52">
        <f>VLOOKUP(A52,annot_sizes!A:D, 4, 0)</f>
        <v>52719</v>
      </c>
      <c r="T52">
        <f t="shared" si="0"/>
        <v>3.2246438665376809E-4</v>
      </c>
    </row>
    <row r="53" spans="1:20" x14ac:dyDescent="0.2">
      <c r="A53" t="s">
        <v>69</v>
      </c>
      <c r="B53">
        <v>1430</v>
      </c>
      <c r="C53">
        <v>568</v>
      </c>
      <c r="D53">
        <v>2014</v>
      </c>
      <c r="E53">
        <v>1826</v>
      </c>
      <c r="F53">
        <v>574</v>
      </c>
      <c r="G53">
        <v>256</v>
      </c>
      <c r="H53">
        <v>0.21445710900000001</v>
      </c>
      <c r="I53">
        <v>8.5182963E-2</v>
      </c>
      <c r="J53">
        <v>0.30203959200000002</v>
      </c>
      <c r="K53">
        <v>0.27384523100000002</v>
      </c>
      <c r="L53">
        <v>8.6082782999999996E-2</v>
      </c>
      <c r="M53">
        <v>3.8392322E-2</v>
      </c>
      <c r="N53">
        <v>2501912388</v>
      </c>
      <c r="O53">
        <v>108093</v>
      </c>
      <c r="P53" s="1">
        <v>4.32E-5</v>
      </c>
      <c r="Q53">
        <v>6668</v>
      </c>
      <c r="R53" s="1">
        <v>2.6699999999999998E-6</v>
      </c>
      <c r="S53">
        <f>VLOOKUP(A53,annot_sizes!A:D, 4, 0)</f>
        <v>19516770</v>
      </c>
      <c r="T53">
        <f t="shared" si="0"/>
        <v>3.4165489473924222E-4</v>
      </c>
    </row>
    <row r="54" spans="1:20" x14ac:dyDescent="0.2">
      <c r="A54" t="s">
        <v>70</v>
      </c>
      <c r="B54">
        <v>10</v>
      </c>
      <c r="C54">
        <v>5</v>
      </c>
      <c r="D54">
        <v>137</v>
      </c>
      <c r="E54">
        <v>40</v>
      </c>
      <c r="F54">
        <v>50</v>
      </c>
      <c r="G54">
        <v>19</v>
      </c>
      <c r="H54">
        <v>3.8314175999999998E-2</v>
      </c>
      <c r="I54">
        <v>1.9157087999999999E-2</v>
      </c>
      <c r="J54">
        <v>0.52490421499999995</v>
      </c>
      <c r="K54">
        <v>0.15325670499999999</v>
      </c>
      <c r="L54">
        <v>0.191570881</v>
      </c>
      <c r="M54">
        <v>7.2796934999999993E-2</v>
      </c>
      <c r="N54">
        <v>1232135591</v>
      </c>
      <c r="O54">
        <v>4614</v>
      </c>
      <c r="P54" s="1">
        <v>3.7400000000000002E-6</v>
      </c>
      <c r="Q54">
        <v>261</v>
      </c>
      <c r="R54" s="1">
        <v>2.1199999999999999E-7</v>
      </c>
      <c r="S54">
        <f>VLOOKUP(A54,annot_sizes!A:D, 4, 0)</f>
        <v>232498</v>
      </c>
      <c r="T54">
        <f t="shared" si="0"/>
        <v>1.1225903018520589E-3</v>
      </c>
    </row>
    <row r="55" spans="1:20" x14ac:dyDescent="0.2">
      <c r="A55" t="s">
        <v>71</v>
      </c>
      <c r="B55">
        <v>56</v>
      </c>
      <c r="C55">
        <v>38</v>
      </c>
      <c r="D55">
        <v>198</v>
      </c>
      <c r="E55">
        <v>139</v>
      </c>
      <c r="F55">
        <v>42</v>
      </c>
      <c r="G55">
        <v>18</v>
      </c>
      <c r="H55">
        <v>0.114052953</v>
      </c>
      <c r="I55">
        <v>7.7393075000000006E-2</v>
      </c>
      <c r="J55">
        <v>0.40325865599999999</v>
      </c>
      <c r="K55">
        <v>0.28309572300000002</v>
      </c>
      <c r="L55">
        <v>8.5539715000000002E-2</v>
      </c>
      <c r="M55">
        <v>3.6659878E-2</v>
      </c>
      <c r="N55">
        <v>3453864774</v>
      </c>
      <c r="O55">
        <v>7697</v>
      </c>
      <c r="P55" s="1">
        <v>2.2299999999999998E-6</v>
      </c>
      <c r="Q55">
        <v>491</v>
      </c>
      <c r="R55" s="1">
        <v>1.42E-7</v>
      </c>
      <c r="S55">
        <f>VLOOKUP(A55,annot_sizes!A:D, 4, 0)</f>
        <v>1381754</v>
      </c>
      <c r="T55">
        <f t="shared" si="0"/>
        <v>3.5534545222955748E-4</v>
      </c>
    </row>
    <row r="56" spans="1:20" x14ac:dyDescent="0.2">
      <c r="A56" t="s">
        <v>72</v>
      </c>
      <c r="B56">
        <v>13</v>
      </c>
      <c r="C56">
        <v>27</v>
      </c>
      <c r="D56">
        <v>58</v>
      </c>
      <c r="E56">
        <v>30</v>
      </c>
      <c r="F56">
        <v>10</v>
      </c>
      <c r="G56">
        <v>9</v>
      </c>
      <c r="H56">
        <v>8.8435373999999997E-2</v>
      </c>
      <c r="I56">
        <v>0.18367346900000001</v>
      </c>
      <c r="J56">
        <v>0.39455782299999997</v>
      </c>
      <c r="K56">
        <v>0.20408163300000001</v>
      </c>
      <c r="L56">
        <v>6.8027211000000004E-2</v>
      </c>
      <c r="M56">
        <v>6.1224489999999999E-2</v>
      </c>
      <c r="N56">
        <v>358618246</v>
      </c>
      <c r="O56">
        <v>3136</v>
      </c>
      <c r="P56" s="1">
        <v>8.7399999999999993E-6</v>
      </c>
      <c r="Q56">
        <v>147</v>
      </c>
      <c r="R56" s="1">
        <v>4.0999999999999999E-7</v>
      </c>
      <c r="S56">
        <f>VLOOKUP(A56,annot_sizes!A:D, 4, 0)</f>
        <v>360682</v>
      </c>
      <c r="T56">
        <f t="shared" si="0"/>
        <v>4.0756123122307185E-4</v>
      </c>
    </row>
    <row r="57" spans="1:20" x14ac:dyDescent="0.2">
      <c r="A57" t="s">
        <v>73</v>
      </c>
      <c r="B57">
        <v>157</v>
      </c>
      <c r="C57">
        <v>298</v>
      </c>
      <c r="D57">
        <v>1025</v>
      </c>
      <c r="E57">
        <v>709</v>
      </c>
      <c r="F57">
        <v>137</v>
      </c>
      <c r="G57">
        <v>34</v>
      </c>
      <c r="H57">
        <v>6.6525424E-2</v>
      </c>
      <c r="I57">
        <v>0.12627118600000001</v>
      </c>
      <c r="J57">
        <v>0.43432203400000002</v>
      </c>
      <c r="K57">
        <v>0.30042372899999997</v>
      </c>
      <c r="L57">
        <v>5.8050847000000003E-2</v>
      </c>
      <c r="M57">
        <v>1.4406779999999999E-2</v>
      </c>
      <c r="N57">
        <v>1424897867</v>
      </c>
      <c r="O57">
        <v>36183</v>
      </c>
      <c r="P57" s="1">
        <v>2.5400000000000001E-5</v>
      </c>
      <c r="Q57">
        <v>2360</v>
      </c>
      <c r="R57" s="1">
        <v>1.66E-6</v>
      </c>
      <c r="S57">
        <f>VLOOKUP(A57,annot_sizes!A:D, 4, 0)</f>
        <v>4405249</v>
      </c>
      <c r="T57">
        <f t="shared" si="0"/>
        <v>5.3572454133693687E-4</v>
      </c>
    </row>
    <row r="58" spans="1:20" x14ac:dyDescent="0.2">
      <c r="A58" t="s">
        <v>74</v>
      </c>
      <c r="B58">
        <v>575</v>
      </c>
      <c r="C58">
        <v>226</v>
      </c>
      <c r="D58">
        <v>924</v>
      </c>
      <c r="E58">
        <v>775</v>
      </c>
      <c r="F58">
        <v>172</v>
      </c>
      <c r="G58">
        <v>54</v>
      </c>
      <c r="H58">
        <v>0.21093176799999999</v>
      </c>
      <c r="I58">
        <v>8.2905355999999999E-2</v>
      </c>
      <c r="J58">
        <v>0.33895818</v>
      </c>
      <c r="K58">
        <v>0.28429934000000001</v>
      </c>
      <c r="L58">
        <v>6.3096111999999996E-2</v>
      </c>
      <c r="M58">
        <v>1.9809244E-2</v>
      </c>
      <c r="N58">
        <v>3103808406</v>
      </c>
      <c r="O58">
        <v>39173</v>
      </c>
      <c r="P58" s="1">
        <v>1.26E-5</v>
      </c>
      <c r="Q58">
        <v>2726</v>
      </c>
      <c r="R58" s="1">
        <v>8.78E-7</v>
      </c>
      <c r="S58">
        <f>VLOOKUP(A58,annot_sizes!A:D, 4, 0)</f>
        <v>11855565</v>
      </c>
      <c r="T58">
        <f t="shared" si="0"/>
        <v>2.2993421232982147E-4</v>
      </c>
    </row>
    <row r="59" spans="1:20" x14ac:dyDescent="0.2">
      <c r="A59" t="s">
        <v>75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3660774957</v>
      </c>
      <c r="O59">
        <v>0</v>
      </c>
      <c r="P59">
        <v>0</v>
      </c>
      <c r="Q59">
        <v>0</v>
      </c>
      <c r="R59">
        <v>0</v>
      </c>
      <c r="S59" t="e">
        <f>VLOOKUP(A59,annot_sizes!A:D, 4, 0)</f>
        <v>#N/A</v>
      </c>
      <c r="T59" t="e">
        <f t="shared" si="0"/>
        <v>#N/A</v>
      </c>
    </row>
    <row r="60" spans="1:20" x14ac:dyDescent="0.2">
      <c r="A60" t="s">
        <v>76</v>
      </c>
      <c r="B60">
        <v>0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2172177994</v>
      </c>
      <c r="O60">
        <v>12</v>
      </c>
      <c r="P60" s="1">
        <v>5.52E-9</v>
      </c>
      <c r="Q60">
        <v>1</v>
      </c>
      <c r="R60" s="1">
        <v>4.6000000000000001E-10</v>
      </c>
      <c r="S60">
        <f>VLOOKUP(A60,annot_sizes!A:D, 4, 0)</f>
        <v>2720</v>
      </c>
      <c r="T60">
        <f t="shared" si="0"/>
        <v>3.6764705882352941E-4</v>
      </c>
    </row>
    <row r="61" spans="1:20" x14ac:dyDescent="0.2">
      <c r="A61" t="s">
        <v>77</v>
      </c>
      <c r="B61">
        <v>6284</v>
      </c>
      <c r="C61">
        <v>3713</v>
      </c>
      <c r="D61">
        <v>5707</v>
      </c>
      <c r="E61">
        <v>6274</v>
      </c>
      <c r="F61">
        <v>4114</v>
      </c>
      <c r="G61">
        <v>408</v>
      </c>
      <c r="H61">
        <v>0.237132075</v>
      </c>
      <c r="I61">
        <v>0.14011320799999999</v>
      </c>
      <c r="J61">
        <v>0.21535849100000001</v>
      </c>
      <c r="K61">
        <v>0.236754717</v>
      </c>
      <c r="L61">
        <v>0.15524528300000001</v>
      </c>
      <c r="M61">
        <v>1.5396226000000001E-2</v>
      </c>
      <c r="N61">
        <v>2715853792</v>
      </c>
      <c r="O61">
        <v>404892</v>
      </c>
      <c r="P61">
        <v>1.49085E-4</v>
      </c>
      <c r="Q61">
        <v>26500</v>
      </c>
      <c r="R61" s="1">
        <v>9.7599999999999997E-6</v>
      </c>
      <c r="S61" t="e">
        <f>VLOOKUP(A61,annot_sizes!A:D, 4, 0)</f>
        <v>#N/A</v>
      </c>
      <c r="T61" t="e">
        <f t="shared" si="0"/>
        <v>#N/A</v>
      </c>
    </row>
    <row r="62" spans="1:20" x14ac:dyDescent="0.2">
      <c r="A62" t="s">
        <v>78</v>
      </c>
      <c r="B62">
        <v>55428</v>
      </c>
      <c r="C62">
        <v>19729</v>
      </c>
      <c r="D62">
        <v>15665</v>
      </c>
      <c r="E62">
        <v>39656</v>
      </c>
      <c r="F62">
        <v>10235</v>
      </c>
      <c r="G62">
        <v>2794</v>
      </c>
      <c r="H62">
        <v>0.38623899900000003</v>
      </c>
      <c r="I62">
        <v>0.137477614</v>
      </c>
      <c r="J62">
        <v>0.109158438</v>
      </c>
      <c r="K62">
        <v>0.27633495200000002</v>
      </c>
      <c r="L62">
        <v>7.1320563000000003E-2</v>
      </c>
      <c r="M62">
        <v>1.9469434000000001E-2</v>
      </c>
      <c r="N62">
        <v>2897824427</v>
      </c>
      <c r="O62">
        <v>2355803</v>
      </c>
      <c r="P62">
        <v>8.1295599999999999E-4</v>
      </c>
      <c r="Q62">
        <v>143507</v>
      </c>
      <c r="R62" s="1">
        <v>4.9499999999999997E-5</v>
      </c>
      <c r="S62" t="e">
        <f>VLOOKUP(A62,annot_sizes!A:D, 4, 0)</f>
        <v>#N/A</v>
      </c>
      <c r="T62" t="e">
        <f t="shared" si="0"/>
        <v>#N/A</v>
      </c>
    </row>
    <row r="63" spans="1:20" x14ac:dyDescent="0.2">
      <c r="A63" t="s">
        <v>79</v>
      </c>
      <c r="B63">
        <v>19030</v>
      </c>
      <c r="C63">
        <v>16137</v>
      </c>
      <c r="D63">
        <v>5265</v>
      </c>
      <c r="E63">
        <v>30094</v>
      </c>
      <c r="F63">
        <v>4069</v>
      </c>
      <c r="G63">
        <v>1767</v>
      </c>
      <c r="H63">
        <v>0.24920772099999999</v>
      </c>
      <c r="I63">
        <v>0.211322385</v>
      </c>
      <c r="J63">
        <v>6.8947906000000003E-2</v>
      </c>
      <c r="K63">
        <v>0.39409654</v>
      </c>
      <c r="L63">
        <v>5.3285666000000002E-2</v>
      </c>
      <c r="M63">
        <v>2.3139782000000001E-2</v>
      </c>
      <c r="N63">
        <v>2343218756</v>
      </c>
      <c r="O63">
        <v>1283189</v>
      </c>
      <c r="P63">
        <v>5.4761800000000004E-4</v>
      </c>
      <c r="Q63">
        <v>76362</v>
      </c>
      <c r="R63" s="1">
        <v>3.26E-5</v>
      </c>
      <c r="S63" t="e">
        <f>VLOOKUP(A63,annot_sizes!A:D, 4, 0)</f>
        <v>#N/A</v>
      </c>
      <c r="T63" t="e">
        <f t="shared" si="0"/>
        <v>#N/A</v>
      </c>
    </row>
    <row r="64" spans="1:20" x14ac:dyDescent="0.2">
      <c r="A64" t="s">
        <v>80</v>
      </c>
      <c r="B64">
        <v>1007</v>
      </c>
      <c r="C64">
        <v>1100</v>
      </c>
      <c r="D64">
        <v>787</v>
      </c>
      <c r="E64">
        <v>973</v>
      </c>
      <c r="F64">
        <v>217</v>
      </c>
      <c r="G64">
        <v>94</v>
      </c>
      <c r="H64">
        <v>0.24102441399999999</v>
      </c>
      <c r="I64">
        <v>0.26328386799999998</v>
      </c>
      <c r="J64">
        <v>0.18836764</v>
      </c>
      <c r="K64">
        <v>0.232886549</v>
      </c>
      <c r="L64">
        <v>5.1938726999999997E-2</v>
      </c>
      <c r="M64">
        <v>2.2498803000000001E-2</v>
      </c>
      <c r="N64">
        <v>391484715</v>
      </c>
      <c r="O64">
        <v>82554</v>
      </c>
      <c r="P64">
        <v>2.10874E-4</v>
      </c>
      <c r="Q64">
        <v>4178</v>
      </c>
      <c r="R64" s="1">
        <v>1.0699999999999999E-5</v>
      </c>
      <c r="S64" t="e">
        <f>VLOOKUP(A64,annot_sizes!A:D, 4, 0)</f>
        <v>#N/A</v>
      </c>
      <c r="T64" t="e">
        <f t="shared" si="0"/>
        <v>#N/A</v>
      </c>
    </row>
    <row r="65" spans="1:20" x14ac:dyDescent="0.2">
      <c r="A65" t="s">
        <v>81</v>
      </c>
      <c r="B65">
        <v>40931</v>
      </c>
      <c r="C65">
        <v>11825</v>
      </c>
      <c r="D65">
        <v>11901</v>
      </c>
      <c r="E65">
        <v>27305</v>
      </c>
      <c r="F65">
        <v>7854</v>
      </c>
      <c r="G65">
        <v>2195</v>
      </c>
      <c r="H65">
        <v>0.40124104300000002</v>
      </c>
      <c r="I65">
        <v>0.11591887100000001</v>
      </c>
      <c r="J65">
        <v>0.11666388900000001</v>
      </c>
      <c r="K65">
        <v>0.26766721199999999</v>
      </c>
      <c r="L65">
        <v>7.6991696999999998E-2</v>
      </c>
      <c r="M65">
        <v>2.1517287E-2</v>
      </c>
      <c r="N65">
        <v>3044872214</v>
      </c>
      <c r="O65">
        <v>1723439</v>
      </c>
      <c r="P65">
        <v>5.6601399999999999E-4</v>
      </c>
      <c r="Q65">
        <v>102011</v>
      </c>
      <c r="R65" s="1">
        <v>3.3500000000000001E-5</v>
      </c>
      <c r="S65" t="e">
        <f>VLOOKUP(A65,annot_sizes!A:D, 4, 0)</f>
        <v>#N/A</v>
      </c>
      <c r="T65" t="e">
        <f t="shared" si="0"/>
        <v>#N/A</v>
      </c>
    </row>
    <row r="66" spans="1:20" x14ac:dyDescent="0.2">
      <c r="A66" t="s">
        <v>82</v>
      </c>
      <c r="B66">
        <v>4230</v>
      </c>
      <c r="C66">
        <v>1145</v>
      </c>
      <c r="D66">
        <v>2180</v>
      </c>
      <c r="E66">
        <v>3952</v>
      </c>
      <c r="F66">
        <v>1005</v>
      </c>
      <c r="G66">
        <v>199</v>
      </c>
      <c r="H66">
        <v>0.332782629</v>
      </c>
      <c r="I66">
        <v>9.0079459000000001E-2</v>
      </c>
      <c r="J66">
        <v>0.17150499599999999</v>
      </c>
      <c r="K66">
        <v>0.31091180899999998</v>
      </c>
      <c r="L66">
        <v>7.9065376000000007E-2</v>
      </c>
      <c r="M66">
        <v>1.5655730999999999E-2</v>
      </c>
      <c r="N66">
        <v>1128339136</v>
      </c>
      <c r="O66">
        <v>191634</v>
      </c>
      <c r="P66">
        <v>1.6983699999999999E-4</v>
      </c>
      <c r="Q66">
        <v>12711</v>
      </c>
      <c r="R66" s="1">
        <v>1.13E-5</v>
      </c>
      <c r="S66" t="e">
        <f>VLOOKUP(A66,annot_sizes!A:D, 4, 0)</f>
        <v>#N/A</v>
      </c>
      <c r="T66" t="e">
        <f t="shared" si="0"/>
        <v>#N/A</v>
      </c>
    </row>
    <row r="67" spans="1:20" x14ac:dyDescent="0.2">
      <c r="A67" t="s">
        <v>83</v>
      </c>
      <c r="B67">
        <v>20456</v>
      </c>
      <c r="C67">
        <v>33900</v>
      </c>
      <c r="D67">
        <v>12468</v>
      </c>
      <c r="E67">
        <v>42971</v>
      </c>
      <c r="F67">
        <v>9095</v>
      </c>
      <c r="G67">
        <v>3343</v>
      </c>
      <c r="H67">
        <v>0.16735251500000001</v>
      </c>
      <c r="I67">
        <v>0.27733918000000002</v>
      </c>
      <c r="J67">
        <v>0.102001914</v>
      </c>
      <c r="K67">
        <v>0.35154990899999999</v>
      </c>
      <c r="L67">
        <v>7.4407075000000003E-2</v>
      </c>
      <c r="M67">
        <v>2.7349406E-2</v>
      </c>
      <c r="N67">
        <v>2647915728</v>
      </c>
      <c r="O67">
        <v>2790890</v>
      </c>
      <c r="P67">
        <v>1.0539950000000001E-3</v>
      </c>
      <c r="Q67">
        <v>122233</v>
      </c>
      <c r="R67" s="1">
        <v>4.6199999999999998E-5</v>
      </c>
      <c r="S67" t="e">
        <f>VLOOKUP(A67,annot_sizes!A:D, 4, 0)</f>
        <v>#N/A</v>
      </c>
      <c r="T67" t="e">
        <f t="shared" ref="T67:T69" si="1">Q67/S67</f>
        <v>#N/A</v>
      </c>
    </row>
    <row r="68" spans="1:20" x14ac:dyDescent="0.2">
      <c r="A68" t="s">
        <v>84</v>
      </c>
      <c r="B68">
        <v>12894</v>
      </c>
      <c r="C68">
        <v>10352</v>
      </c>
      <c r="D68">
        <v>5259</v>
      </c>
      <c r="E68">
        <v>8925</v>
      </c>
      <c r="F68">
        <v>1193</v>
      </c>
      <c r="G68">
        <v>289</v>
      </c>
      <c r="H68">
        <v>0.33136307599999998</v>
      </c>
      <c r="I68">
        <v>0.26603618400000001</v>
      </c>
      <c r="J68">
        <v>0.13515110999999999</v>
      </c>
      <c r="K68">
        <v>0.22936369200000001</v>
      </c>
      <c r="L68">
        <v>3.0658923000000001E-2</v>
      </c>
      <c r="M68">
        <v>7.4270150000000004E-3</v>
      </c>
      <c r="N68">
        <v>1451301209</v>
      </c>
      <c r="O68">
        <v>660881</v>
      </c>
      <c r="P68">
        <v>4.5537099999999999E-4</v>
      </c>
      <c r="Q68">
        <v>38912</v>
      </c>
      <c r="R68" s="1">
        <v>2.6800000000000001E-5</v>
      </c>
      <c r="S68" t="e">
        <f>VLOOKUP(A68,annot_sizes!A:D, 4, 0)</f>
        <v>#N/A</v>
      </c>
      <c r="T68" t="e">
        <f t="shared" si="1"/>
        <v>#N/A</v>
      </c>
    </row>
    <row r="69" spans="1:20" x14ac:dyDescent="0.2">
      <c r="A69" t="s">
        <v>85</v>
      </c>
      <c r="B69">
        <v>34802</v>
      </c>
      <c r="C69">
        <v>45116</v>
      </c>
      <c r="D69">
        <v>20068</v>
      </c>
      <c r="E69">
        <v>67476</v>
      </c>
      <c r="F69">
        <v>16686</v>
      </c>
      <c r="G69">
        <v>5451</v>
      </c>
      <c r="H69">
        <v>0.18355582000000001</v>
      </c>
      <c r="I69">
        <v>0.237954842</v>
      </c>
      <c r="J69">
        <v>0.10584444</v>
      </c>
      <c r="K69">
        <v>0.35588795299999998</v>
      </c>
      <c r="L69">
        <v>8.8006793E-2</v>
      </c>
      <c r="M69">
        <v>2.8750152000000001E-2</v>
      </c>
      <c r="N69">
        <v>2728222451</v>
      </c>
      <c r="O69">
        <v>4039110</v>
      </c>
      <c r="P69">
        <v>1.480491E-3</v>
      </c>
      <c r="Q69">
        <v>189599</v>
      </c>
      <c r="R69" s="1">
        <v>6.9499999999999995E-5</v>
      </c>
      <c r="S69" t="e">
        <f>VLOOKUP(A69,annot_sizes!A:D, 4, 0)</f>
        <v>#N/A</v>
      </c>
      <c r="T69" t="e">
        <f t="shared" si="1"/>
        <v>#N/A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A3432-DCBA-1246-A8DD-0B1537A9C389}">
  <dimension ref="A1:T69"/>
  <sheetViews>
    <sheetView workbookViewId="0">
      <selection activeCell="U14" sqref="U14"/>
    </sheetView>
  </sheetViews>
  <sheetFormatPr baseColWidth="10" defaultRowHeight="16" x14ac:dyDescent="0.2"/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146</v>
      </c>
      <c r="T1" t="s">
        <v>145</v>
      </c>
    </row>
    <row r="2" spans="1:20" x14ac:dyDescent="0.2">
      <c r="A2" t="s">
        <v>18</v>
      </c>
      <c r="B2">
        <v>222</v>
      </c>
      <c r="C2">
        <v>266</v>
      </c>
      <c r="D2">
        <v>335</v>
      </c>
      <c r="E2">
        <v>496</v>
      </c>
      <c r="F2">
        <v>110</v>
      </c>
      <c r="G2">
        <v>27</v>
      </c>
      <c r="H2">
        <v>0.152472527</v>
      </c>
      <c r="I2">
        <v>0.182692308</v>
      </c>
      <c r="J2">
        <v>0.23008241800000001</v>
      </c>
      <c r="K2">
        <v>0.340659341</v>
      </c>
      <c r="L2">
        <v>7.5549451000000004E-2</v>
      </c>
      <c r="M2">
        <v>1.8543956E-2</v>
      </c>
      <c r="N2">
        <v>100286401</v>
      </c>
      <c r="O2">
        <v>21172</v>
      </c>
      <c r="P2">
        <v>2.11115E-4</v>
      </c>
      <c r="Q2">
        <v>1456</v>
      </c>
      <c r="R2" s="1">
        <v>1.45E-5</v>
      </c>
      <c r="S2">
        <f>VLOOKUP(A2,annot_sizes!A:D, 3, 0)</f>
        <v>5870169</v>
      </c>
      <c r="T2">
        <f>Q2/S2</f>
        <v>2.4803374485470519E-4</v>
      </c>
    </row>
    <row r="3" spans="1:20" x14ac:dyDescent="0.2">
      <c r="A3" t="s">
        <v>19</v>
      </c>
      <c r="B3">
        <v>8</v>
      </c>
      <c r="C3">
        <v>5</v>
      </c>
      <c r="D3">
        <v>9</v>
      </c>
      <c r="E3">
        <v>10</v>
      </c>
      <c r="F3">
        <v>4</v>
      </c>
      <c r="G3">
        <v>3</v>
      </c>
      <c r="H3">
        <v>0.20512820500000001</v>
      </c>
      <c r="I3">
        <v>0.128205128</v>
      </c>
      <c r="J3">
        <v>0.23076923099999999</v>
      </c>
      <c r="K3">
        <v>0.256410256</v>
      </c>
      <c r="L3">
        <v>0.102564103</v>
      </c>
      <c r="M3">
        <v>7.6923077000000006E-2</v>
      </c>
      <c r="N3">
        <v>2299509015</v>
      </c>
      <c r="O3">
        <v>635</v>
      </c>
      <c r="P3" s="1">
        <v>2.7599999999999998E-7</v>
      </c>
      <c r="Q3">
        <v>39</v>
      </c>
      <c r="R3" s="1">
        <v>1.7E-8</v>
      </c>
      <c r="S3">
        <f>VLOOKUP(A3,annot_sizes!A:D, 3, 0)</f>
        <v>63448</v>
      </c>
      <c r="T3">
        <f t="shared" ref="T3:T66" si="0">Q3/S3</f>
        <v>6.1467658555037195E-4</v>
      </c>
    </row>
    <row r="4" spans="1:20" x14ac:dyDescent="0.2">
      <c r="A4" t="s">
        <v>20</v>
      </c>
      <c r="B4">
        <v>856</v>
      </c>
      <c r="C4">
        <v>1048</v>
      </c>
      <c r="D4">
        <v>2286</v>
      </c>
      <c r="E4">
        <v>2078</v>
      </c>
      <c r="F4">
        <v>359</v>
      </c>
      <c r="G4">
        <v>87</v>
      </c>
      <c r="H4">
        <v>0.127494787</v>
      </c>
      <c r="I4">
        <v>0.156091749</v>
      </c>
      <c r="J4">
        <v>0.34048257399999998</v>
      </c>
      <c r="K4">
        <v>0.309502532</v>
      </c>
      <c r="L4">
        <v>5.3470360000000001E-2</v>
      </c>
      <c r="M4">
        <v>1.2957998E-2</v>
      </c>
      <c r="N4">
        <v>1799143587</v>
      </c>
      <c r="O4">
        <v>120126</v>
      </c>
      <c r="P4" s="1">
        <v>6.6799999999999997E-5</v>
      </c>
      <c r="Q4">
        <v>6714</v>
      </c>
      <c r="R4" s="1">
        <v>3.7299999999999999E-6</v>
      </c>
      <c r="S4">
        <f>VLOOKUP(A4,annot_sizes!A:D, 3, 0)</f>
        <v>15237027</v>
      </c>
      <c r="T4">
        <f t="shared" si="0"/>
        <v>4.4063714004050791E-4</v>
      </c>
    </row>
    <row r="5" spans="1:20" x14ac:dyDescent="0.2">
      <c r="A5" t="s">
        <v>21</v>
      </c>
      <c r="B5">
        <v>116</v>
      </c>
      <c r="C5">
        <v>557</v>
      </c>
      <c r="D5">
        <v>555</v>
      </c>
      <c r="E5">
        <v>367</v>
      </c>
      <c r="F5">
        <v>96</v>
      </c>
      <c r="G5">
        <v>22</v>
      </c>
      <c r="H5">
        <v>6.7717454999999996E-2</v>
      </c>
      <c r="I5">
        <v>0.32516053700000003</v>
      </c>
      <c r="J5">
        <v>0.32399299500000001</v>
      </c>
      <c r="K5">
        <v>0.21424401600000001</v>
      </c>
      <c r="L5">
        <v>5.6042031999999999E-2</v>
      </c>
      <c r="M5">
        <v>1.2842966000000001E-2</v>
      </c>
      <c r="N5">
        <v>264974304</v>
      </c>
      <c r="O5">
        <v>25907</v>
      </c>
      <c r="P5" s="1">
        <v>9.7800000000000006E-5</v>
      </c>
      <c r="Q5">
        <v>1713</v>
      </c>
      <c r="R5" s="1">
        <v>6.46E-6</v>
      </c>
      <c r="S5">
        <f>VLOOKUP(A5,annot_sizes!A:D, 3, 0)</f>
        <v>2523164</v>
      </c>
      <c r="T5">
        <f t="shared" si="0"/>
        <v>6.7890949617226625E-4</v>
      </c>
    </row>
    <row r="6" spans="1:20" x14ac:dyDescent="0.2">
      <c r="A6" t="s">
        <v>22</v>
      </c>
      <c r="B6">
        <v>1930</v>
      </c>
      <c r="C6">
        <v>799</v>
      </c>
      <c r="D6">
        <v>563</v>
      </c>
      <c r="E6">
        <v>1613</v>
      </c>
      <c r="F6">
        <v>428</v>
      </c>
      <c r="G6">
        <v>84</v>
      </c>
      <c r="H6">
        <v>0.35628576699999998</v>
      </c>
      <c r="I6">
        <v>0.147498615</v>
      </c>
      <c r="J6">
        <v>0.103932066</v>
      </c>
      <c r="K6">
        <v>0.29776629100000002</v>
      </c>
      <c r="L6">
        <v>7.9010522E-2</v>
      </c>
      <c r="M6">
        <v>1.5506738000000001E-2</v>
      </c>
      <c r="N6">
        <v>2431687698</v>
      </c>
      <c r="O6">
        <v>81888</v>
      </c>
      <c r="P6" s="1">
        <v>3.3699999999999999E-5</v>
      </c>
      <c r="Q6">
        <v>5417</v>
      </c>
      <c r="R6" s="1">
        <v>2.2299999999999998E-6</v>
      </c>
      <c r="S6">
        <f>VLOOKUP(A6,annot_sizes!A:D, 3, 0)</f>
        <v>31841363</v>
      </c>
      <c r="T6">
        <f t="shared" si="0"/>
        <v>1.7012462688861655E-4</v>
      </c>
    </row>
    <row r="7" spans="1:20" x14ac:dyDescent="0.2">
      <c r="A7" t="s">
        <v>23</v>
      </c>
      <c r="B7">
        <v>268</v>
      </c>
      <c r="C7">
        <v>1385</v>
      </c>
      <c r="D7">
        <v>1425</v>
      </c>
      <c r="E7">
        <v>1141</v>
      </c>
      <c r="F7">
        <v>201</v>
      </c>
      <c r="G7">
        <v>46</v>
      </c>
      <c r="H7">
        <v>6.0008957000000002E-2</v>
      </c>
      <c r="I7">
        <v>0.31012091400000003</v>
      </c>
      <c r="J7">
        <v>0.31907747400000003</v>
      </c>
      <c r="K7">
        <v>0.25548589300000002</v>
      </c>
      <c r="L7">
        <v>4.5006717000000002E-2</v>
      </c>
      <c r="M7">
        <v>1.0300045000000001E-2</v>
      </c>
      <c r="N7">
        <v>974498586</v>
      </c>
      <c r="O7">
        <v>70094</v>
      </c>
      <c r="P7" s="1">
        <v>7.1899999999999999E-5</v>
      </c>
      <c r="Q7">
        <v>4466</v>
      </c>
      <c r="R7" s="1">
        <v>4.5800000000000002E-6</v>
      </c>
      <c r="S7">
        <f>VLOOKUP(A7,annot_sizes!A:D, 3, 0)</f>
        <v>20105946</v>
      </c>
      <c r="T7">
        <f t="shared" si="0"/>
        <v>2.2212334599923823E-4</v>
      </c>
    </row>
    <row r="8" spans="1:20" x14ac:dyDescent="0.2">
      <c r="A8" t="s">
        <v>24</v>
      </c>
      <c r="B8">
        <v>1755</v>
      </c>
      <c r="C8">
        <v>736</v>
      </c>
      <c r="D8">
        <v>637</v>
      </c>
      <c r="E8">
        <v>1552</v>
      </c>
      <c r="F8">
        <v>566</v>
      </c>
      <c r="G8">
        <v>157</v>
      </c>
      <c r="H8">
        <v>0.32481954499999999</v>
      </c>
      <c r="I8">
        <v>0.13622061799999999</v>
      </c>
      <c r="J8">
        <v>0.11789746399999999</v>
      </c>
      <c r="K8">
        <v>0.28724782500000001</v>
      </c>
      <c r="L8">
        <v>0.104756617</v>
      </c>
      <c r="M8">
        <v>2.9057930999999999E-2</v>
      </c>
      <c r="N8">
        <v>2723219641</v>
      </c>
      <c r="O8">
        <v>89754</v>
      </c>
      <c r="P8" s="1">
        <v>3.3000000000000003E-5</v>
      </c>
      <c r="Q8">
        <v>5403</v>
      </c>
      <c r="R8" s="1">
        <v>1.9800000000000001E-6</v>
      </c>
      <c r="S8">
        <f>VLOOKUP(A8,annot_sizes!A:D, 3, 0)</f>
        <v>20267654</v>
      </c>
      <c r="T8">
        <f t="shared" si="0"/>
        <v>2.6658240761362906E-4</v>
      </c>
    </row>
    <row r="9" spans="1:20" x14ac:dyDescent="0.2">
      <c r="A9" t="s">
        <v>25</v>
      </c>
      <c r="B9">
        <v>1006</v>
      </c>
      <c r="C9">
        <v>570</v>
      </c>
      <c r="D9">
        <v>447</v>
      </c>
      <c r="E9">
        <v>1160</v>
      </c>
      <c r="F9">
        <v>313</v>
      </c>
      <c r="G9">
        <v>77</v>
      </c>
      <c r="H9">
        <v>0.281556115</v>
      </c>
      <c r="I9">
        <v>0.159529807</v>
      </c>
      <c r="J9">
        <v>0.12510495399999999</v>
      </c>
      <c r="K9">
        <v>0.32465715099999998</v>
      </c>
      <c r="L9">
        <v>8.7601454999999995E-2</v>
      </c>
      <c r="M9">
        <v>2.1550518000000001E-2</v>
      </c>
      <c r="N9">
        <v>2464367180</v>
      </c>
      <c r="O9">
        <v>52021</v>
      </c>
      <c r="P9" s="1">
        <v>2.1100000000000001E-5</v>
      </c>
      <c r="Q9">
        <v>3573</v>
      </c>
      <c r="R9" s="1">
        <v>1.4500000000000001E-6</v>
      </c>
      <c r="S9">
        <f>VLOOKUP(A9,annot_sizes!A:D, 3, 0)</f>
        <v>21994007</v>
      </c>
      <c r="T9">
        <f t="shared" si="0"/>
        <v>1.6245334467702952E-4</v>
      </c>
    </row>
    <row r="10" spans="1:20" x14ac:dyDescent="0.2">
      <c r="A10" t="s">
        <v>26</v>
      </c>
      <c r="B10">
        <v>2932</v>
      </c>
      <c r="C10">
        <v>889</v>
      </c>
      <c r="D10">
        <v>716</v>
      </c>
      <c r="E10">
        <v>1728</v>
      </c>
      <c r="F10">
        <v>500</v>
      </c>
      <c r="G10">
        <v>141</v>
      </c>
      <c r="H10">
        <v>0.424558355</v>
      </c>
      <c r="I10">
        <v>0.128728642</v>
      </c>
      <c r="J10">
        <v>0.103677961</v>
      </c>
      <c r="K10">
        <v>0.25021720200000003</v>
      </c>
      <c r="L10">
        <v>7.2400810999999995E-2</v>
      </c>
      <c r="M10">
        <v>2.0417029E-2</v>
      </c>
      <c r="N10">
        <v>2789656328</v>
      </c>
      <c r="O10">
        <v>114105</v>
      </c>
      <c r="P10" s="1">
        <v>4.0899999999999998E-5</v>
      </c>
      <c r="Q10">
        <v>6906</v>
      </c>
      <c r="R10" s="1">
        <v>2.48E-6</v>
      </c>
      <c r="S10">
        <f>VLOOKUP(A10,annot_sizes!A:D, 3, 0)</f>
        <v>16420207</v>
      </c>
      <c r="T10">
        <f t="shared" si="0"/>
        <v>4.205793507962476E-4</v>
      </c>
    </row>
    <row r="11" spans="1:20" x14ac:dyDescent="0.2">
      <c r="A11" t="s">
        <v>27</v>
      </c>
      <c r="B11">
        <v>5</v>
      </c>
      <c r="C11">
        <v>0</v>
      </c>
      <c r="D11">
        <v>9</v>
      </c>
      <c r="E11">
        <v>13</v>
      </c>
      <c r="F11">
        <v>2</v>
      </c>
      <c r="G11">
        <v>0</v>
      </c>
      <c r="H11">
        <v>0.17241379300000001</v>
      </c>
      <c r="I11">
        <v>0</v>
      </c>
      <c r="J11">
        <v>0.31034482800000002</v>
      </c>
      <c r="K11">
        <v>0.44827586200000002</v>
      </c>
      <c r="L11">
        <v>6.8965517000000004E-2</v>
      </c>
      <c r="M11">
        <v>0</v>
      </c>
      <c r="N11">
        <v>2458927620</v>
      </c>
      <c r="O11">
        <v>439</v>
      </c>
      <c r="P11" s="1">
        <v>1.79E-7</v>
      </c>
      <c r="Q11">
        <v>29</v>
      </c>
      <c r="R11" s="1">
        <v>1.18E-8</v>
      </c>
      <c r="S11" t="e">
        <f>VLOOKUP(A11,annot_sizes!A:D, 3, 0)</f>
        <v>#N/A</v>
      </c>
      <c r="T11" t="e">
        <f t="shared" si="0"/>
        <v>#N/A</v>
      </c>
    </row>
    <row r="12" spans="1:20" x14ac:dyDescent="0.2">
      <c r="A12" t="s">
        <v>28</v>
      </c>
      <c r="B12">
        <v>1333</v>
      </c>
      <c r="C12">
        <v>891</v>
      </c>
      <c r="D12">
        <v>493</v>
      </c>
      <c r="E12">
        <v>1364</v>
      </c>
      <c r="F12">
        <v>405</v>
      </c>
      <c r="G12">
        <v>128</v>
      </c>
      <c r="H12">
        <v>0.28890333800000001</v>
      </c>
      <c r="I12">
        <v>0.19310793200000001</v>
      </c>
      <c r="J12">
        <v>0.10684872099999999</v>
      </c>
      <c r="K12">
        <v>0.29562201999999999</v>
      </c>
      <c r="L12">
        <v>8.7776332999999998E-2</v>
      </c>
      <c r="M12">
        <v>2.7741656E-2</v>
      </c>
      <c r="N12">
        <v>2358167390</v>
      </c>
      <c r="O12">
        <v>90524</v>
      </c>
      <c r="P12" s="1">
        <v>3.8399999999999998E-5</v>
      </c>
      <c r="Q12">
        <v>4614</v>
      </c>
      <c r="R12" s="1">
        <v>1.9599999999999999E-6</v>
      </c>
      <c r="S12">
        <f>VLOOKUP(A12,annot_sizes!A:D, 3, 0)</f>
        <v>9559735</v>
      </c>
      <c r="T12">
        <f t="shared" si="0"/>
        <v>4.8264936214236062E-4</v>
      </c>
    </row>
    <row r="13" spans="1:20" x14ac:dyDescent="0.2">
      <c r="A13" t="s">
        <v>29</v>
      </c>
      <c r="B13">
        <v>3434</v>
      </c>
      <c r="C13">
        <v>4193</v>
      </c>
      <c r="D13">
        <v>2607</v>
      </c>
      <c r="E13">
        <v>4003</v>
      </c>
      <c r="F13">
        <v>884</v>
      </c>
      <c r="G13">
        <v>89</v>
      </c>
      <c r="H13">
        <v>0.22577251800000001</v>
      </c>
      <c r="I13">
        <v>0.275673899</v>
      </c>
      <c r="J13">
        <v>0.17140039400000001</v>
      </c>
      <c r="K13">
        <v>0.26318211699999999</v>
      </c>
      <c r="L13">
        <v>5.8119657999999998E-2</v>
      </c>
      <c r="M13">
        <v>5.8514140000000001E-3</v>
      </c>
      <c r="N13">
        <v>1679203469</v>
      </c>
      <c r="O13">
        <v>291894</v>
      </c>
      <c r="P13">
        <v>1.7382899999999999E-4</v>
      </c>
      <c r="Q13">
        <v>15210</v>
      </c>
      <c r="R13" s="1">
        <v>9.0599999999999997E-6</v>
      </c>
      <c r="S13">
        <f>VLOOKUP(A13,annot_sizes!A:D, 3, 0)</f>
        <v>29618850</v>
      </c>
      <c r="T13">
        <f t="shared" si="0"/>
        <v>5.1352432656905989E-4</v>
      </c>
    </row>
    <row r="14" spans="1:20" x14ac:dyDescent="0.2">
      <c r="A14" t="s">
        <v>30</v>
      </c>
      <c r="B14">
        <v>1864</v>
      </c>
      <c r="C14">
        <v>672</v>
      </c>
      <c r="D14">
        <v>567</v>
      </c>
      <c r="E14">
        <v>1862</v>
      </c>
      <c r="F14">
        <v>546</v>
      </c>
      <c r="G14">
        <v>135</v>
      </c>
      <c r="H14">
        <v>0.33014523600000001</v>
      </c>
      <c r="I14">
        <v>0.119022317</v>
      </c>
      <c r="J14">
        <v>0.10042508</v>
      </c>
      <c r="K14">
        <v>0.329791002</v>
      </c>
      <c r="L14">
        <v>9.6705632E-2</v>
      </c>
      <c r="M14">
        <v>2.3910733E-2</v>
      </c>
      <c r="N14">
        <v>3631522711</v>
      </c>
      <c r="O14">
        <v>83463</v>
      </c>
      <c r="P14" s="1">
        <v>2.3E-5</v>
      </c>
      <c r="Q14">
        <v>5646</v>
      </c>
      <c r="R14" s="1">
        <v>1.55E-6</v>
      </c>
      <c r="S14">
        <f>VLOOKUP(A14,annot_sizes!A:D, 3, 0)</f>
        <v>19041824</v>
      </c>
      <c r="T14">
        <f t="shared" si="0"/>
        <v>2.965052087447085E-4</v>
      </c>
    </row>
    <row r="15" spans="1:20" x14ac:dyDescent="0.2">
      <c r="A15" t="s">
        <v>31</v>
      </c>
      <c r="B15">
        <v>7</v>
      </c>
      <c r="C15">
        <v>4</v>
      </c>
      <c r="D15">
        <v>13</v>
      </c>
      <c r="E15">
        <v>14</v>
      </c>
      <c r="F15">
        <v>4</v>
      </c>
      <c r="G15">
        <v>0</v>
      </c>
      <c r="H15">
        <v>0.16666666699999999</v>
      </c>
      <c r="I15">
        <v>9.5238094999999995E-2</v>
      </c>
      <c r="J15">
        <v>0.30952381000000001</v>
      </c>
      <c r="K15">
        <v>0.33333333300000001</v>
      </c>
      <c r="L15">
        <v>9.5238094999999995E-2</v>
      </c>
      <c r="M15">
        <v>0</v>
      </c>
      <c r="N15">
        <v>2158502098</v>
      </c>
      <c r="O15">
        <v>742</v>
      </c>
      <c r="P15" s="1">
        <v>3.4400000000000001E-7</v>
      </c>
      <c r="Q15">
        <v>42</v>
      </c>
      <c r="R15" s="1">
        <v>1.9499999999999999E-8</v>
      </c>
      <c r="S15" t="e">
        <f>VLOOKUP(A15,annot_sizes!A:D, 3, 0)</f>
        <v>#N/A</v>
      </c>
      <c r="T15" t="e">
        <f t="shared" si="0"/>
        <v>#N/A</v>
      </c>
    </row>
    <row r="16" spans="1:20" x14ac:dyDescent="0.2">
      <c r="A16" t="s">
        <v>32</v>
      </c>
      <c r="B16">
        <v>784</v>
      </c>
      <c r="C16">
        <v>985</v>
      </c>
      <c r="D16">
        <v>917</v>
      </c>
      <c r="E16">
        <v>1516</v>
      </c>
      <c r="F16">
        <v>527</v>
      </c>
      <c r="G16">
        <v>339</v>
      </c>
      <c r="H16">
        <v>0.15469613300000001</v>
      </c>
      <c r="I16">
        <v>0.194356748</v>
      </c>
      <c r="J16">
        <v>0.18093922700000001</v>
      </c>
      <c r="K16">
        <v>0.29913180700000003</v>
      </c>
      <c r="L16">
        <v>0.10398579300000001</v>
      </c>
      <c r="M16">
        <v>6.6890292000000004E-2</v>
      </c>
      <c r="N16">
        <v>143726002</v>
      </c>
      <c r="O16">
        <v>77159</v>
      </c>
      <c r="P16">
        <v>5.3684800000000003E-4</v>
      </c>
      <c r="Q16">
        <v>5068</v>
      </c>
      <c r="R16" s="1">
        <v>3.5299999999999997E-5</v>
      </c>
      <c r="S16">
        <f>VLOOKUP(A16,annot_sizes!A:D, 3, 0)</f>
        <v>18120650</v>
      </c>
      <c r="T16">
        <f t="shared" si="0"/>
        <v>2.7968091652341389E-4</v>
      </c>
    </row>
    <row r="17" spans="1:20" x14ac:dyDescent="0.2">
      <c r="A17" t="s">
        <v>33</v>
      </c>
      <c r="B17">
        <v>127</v>
      </c>
      <c r="C17">
        <v>82</v>
      </c>
      <c r="D17">
        <v>97</v>
      </c>
      <c r="E17">
        <v>192</v>
      </c>
      <c r="F17">
        <v>76</v>
      </c>
      <c r="G17">
        <v>17</v>
      </c>
      <c r="H17">
        <v>0.21489001699999999</v>
      </c>
      <c r="I17">
        <v>0.13874788499999999</v>
      </c>
      <c r="J17">
        <v>0.16412859599999999</v>
      </c>
      <c r="K17">
        <v>0.32487309599999997</v>
      </c>
      <c r="L17">
        <v>0.128595601</v>
      </c>
      <c r="M17">
        <v>2.8764805000000001E-2</v>
      </c>
      <c r="N17">
        <v>2947024286</v>
      </c>
      <c r="O17">
        <v>8710</v>
      </c>
      <c r="P17" s="1">
        <v>2.96E-6</v>
      </c>
      <c r="Q17">
        <v>591</v>
      </c>
      <c r="R17" s="1">
        <v>2.0100000000000001E-7</v>
      </c>
      <c r="S17">
        <f>VLOOKUP(A17,annot_sizes!A:D, 3, 0)</f>
        <v>1903753</v>
      </c>
      <c r="T17">
        <f t="shared" si="0"/>
        <v>3.1043943200614784E-4</v>
      </c>
    </row>
    <row r="18" spans="1:20" x14ac:dyDescent="0.2">
      <c r="A18" t="s">
        <v>34</v>
      </c>
      <c r="B18">
        <v>509</v>
      </c>
      <c r="C18">
        <v>275</v>
      </c>
      <c r="D18">
        <v>289</v>
      </c>
      <c r="E18">
        <v>675</v>
      </c>
      <c r="F18">
        <v>179</v>
      </c>
      <c r="G18">
        <v>48</v>
      </c>
      <c r="H18">
        <v>0.25772151900000001</v>
      </c>
      <c r="I18">
        <v>0.13924050599999999</v>
      </c>
      <c r="J18">
        <v>0.14632911400000001</v>
      </c>
      <c r="K18">
        <v>0.341772152</v>
      </c>
      <c r="L18">
        <v>9.0632910999999997E-2</v>
      </c>
      <c r="M18">
        <v>2.4303796999999999E-2</v>
      </c>
      <c r="N18">
        <v>2506966135</v>
      </c>
      <c r="O18">
        <v>29591</v>
      </c>
      <c r="P18" s="1">
        <v>1.1800000000000001E-5</v>
      </c>
      <c r="Q18">
        <v>1975</v>
      </c>
      <c r="R18" s="1">
        <v>7.8800000000000002E-7</v>
      </c>
      <c r="S18">
        <f>VLOOKUP(A18,annot_sizes!A:D, 3, 0)</f>
        <v>12720308</v>
      </c>
      <c r="T18">
        <f t="shared" si="0"/>
        <v>1.5526353607161084E-4</v>
      </c>
    </row>
    <row r="19" spans="1:20" x14ac:dyDescent="0.2">
      <c r="A19" t="s">
        <v>35</v>
      </c>
      <c r="B19">
        <v>1390</v>
      </c>
      <c r="C19">
        <v>590</v>
      </c>
      <c r="D19">
        <v>338</v>
      </c>
      <c r="E19">
        <v>892</v>
      </c>
      <c r="F19">
        <v>254</v>
      </c>
      <c r="G19">
        <v>132</v>
      </c>
      <c r="H19">
        <v>0.38654060099999998</v>
      </c>
      <c r="I19">
        <v>0.16407119000000001</v>
      </c>
      <c r="J19">
        <v>9.3993326000000002E-2</v>
      </c>
      <c r="K19">
        <v>0.24805339300000001</v>
      </c>
      <c r="L19">
        <v>7.0634037999999996E-2</v>
      </c>
      <c r="M19">
        <v>3.6707453000000001E-2</v>
      </c>
      <c r="N19">
        <v>2521863845</v>
      </c>
      <c r="O19">
        <v>61501</v>
      </c>
      <c r="P19" s="1">
        <v>2.44E-5</v>
      </c>
      <c r="Q19">
        <v>3596</v>
      </c>
      <c r="R19" s="1">
        <v>1.4300000000000001E-6</v>
      </c>
      <c r="S19">
        <f>VLOOKUP(A19,annot_sizes!A:D, 3, 0)</f>
        <v>13006366</v>
      </c>
      <c r="T19">
        <f t="shared" si="0"/>
        <v>2.7647999448885259E-4</v>
      </c>
    </row>
    <row r="20" spans="1:20" x14ac:dyDescent="0.2">
      <c r="A20" t="s">
        <v>36</v>
      </c>
      <c r="B20">
        <v>12</v>
      </c>
      <c r="C20">
        <v>76</v>
      </c>
      <c r="D20">
        <v>148</v>
      </c>
      <c r="E20">
        <v>29</v>
      </c>
      <c r="F20">
        <v>7</v>
      </c>
      <c r="G20">
        <v>8</v>
      </c>
      <c r="H20">
        <v>4.2857143E-2</v>
      </c>
      <c r="I20">
        <v>0.27142857100000001</v>
      </c>
      <c r="J20">
        <v>0.52857142899999998</v>
      </c>
      <c r="K20">
        <v>0.10357142900000001</v>
      </c>
      <c r="L20">
        <v>2.5000000000000001E-2</v>
      </c>
      <c r="M20">
        <v>2.8571428999999999E-2</v>
      </c>
      <c r="N20">
        <v>824327835</v>
      </c>
      <c r="O20">
        <v>8791</v>
      </c>
      <c r="P20" s="1">
        <v>1.0699999999999999E-5</v>
      </c>
      <c r="Q20">
        <v>280</v>
      </c>
      <c r="R20" s="1">
        <v>3.3999999999999997E-7</v>
      </c>
      <c r="S20" t="e">
        <f>VLOOKUP(A20,annot_sizes!A:D, 3, 0)</f>
        <v>#N/A</v>
      </c>
      <c r="T20" t="e">
        <f t="shared" si="0"/>
        <v>#N/A</v>
      </c>
    </row>
    <row r="21" spans="1:20" x14ac:dyDescent="0.2">
      <c r="A21" t="s">
        <v>37</v>
      </c>
      <c r="B21">
        <v>1632</v>
      </c>
      <c r="C21">
        <v>396</v>
      </c>
      <c r="D21">
        <v>720</v>
      </c>
      <c r="E21">
        <v>1035</v>
      </c>
      <c r="F21">
        <v>314</v>
      </c>
      <c r="G21">
        <v>34</v>
      </c>
      <c r="H21">
        <v>0.395061728</v>
      </c>
      <c r="I21">
        <v>9.5860565999999994E-2</v>
      </c>
      <c r="J21">
        <v>0.17429193900000001</v>
      </c>
      <c r="K21">
        <v>0.25054466199999997</v>
      </c>
      <c r="L21">
        <v>7.6010650999999999E-2</v>
      </c>
      <c r="M21">
        <v>8.2304530000000004E-3</v>
      </c>
      <c r="N21">
        <v>1065365425</v>
      </c>
      <c r="O21">
        <v>62275</v>
      </c>
      <c r="P21" s="1">
        <v>5.8499999999999999E-5</v>
      </c>
      <c r="Q21">
        <v>4131</v>
      </c>
      <c r="R21" s="1">
        <v>3.8800000000000001E-6</v>
      </c>
      <c r="S21">
        <f>VLOOKUP(A21,annot_sizes!A:D, 3, 0)</f>
        <v>13731718</v>
      </c>
      <c r="T21">
        <f t="shared" si="0"/>
        <v>3.0083635565484229E-4</v>
      </c>
    </row>
    <row r="22" spans="1:20" x14ac:dyDescent="0.2">
      <c r="A22" t="s">
        <v>38</v>
      </c>
      <c r="B22">
        <v>4936</v>
      </c>
      <c r="C22">
        <v>1722</v>
      </c>
      <c r="D22">
        <v>1810</v>
      </c>
      <c r="E22">
        <v>3631</v>
      </c>
      <c r="F22">
        <v>1081</v>
      </c>
      <c r="G22">
        <v>315</v>
      </c>
      <c r="H22">
        <v>0.36576509800000001</v>
      </c>
      <c r="I22">
        <v>0.12760281600000001</v>
      </c>
      <c r="J22">
        <v>0.13412375000000001</v>
      </c>
      <c r="K22">
        <v>0.26906261599999998</v>
      </c>
      <c r="L22">
        <v>8.0103742000000006E-2</v>
      </c>
      <c r="M22">
        <v>2.3341978999999999E-2</v>
      </c>
      <c r="N22">
        <v>3137161264</v>
      </c>
      <c r="O22">
        <v>217960</v>
      </c>
      <c r="P22" s="1">
        <v>6.9499999999999995E-5</v>
      </c>
      <c r="Q22">
        <v>13495</v>
      </c>
      <c r="R22" s="1">
        <v>4.3000000000000003E-6</v>
      </c>
      <c r="S22">
        <f>VLOOKUP(A22,annot_sizes!A:D, 3, 0)</f>
        <v>70538849</v>
      </c>
      <c r="T22">
        <f t="shared" si="0"/>
        <v>1.9131301674627551E-4</v>
      </c>
    </row>
    <row r="23" spans="1:20" x14ac:dyDescent="0.2">
      <c r="A23" t="s">
        <v>39</v>
      </c>
      <c r="B23">
        <v>10533</v>
      </c>
      <c r="C23">
        <v>2144</v>
      </c>
      <c r="D23">
        <v>871</v>
      </c>
      <c r="E23">
        <v>2479</v>
      </c>
      <c r="F23">
        <v>736</v>
      </c>
      <c r="G23">
        <v>134</v>
      </c>
      <c r="H23">
        <v>0.62336509399999995</v>
      </c>
      <c r="I23">
        <v>0.12688642999999999</v>
      </c>
      <c r="J23">
        <v>5.1547612E-2</v>
      </c>
      <c r="K23">
        <v>0.146712434</v>
      </c>
      <c r="L23">
        <v>4.3558027999999999E-2</v>
      </c>
      <c r="M23">
        <v>7.9304019999999996E-3</v>
      </c>
      <c r="N23">
        <v>2860591921</v>
      </c>
      <c r="O23">
        <v>277775</v>
      </c>
      <c r="P23" s="1">
        <v>9.7100000000000002E-5</v>
      </c>
      <c r="Q23">
        <v>16897</v>
      </c>
      <c r="R23" s="1">
        <v>5.9100000000000002E-6</v>
      </c>
      <c r="S23">
        <f>VLOOKUP(A23,annot_sizes!A:D, 3, 0)</f>
        <v>14215233</v>
      </c>
      <c r="T23">
        <f t="shared" si="0"/>
        <v>1.1886544525861798E-3</v>
      </c>
    </row>
    <row r="24" spans="1:20" x14ac:dyDescent="0.2">
      <c r="A24" t="s">
        <v>40</v>
      </c>
      <c r="B24">
        <v>14</v>
      </c>
      <c r="C24">
        <v>6</v>
      </c>
      <c r="D24">
        <v>14</v>
      </c>
      <c r="E24">
        <v>11</v>
      </c>
      <c r="F24">
        <v>5</v>
      </c>
      <c r="G24">
        <v>0</v>
      </c>
      <c r="H24">
        <v>0.28000000000000003</v>
      </c>
      <c r="I24">
        <v>0.12</v>
      </c>
      <c r="J24">
        <v>0.28000000000000003</v>
      </c>
      <c r="K24">
        <v>0.22</v>
      </c>
      <c r="L24">
        <v>0.1</v>
      </c>
      <c r="M24">
        <v>0</v>
      </c>
      <c r="N24">
        <v>3196760833</v>
      </c>
      <c r="O24">
        <v>828</v>
      </c>
      <c r="P24" s="1">
        <v>2.5899999999999998E-7</v>
      </c>
      <c r="Q24">
        <v>50</v>
      </c>
      <c r="R24" s="1">
        <v>1.5600000000000001E-8</v>
      </c>
      <c r="S24" t="e">
        <f>VLOOKUP(A24,annot_sizes!A:D, 3, 0)</f>
        <v>#N/A</v>
      </c>
      <c r="T24" t="e">
        <f t="shared" si="0"/>
        <v>#N/A</v>
      </c>
    </row>
    <row r="25" spans="1:20" x14ac:dyDescent="0.2">
      <c r="A25" t="s">
        <v>41</v>
      </c>
      <c r="B25">
        <v>2956</v>
      </c>
      <c r="C25">
        <v>935</v>
      </c>
      <c r="D25">
        <v>817</v>
      </c>
      <c r="E25">
        <v>1878</v>
      </c>
      <c r="F25">
        <v>575</v>
      </c>
      <c r="G25">
        <v>144</v>
      </c>
      <c r="H25">
        <v>0.404654346</v>
      </c>
      <c r="I25">
        <v>0.127994524</v>
      </c>
      <c r="J25">
        <v>0.111841205</v>
      </c>
      <c r="K25">
        <v>0.25708418900000002</v>
      </c>
      <c r="L25">
        <v>7.8713210000000006E-2</v>
      </c>
      <c r="M25">
        <v>1.9712526000000001E-2</v>
      </c>
      <c r="N25">
        <v>2946843737</v>
      </c>
      <c r="O25">
        <v>119153</v>
      </c>
      <c r="P25" s="1">
        <v>4.0399999999999999E-5</v>
      </c>
      <c r="Q25">
        <v>7305</v>
      </c>
      <c r="R25" s="1">
        <v>2.48E-6</v>
      </c>
      <c r="S25">
        <f>VLOOKUP(A25,annot_sizes!A:D, 3, 0)</f>
        <v>25007487</v>
      </c>
      <c r="T25">
        <f t="shared" si="0"/>
        <v>2.9211251814306651E-4</v>
      </c>
    </row>
    <row r="26" spans="1:20" x14ac:dyDescent="0.2">
      <c r="A26" t="s">
        <v>42</v>
      </c>
      <c r="B26">
        <v>142</v>
      </c>
      <c r="C26">
        <v>171</v>
      </c>
      <c r="D26">
        <v>264</v>
      </c>
      <c r="E26">
        <v>439</v>
      </c>
      <c r="F26">
        <v>78</v>
      </c>
      <c r="G26">
        <v>12</v>
      </c>
      <c r="H26">
        <v>0.128390597</v>
      </c>
      <c r="I26">
        <v>0.154611212</v>
      </c>
      <c r="J26">
        <v>0.23869801099999999</v>
      </c>
      <c r="K26">
        <v>0.39692585899999999</v>
      </c>
      <c r="L26">
        <v>7.0524411999999995E-2</v>
      </c>
      <c r="M26">
        <v>1.0849910000000001E-2</v>
      </c>
      <c r="N26">
        <v>1117373619</v>
      </c>
      <c r="O26">
        <v>15291</v>
      </c>
      <c r="P26" s="1">
        <v>1.3699999999999999E-5</v>
      </c>
      <c r="Q26">
        <v>1106</v>
      </c>
      <c r="R26" s="1">
        <v>9.9000000000000005E-7</v>
      </c>
      <c r="S26">
        <f>VLOOKUP(A26,annot_sizes!A:D, 3, 0)</f>
        <v>7161082</v>
      </c>
      <c r="T26">
        <f t="shared" si="0"/>
        <v>1.5444593428758392E-4</v>
      </c>
    </row>
    <row r="27" spans="1:20" x14ac:dyDescent="0.2">
      <c r="A27" t="s">
        <v>43</v>
      </c>
      <c r="B27">
        <v>1735</v>
      </c>
      <c r="C27">
        <v>702</v>
      </c>
      <c r="D27">
        <v>698</v>
      </c>
      <c r="E27">
        <v>1509</v>
      </c>
      <c r="F27">
        <v>442</v>
      </c>
      <c r="G27">
        <v>124</v>
      </c>
      <c r="H27">
        <v>0.333013436</v>
      </c>
      <c r="I27">
        <v>0.13474088300000001</v>
      </c>
      <c r="J27">
        <v>0.133973129</v>
      </c>
      <c r="K27">
        <v>0.289635317</v>
      </c>
      <c r="L27">
        <v>8.4836852000000004E-2</v>
      </c>
      <c r="M27">
        <v>2.3800384000000001E-2</v>
      </c>
      <c r="N27">
        <v>2438804424</v>
      </c>
      <c r="O27">
        <v>81233</v>
      </c>
      <c r="P27" s="1">
        <v>3.3300000000000003E-5</v>
      </c>
      <c r="Q27">
        <v>5210</v>
      </c>
      <c r="R27" s="1">
        <v>2.1399999999999998E-6</v>
      </c>
      <c r="S27">
        <f>VLOOKUP(A27,annot_sizes!A:D, 3, 0)</f>
        <v>16425461</v>
      </c>
      <c r="T27">
        <f t="shared" si="0"/>
        <v>3.1719048859572341E-4</v>
      </c>
    </row>
    <row r="28" spans="1:20" x14ac:dyDescent="0.2">
      <c r="A28" t="s">
        <v>44</v>
      </c>
      <c r="B28">
        <v>3051</v>
      </c>
      <c r="C28">
        <v>1700</v>
      </c>
      <c r="D28">
        <v>798</v>
      </c>
      <c r="E28">
        <v>3512</v>
      </c>
      <c r="F28">
        <v>653</v>
      </c>
      <c r="G28">
        <v>204</v>
      </c>
      <c r="H28">
        <v>0.30762250499999999</v>
      </c>
      <c r="I28">
        <v>0.171405525</v>
      </c>
      <c r="J28">
        <v>8.045977E-2</v>
      </c>
      <c r="K28">
        <v>0.35410364999999999</v>
      </c>
      <c r="L28">
        <v>6.5839887E-2</v>
      </c>
      <c r="M28">
        <v>2.0568663000000001E-2</v>
      </c>
      <c r="N28">
        <v>2410758013</v>
      </c>
      <c r="O28">
        <v>150756</v>
      </c>
      <c r="P28" s="1">
        <v>6.2500000000000001E-5</v>
      </c>
      <c r="Q28">
        <v>9918</v>
      </c>
      <c r="R28" s="1">
        <v>4.1099999999999996E-6</v>
      </c>
      <c r="S28">
        <f>VLOOKUP(A28,annot_sizes!A:D, 3, 0)</f>
        <v>17011883</v>
      </c>
      <c r="T28">
        <f t="shared" si="0"/>
        <v>5.8300424473880998E-4</v>
      </c>
    </row>
    <row r="29" spans="1:20" x14ac:dyDescent="0.2">
      <c r="A29" t="s">
        <v>45</v>
      </c>
      <c r="B29">
        <v>33</v>
      </c>
      <c r="C29">
        <v>11</v>
      </c>
      <c r="D29">
        <v>34</v>
      </c>
      <c r="E29">
        <v>38</v>
      </c>
      <c r="F29">
        <v>16</v>
      </c>
      <c r="G29">
        <v>5</v>
      </c>
      <c r="H29">
        <v>0.240875912</v>
      </c>
      <c r="I29">
        <v>8.0291971000000004E-2</v>
      </c>
      <c r="J29">
        <v>0.24817518199999999</v>
      </c>
      <c r="K29">
        <v>0.27737226300000001</v>
      </c>
      <c r="L29">
        <v>0.116788321</v>
      </c>
      <c r="M29">
        <v>3.6496349999999997E-2</v>
      </c>
      <c r="N29">
        <v>2034575300</v>
      </c>
      <c r="O29">
        <v>2002</v>
      </c>
      <c r="P29" s="1">
        <v>9.8400000000000002E-7</v>
      </c>
      <c r="Q29">
        <v>137</v>
      </c>
      <c r="R29" s="1">
        <v>6.73E-8</v>
      </c>
      <c r="S29">
        <f>VLOOKUP(A29,annot_sizes!A:D, 3, 0)</f>
        <v>325002</v>
      </c>
      <c r="T29">
        <f t="shared" si="0"/>
        <v>4.2153586747158481E-4</v>
      </c>
    </row>
    <row r="30" spans="1:20" x14ac:dyDescent="0.2">
      <c r="A30" t="s">
        <v>46</v>
      </c>
      <c r="B30">
        <v>643</v>
      </c>
      <c r="C30">
        <v>156</v>
      </c>
      <c r="D30">
        <v>140</v>
      </c>
      <c r="E30">
        <v>216</v>
      </c>
      <c r="F30">
        <v>36</v>
      </c>
      <c r="G30">
        <v>14</v>
      </c>
      <c r="H30">
        <v>0.53360995899999997</v>
      </c>
      <c r="I30">
        <v>0.12946058099999999</v>
      </c>
      <c r="J30">
        <v>0.116182573</v>
      </c>
      <c r="K30">
        <v>0.17925311199999999</v>
      </c>
      <c r="L30">
        <v>2.9875519E-2</v>
      </c>
      <c r="M30">
        <v>1.1618257E-2</v>
      </c>
      <c r="N30">
        <v>2053849526</v>
      </c>
      <c r="O30">
        <v>17267</v>
      </c>
      <c r="P30" s="1">
        <v>8.4100000000000008E-6</v>
      </c>
      <c r="Q30">
        <v>1205</v>
      </c>
      <c r="R30" s="1">
        <v>5.8699999999999995E-7</v>
      </c>
      <c r="S30">
        <f>VLOOKUP(A30,annot_sizes!A:D, 3, 0)</f>
        <v>5193939</v>
      </c>
      <c r="T30">
        <f t="shared" si="0"/>
        <v>2.3200118445749939E-4</v>
      </c>
    </row>
    <row r="31" spans="1:20" x14ac:dyDescent="0.2">
      <c r="A31" t="s">
        <v>47</v>
      </c>
      <c r="B31">
        <v>1526</v>
      </c>
      <c r="C31">
        <v>503</v>
      </c>
      <c r="D31">
        <v>416</v>
      </c>
      <c r="E31">
        <v>985</v>
      </c>
      <c r="F31">
        <v>275</v>
      </c>
      <c r="G31">
        <v>83</v>
      </c>
      <c r="H31">
        <v>0.40285110899999999</v>
      </c>
      <c r="I31">
        <v>0.13278775100000001</v>
      </c>
      <c r="J31">
        <v>0.10982048599999999</v>
      </c>
      <c r="K31">
        <v>0.26003167900000002</v>
      </c>
      <c r="L31">
        <v>7.2597676999999999E-2</v>
      </c>
      <c r="M31">
        <v>2.1911298999999999E-2</v>
      </c>
      <c r="N31">
        <v>2962077449</v>
      </c>
      <c r="O31">
        <v>59366</v>
      </c>
      <c r="P31" s="1">
        <v>2.0000000000000002E-5</v>
      </c>
      <c r="Q31">
        <v>3788</v>
      </c>
      <c r="R31" s="1">
        <v>1.28E-6</v>
      </c>
      <c r="S31">
        <f>VLOOKUP(A31,annot_sizes!A:D, 3, 0)</f>
        <v>14421077</v>
      </c>
      <c r="T31">
        <f t="shared" si="0"/>
        <v>2.6267108899009418E-4</v>
      </c>
    </row>
    <row r="32" spans="1:20" x14ac:dyDescent="0.2">
      <c r="A32" t="s">
        <v>48</v>
      </c>
      <c r="B32">
        <v>648</v>
      </c>
      <c r="C32">
        <v>243</v>
      </c>
      <c r="D32">
        <v>186</v>
      </c>
      <c r="E32">
        <v>470</v>
      </c>
      <c r="F32">
        <v>119</v>
      </c>
      <c r="G32">
        <v>29</v>
      </c>
      <c r="H32">
        <v>0.38230088499999998</v>
      </c>
      <c r="I32">
        <v>0.143362832</v>
      </c>
      <c r="J32">
        <v>0.10973451300000001</v>
      </c>
      <c r="K32">
        <v>0.27728613600000002</v>
      </c>
      <c r="L32">
        <v>7.0206489999999996E-2</v>
      </c>
      <c r="M32">
        <v>1.7109144999999999E-2</v>
      </c>
      <c r="N32">
        <v>2229835716</v>
      </c>
      <c r="O32">
        <v>24963</v>
      </c>
      <c r="P32" s="1">
        <v>1.1199999999999999E-5</v>
      </c>
      <c r="Q32">
        <v>1695</v>
      </c>
      <c r="R32" s="1">
        <v>7.6000000000000003E-7</v>
      </c>
      <c r="S32">
        <f>VLOOKUP(A32,annot_sizes!A:D, 3, 0)</f>
        <v>7688737</v>
      </c>
      <c r="T32">
        <f t="shared" si="0"/>
        <v>2.2045233176788334E-4</v>
      </c>
    </row>
    <row r="33" spans="1:20" x14ac:dyDescent="0.2">
      <c r="A33" t="s">
        <v>49</v>
      </c>
      <c r="B33">
        <v>4228</v>
      </c>
      <c r="C33">
        <v>2468</v>
      </c>
      <c r="D33">
        <v>2531</v>
      </c>
      <c r="E33">
        <v>3825</v>
      </c>
      <c r="F33">
        <v>1121</v>
      </c>
      <c r="G33">
        <v>164</v>
      </c>
      <c r="H33">
        <v>0.29490130399999998</v>
      </c>
      <c r="I33">
        <v>0.17214201000000001</v>
      </c>
      <c r="J33">
        <v>0.17653623500000001</v>
      </c>
      <c r="K33">
        <v>0.26679221600000003</v>
      </c>
      <c r="L33">
        <v>7.8189300000000003E-2</v>
      </c>
      <c r="M33">
        <v>1.1438934E-2</v>
      </c>
      <c r="N33">
        <v>927696114</v>
      </c>
      <c r="O33">
        <v>230761</v>
      </c>
      <c r="P33">
        <v>2.4874599999999999E-4</v>
      </c>
      <c r="Q33">
        <v>14337</v>
      </c>
      <c r="R33" s="1">
        <v>1.5500000000000001E-5</v>
      </c>
      <c r="S33">
        <f>VLOOKUP(A33,annot_sizes!A:D, 3, 0)</f>
        <v>53534179</v>
      </c>
      <c r="T33">
        <f t="shared" si="0"/>
        <v>2.6781021522717289E-4</v>
      </c>
    </row>
    <row r="34" spans="1:20" x14ac:dyDescent="0.2">
      <c r="A34" t="s">
        <v>50</v>
      </c>
      <c r="B34">
        <v>1095</v>
      </c>
      <c r="C34">
        <v>493</v>
      </c>
      <c r="D34">
        <v>974</v>
      </c>
      <c r="E34">
        <v>1191</v>
      </c>
      <c r="F34">
        <v>194</v>
      </c>
      <c r="G34">
        <v>38</v>
      </c>
      <c r="H34">
        <v>0.27478042699999999</v>
      </c>
      <c r="I34">
        <v>0.123713927</v>
      </c>
      <c r="J34">
        <v>0.244416562</v>
      </c>
      <c r="K34">
        <v>0.29887076499999998</v>
      </c>
      <c r="L34">
        <v>4.868256E-2</v>
      </c>
      <c r="M34">
        <v>9.5357589999999996E-3</v>
      </c>
      <c r="N34">
        <v>1996826513</v>
      </c>
      <c r="O34">
        <v>57571</v>
      </c>
      <c r="P34" s="1">
        <v>2.8799999999999999E-5</v>
      </c>
      <c r="Q34">
        <v>3985</v>
      </c>
      <c r="R34" s="1">
        <v>1.9999999999999999E-6</v>
      </c>
      <c r="S34">
        <f>VLOOKUP(A34,annot_sizes!A:D, 3, 0)</f>
        <v>9594847</v>
      </c>
      <c r="T34">
        <f t="shared" si="0"/>
        <v>4.1532710214138905E-4</v>
      </c>
    </row>
    <row r="35" spans="1:20" x14ac:dyDescent="0.2">
      <c r="A35" t="s">
        <v>51</v>
      </c>
      <c r="B35">
        <v>908</v>
      </c>
      <c r="C35">
        <v>592</v>
      </c>
      <c r="D35">
        <v>342</v>
      </c>
      <c r="E35">
        <v>1025</v>
      </c>
      <c r="F35">
        <v>288</v>
      </c>
      <c r="G35">
        <v>115</v>
      </c>
      <c r="H35">
        <v>0.27767584099999998</v>
      </c>
      <c r="I35">
        <v>0.181039755</v>
      </c>
      <c r="J35">
        <v>0.104587156</v>
      </c>
      <c r="K35">
        <v>0.313455657</v>
      </c>
      <c r="L35">
        <v>8.8073393999999999E-2</v>
      </c>
      <c r="M35">
        <v>3.5168195999999999E-2</v>
      </c>
      <c r="N35">
        <v>2737490501</v>
      </c>
      <c r="O35">
        <v>53012</v>
      </c>
      <c r="P35" s="1">
        <v>1.9400000000000001E-5</v>
      </c>
      <c r="Q35">
        <v>3270</v>
      </c>
      <c r="R35" s="1">
        <v>1.19E-6</v>
      </c>
      <c r="S35">
        <f>VLOOKUP(A35,annot_sizes!A:D, 3, 0)</f>
        <v>12368058</v>
      </c>
      <c r="T35">
        <f t="shared" si="0"/>
        <v>2.6439073943540693E-4</v>
      </c>
    </row>
    <row r="36" spans="1:20" x14ac:dyDescent="0.2">
      <c r="A36" t="s">
        <v>52</v>
      </c>
      <c r="B36">
        <v>102</v>
      </c>
      <c r="C36">
        <v>53</v>
      </c>
      <c r="D36">
        <v>130</v>
      </c>
      <c r="E36">
        <v>147</v>
      </c>
      <c r="F36">
        <v>27</v>
      </c>
      <c r="G36">
        <v>8</v>
      </c>
      <c r="H36">
        <v>0.218415418</v>
      </c>
      <c r="I36">
        <v>0.113490364</v>
      </c>
      <c r="J36">
        <v>0.278372591</v>
      </c>
      <c r="K36">
        <v>0.31477516100000003</v>
      </c>
      <c r="L36">
        <v>5.7815845999999997E-2</v>
      </c>
      <c r="M36">
        <v>1.7130620999999999E-2</v>
      </c>
      <c r="N36">
        <v>869000216</v>
      </c>
      <c r="O36">
        <v>6931</v>
      </c>
      <c r="P36" s="1">
        <v>7.9799999999999998E-6</v>
      </c>
      <c r="Q36">
        <v>467</v>
      </c>
      <c r="R36" s="1">
        <v>5.37E-7</v>
      </c>
      <c r="S36">
        <f>VLOOKUP(A36,annot_sizes!A:D, 3, 0)</f>
        <v>1319162</v>
      </c>
      <c r="T36">
        <f t="shared" si="0"/>
        <v>3.5401262316531255E-4</v>
      </c>
    </row>
    <row r="37" spans="1:20" x14ac:dyDescent="0.2">
      <c r="A37" t="s">
        <v>53</v>
      </c>
      <c r="B37">
        <v>174</v>
      </c>
      <c r="C37">
        <v>44</v>
      </c>
      <c r="D37">
        <v>62</v>
      </c>
      <c r="E37">
        <v>103</v>
      </c>
      <c r="F37">
        <v>30</v>
      </c>
      <c r="G37">
        <v>12</v>
      </c>
      <c r="H37">
        <v>0.40941176499999998</v>
      </c>
      <c r="I37">
        <v>0.103529412</v>
      </c>
      <c r="J37">
        <v>0.14588235299999999</v>
      </c>
      <c r="K37">
        <v>0.24235294099999999</v>
      </c>
      <c r="L37">
        <v>7.0588234999999999E-2</v>
      </c>
      <c r="M37">
        <v>2.8235294000000001E-2</v>
      </c>
      <c r="N37">
        <v>2519724550</v>
      </c>
      <c r="O37">
        <v>6284</v>
      </c>
      <c r="P37" s="1">
        <v>2.4899999999999999E-6</v>
      </c>
      <c r="Q37">
        <v>425</v>
      </c>
      <c r="R37" s="1">
        <v>1.6899999999999999E-7</v>
      </c>
      <c r="S37">
        <f>VLOOKUP(A37,annot_sizes!A:D, 3, 0)</f>
        <v>1066241</v>
      </c>
      <c r="T37">
        <f t="shared" si="0"/>
        <v>3.9859656494169702E-4</v>
      </c>
    </row>
    <row r="38" spans="1:20" x14ac:dyDescent="0.2">
      <c r="A38" t="s">
        <v>54</v>
      </c>
      <c r="B38">
        <v>3205</v>
      </c>
      <c r="C38">
        <v>1335</v>
      </c>
      <c r="D38">
        <v>1018</v>
      </c>
      <c r="E38">
        <v>2174</v>
      </c>
      <c r="F38">
        <v>689</v>
      </c>
      <c r="G38">
        <v>119</v>
      </c>
      <c r="H38">
        <v>0.37529274000000001</v>
      </c>
      <c r="I38">
        <v>0.156323185</v>
      </c>
      <c r="J38">
        <v>0.119203747</v>
      </c>
      <c r="K38">
        <v>0.25456674499999998</v>
      </c>
      <c r="L38">
        <v>8.0679157000000001E-2</v>
      </c>
      <c r="M38">
        <v>1.3934426E-2</v>
      </c>
      <c r="N38">
        <v>2615516299</v>
      </c>
      <c r="O38">
        <v>126770</v>
      </c>
      <c r="P38" s="1">
        <v>4.85E-5</v>
      </c>
      <c r="Q38">
        <v>8540</v>
      </c>
      <c r="R38" s="1">
        <v>3.27E-6</v>
      </c>
      <c r="S38">
        <f>VLOOKUP(A38,annot_sizes!A:D, 3, 0)</f>
        <v>53231251</v>
      </c>
      <c r="T38">
        <f t="shared" si="0"/>
        <v>1.6043207400855562E-4</v>
      </c>
    </row>
    <row r="39" spans="1:20" x14ac:dyDescent="0.2">
      <c r="A39" t="s">
        <v>55</v>
      </c>
      <c r="B39">
        <v>5045</v>
      </c>
      <c r="C39">
        <v>1735</v>
      </c>
      <c r="D39">
        <v>1364</v>
      </c>
      <c r="E39">
        <v>3314</v>
      </c>
      <c r="F39">
        <v>1034</v>
      </c>
      <c r="G39">
        <v>247</v>
      </c>
      <c r="H39">
        <v>0.39602794600000002</v>
      </c>
      <c r="I39">
        <v>0.13619593399999999</v>
      </c>
      <c r="J39">
        <v>0.107072769</v>
      </c>
      <c r="K39">
        <v>0.26014600799999998</v>
      </c>
      <c r="L39">
        <v>8.1168066999999997E-2</v>
      </c>
      <c r="M39">
        <v>1.9389277E-2</v>
      </c>
      <c r="N39">
        <v>3051901337</v>
      </c>
      <c r="O39">
        <v>204849</v>
      </c>
      <c r="P39" s="1">
        <v>6.7100000000000005E-5</v>
      </c>
      <c r="Q39">
        <v>12739</v>
      </c>
      <c r="R39" s="1">
        <v>4.1699999999999999E-6</v>
      </c>
      <c r="S39">
        <f>VLOOKUP(A39,annot_sizes!A:D, 3, 0)</f>
        <v>96797277</v>
      </c>
      <c r="T39">
        <f t="shared" si="0"/>
        <v>1.3160494173818546E-4</v>
      </c>
    </row>
    <row r="40" spans="1:20" x14ac:dyDescent="0.2">
      <c r="A40" t="s">
        <v>56</v>
      </c>
      <c r="B40">
        <v>4463</v>
      </c>
      <c r="C40">
        <v>1667</v>
      </c>
      <c r="D40">
        <v>1315</v>
      </c>
      <c r="E40">
        <v>3211</v>
      </c>
      <c r="F40">
        <v>968</v>
      </c>
      <c r="G40">
        <v>261</v>
      </c>
      <c r="H40">
        <v>0.375515355</v>
      </c>
      <c r="I40">
        <v>0.140260833</v>
      </c>
      <c r="J40">
        <v>0.110643668</v>
      </c>
      <c r="K40">
        <v>0.27017248599999999</v>
      </c>
      <c r="L40">
        <v>8.1447201999999996E-2</v>
      </c>
      <c r="M40">
        <v>2.1960454000000001E-2</v>
      </c>
      <c r="N40">
        <v>3050398082</v>
      </c>
      <c r="O40">
        <v>190467</v>
      </c>
      <c r="P40" s="1">
        <v>6.2399999999999999E-5</v>
      </c>
      <c r="Q40">
        <v>11885</v>
      </c>
      <c r="R40" s="1">
        <v>3.8999999999999999E-6</v>
      </c>
      <c r="S40">
        <f>VLOOKUP(A40,annot_sizes!A:D, 3, 0)</f>
        <v>111351949</v>
      </c>
      <c r="T40">
        <f t="shared" si="0"/>
        <v>1.06733650436599E-4</v>
      </c>
    </row>
    <row r="41" spans="1:20" x14ac:dyDescent="0.2">
      <c r="A41" t="s">
        <v>57</v>
      </c>
      <c r="B41">
        <v>1326</v>
      </c>
      <c r="C41">
        <v>383</v>
      </c>
      <c r="D41">
        <v>360</v>
      </c>
      <c r="E41">
        <v>818</v>
      </c>
      <c r="F41">
        <v>226</v>
      </c>
      <c r="G41">
        <v>61</v>
      </c>
      <c r="H41">
        <v>0.41776937600000003</v>
      </c>
      <c r="I41">
        <v>0.12066792699999999</v>
      </c>
      <c r="J41">
        <v>0.11342155</v>
      </c>
      <c r="K41">
        <v>0.25771896700000002</v>
      </c>
      <c r="L41">
        <v>7.1203529000000002E-2</v>
      </c>
      <c r="M41">
        <v>1.9218651999999999E-2</v>
      </c>
      <c r="N41">
        <v>2959373024</v>
      </c>
      <c r="O41">
        <v>54035</v>
      </c>
      <c r="P41" s="1">
        <v>1.8300000000000001E-5</v>
      </c>
      <c r="Q41">
        <v>3174</v>
      </c>
      <c r="R41" s="1">
        <v>1.0699999999999999E-6</v>
      </c>
      <c r="S41">
        <f>VLOOKUP(A41,annot_sizes!A:D, 3, 0)</f>
        <v>8755345</v>
      </c>
      <c r="T41">
        <f t="shared" si="0"/>
        <v>3.6252140835112725E-4</v>
      </c>
    </row>
    <row r="42" spans="1:20" x14ac:dyDescent="0.2">
      <c r="A42" t="s">
        <v>58</v>
      </c>
      <c r="B42">
        <v>13</v>
      </c>
      <c r="C42">
        <v>1</v>
      </c>
      <c r="D42">
        <v>4</v>
      </c>
      <c r="E42">
        <v>8</v>
      </c>
      <c r="F42">
        <v>3</v>
      </c>
      <c r="G42">
        <v>2</v>
      </c>
      <c r="H42">
        <v>0.41935483899999998</v>
      </c>
      <c r="I42">
        <v>3.2258065000000002E-2</v>
      </c>
      <c r="J42">
        <v>0.12903225800000001</v>
      </c>
      <c r="K42">
        <v>0.25806451600000002</v>
      </c>
      <c r="L42">
        <v>9.6774193999999994E-2</v>
      </c>
      <c r="M42">
        <v>6.4516129000000005E-2</v>
      </c>
      <c r="N42">
        <v>2867564654</v>
      </c>
      <c r="O42">
        <v>479</v>
      </c>
      <c r="P42" s="1">
        <v>1.67E-7</v>
      </c>
      <c r="Q42">
        <v>31</v>
      </c>
      <c r="R42" s="1">
        <v>1.0800000000000001E-8</v>
      </c>
      <c r="S42">
        <f>VLOOKUP(A42,annot_sizes!A:D, 3, 0)</f>
        <v>68952</v>
      </c>
      <c r="T42">
        <f t="shared" si="0"/>
        <v>4.4958811927137718E-4</v>
      </c>
    </row>
    <row r="43" spans="1:20" x14ac:dyDescent="0.2">
      <c r="A43" t="s">
        <v>59</v>
      </c>
      <c r="B43">
        <v>3567</v>
      </c>
      <c r="C43">
        <v>1174</v>
      </c>
      <c r="D43">
        <v>1023</v>
      </c>
      <c r="E43">
        <v>2390</v>
      </c>
      <c r="F43">
        <v>739</v>
      </c>
      <c r="G43">
        <v>184</v>
      </c>
      <c r="H43">
        <v>0.392971246</v>
      </c>
      <c r="I43">
        <v>0.12933788700000001</v>
      </c>
      <c r="J43">
        <v>0.112702435</v>
      </c>
      <c r="K43">
        <v>0.263302853</v>
      </c>
      <c r="L43">
        <v>8.1414563999999995E-2</v>
      </c>
      <c r="M43">
        <v>2.0271015E-2</v>
      </c>
      <c r="N43">
        <v>3065052215</v>
      </c>
      <c r="O43">
        <v>142605</v>
      </c>
      <c r="P43" s="1">
        <v>4.6499999999999999E-5</v>
      </c>
      <c r="Q43">
        <v>9077</v>
      </c>
      <c r="R43" s="1">
        <v>2.96E-6</v>
      </c>
      <c r="S43">
        <f>VLOOKUP(A43,annot_sizes!A:D, 3, 0)</f>
        <v>58621521</v>
      </c>
      <c r="T43">
        <f t="shared" si="0"/>
        <v>1.5484074526145441E-4</v>
      </c>
    </row>
    <row r="44" spans="1:20" x14ac:dyDescent="0.2">
      <c r="A44" t="s">
        <v>60</v>
      </c>
      <c r="B44">
        <v>4</v>
      </c>
      <c r="C44">
        <v>0</v>
      </c>
      <c r="D44">
        <v>7</v>
      </c>
      <c r="E44">
        <v>10</v>
      </c>
      <c r="F44">
        <v>2</v>
      </c>
      <c r="G44">
        <v>2</v>
      </c>
      <c r="H44">
        <v>0.16</v>
      </c>
      <c r="I44">
        <v>0</v>
      </c>
      <c r="J44">
        <v>0.28000000000000003</v>
      </c>
      <c r="K44">
        <v>0.4</v>
      </c>
      <c r="L44">
        <v>0.08</v>
      </c>
      <c r="M44">
        <v>0.08</v>
      </c>
      <c r="N44">
        <v>2985258999</v>
      </c>
      <c r="O44">
        <v>434</v>
      </c>
      <c r="P44" s="1">
        <v>1.4499999999999999E-7</v>
      </c>
      <c r="Q44">
        <v>25</v>
      </c>
      <c r="R44" s="1">
        <v>8.3699999999999998E-9</v>
      </c>
      <c r="S44" t="e">
        <f>VLOOKUP(A44,annot_sizes!A:D, 3, 0)</f>
        <v>#N/A</v>
      </c>
      <c r="T44" t="e">
        <f t="shared" si="0"/>
        <v>#N/A</v>
      </c>
    </row>
    <row r="45" spans="1:20" x14ac:dyDescent="0.2">
      <c r="A45" t="s">
        <v>61</v>
      </c>
      <c r="B45">
        <v>3</v>
      </c>
      <c r="C45">
        <v>1</v>
      </c>
      <c r="D45">
        <v>9</v>
      </c>
      <c r="E45">
        <v>10</v>
      </c>
      <c r="F45">
        <v>2</v>
      </c>
      <c r="G45">
        <v>1</v>
      </c>
      <c r="H45">
        <v>0.115384615</v>
      </c>
      <c r="I45">
        <v>3.8461538000000003E-2</v>
      </c>
      <c r="J45">
        <v>0.34615384599999999</v>
      </c>
      <c r="K45">
        <v>0.38461538499999998</v>
      </c>
      <c r="L45">
        <v>7.6923077000000006E-2</v>
      </c>
      <c r="M45">
        <v>3.8461538000000003E-2</v>
      </c>
      <c r="N45">
        <v>1996076410</v>
      </c>
      <c r="O45">
        <v>471</v>
      </c>
      <c r="P45" s="1">
        <v>2.36E-7</v>
      </c>
      <c r="Q45">
        <v>26</v>
      </c>
      <c r="R45" s="1">
        <v>1.3000000000000001E-8</v>
      </c>
      <c r="S45" t="e">
        <f>VLOOKUP(A45,annot_sizes!A:D, 3, 0)</f>
        <v>#N/A</v>
      </c>
      <c r="T45" t="e">
        <f t="shared" si="0"/>
        <v>#N/A</v>
      </c>
    </row>
    <row r="46" spans="1:20" x14ac:dyDescent="0.2">
      <c r="A46" t="s">
        <v>62</v>
      </c>
      <c r="B46">
        <v>4957</v>
      </c>
      <c r="C46">
        <v>1273</v>
      </c>
      <c r="D46">
        <v>1165</v>
      </c>
      <c r="E46">
        <v>2567</v>
      </c>
      <c r="F46">
        <v>791</v>
      </c>
      <c r="G46">
        <v>220</v>
      </c>
      <c r="H46">
        <v>0.45174519299999999</v>
      </c>
      <c r="I46">
        <v>0.11601203</v>
      </c>
      <c r="J46">
        <v>0.106169689</v>
      </c>
      <c r="K46">
        <v>0.233937847</v>
      </c>
      <c r="L46">
        <v>7.2086028999999996E-2</v>
      </c>
      <c r="M46">
        <v>2.0049212E-2</v>
      </c>
      <c r="N46">
        <v>2971331530</v>
      </c>
      <c r="O46">
        <v>183785</v>
      </c>
      <c r="P46" s="1">
        <v>6.19E-5</v>
      </c>
      <c r="Q46">
        <v>10973</v>
      </c>
      <c r="R46" s="1">
        <v>3.6899999999999998E-6</v>
      </c>
      <c r="S46">
        <f>VLOOKUP(A46,annot_sizes!A:D, 3, 0)</f>
        <v>36190546</v>
      </c>
      <c r="T46">
        <f t="shared" si="0"/>
        <v>3.0320073093122163E-4</v>
      </c>
    </row>
    <row r="47" spans="1:20" x14ac:dyDescent="0.2">
      <c r="A47" t="s">
        <v>63</v>
      </c>
      <c r="B47">
        <v>4</v>
      </c>
      <c r="C47">
        <v>1</v>
      </c>
      <c r="D47">
        <v>0</v>
      </c>
      <c r="E47">
        <v>12</v>
      </c>
      <c r="F47">
        <v>1</v>
      </c>
      <c r="G47">
        <v>0</v>
      </c>
      <c r="H47">
        <v>0.222222222</v>
      </c>
      <c r="I47">
        <v>5.5555555999999999E-2</v>
      </c>
      <c r="J47">
        <v>0</v>
      </c>
      <c r="K47">
        <v>0.66666666699999999</v>
      </c>
      <c r="L47">
        <v>5.5555555999999999E-2</v>
      </c>
      <c r="M47">
        <v>0</v>
      </c>
      <c r="N47">
        <v>12157105</v>
      </c>
      <c r="O47">
        <v>287</v>
      </c>
      <c r="P47" s="1">
        <v>2.3600000000000001E-5</v>
      </c>
      <c r="Q47">
        <v>18</v>
      </c>
      <c r="R47" s="1">
        <v>1.48E-6</v>
      </c>
      <c r="S47">
        <f>VLOOKUP(A47,annot_sizes!A:D, 3, 0)</f>
        <v>19800</v>
      </c>
      <c r="T47">
        <f t="shared" si="0"/>
        <v>9.0909090909090909E-4</v>
      </c>
    </row>
    <row r="48" spans="1:20" x14ac:dyDescent="0.2">
      <c r="A48" t="s">
        <v>64</v>
      </c>
      <c r="B48">
        <v>3277</v>
      </c>
      <c r="C48">
        <v>947</v>
      </c>
      <c r="D48">
        <v>755</v>
      </c>
      <c r="E48">
        <v>1845</v>
      </c>
      <c r="F48">
        <v>519</v>
      </c>
      <c r="G48">
        <v>159</v>
      </c>
      <c r="H48">
        <v>0.43681684900000001</v>
      </c>
      <c r="I48">
        <v>0.12623300500000001</v>
      </c>
      <c r="J48">
        <v>0.100639829</v>
      </c>
      <c r="K48">
        <v>0.24593441699999999</v>
      </c>
      <c r="L48">
        <v>6.9181551999999993E-2</v>
      </c>
      <c r="M48">
        <v>2.1194347999999998E-2</v>
      </c>
      <c r="N48">
        <v>2608572064</v>
      </c>
      <c r="O48">
        <v>125181</v>
      </c>
      <c r="P48" s="1">
        <v>4.8000000000000001E-5</v>
      </c>
      <c r="Q48">
        <v>7502</v>
      </c>
      <c r="R48" s="1">
        <v>2.88E-6</v>
      </c>
      <c r="S48">
        <f>VLOOKUP(A48,annot_sizes!A:D, 3, 0)</f>
        <v>25266718</v>
      </c>
      <c r="T48">
        <f t="shared" si="0"/>
        <v>2.9691232553432544E-4</v>
      </c>
    </row>
    <row r="49" spans="1:20" x14ac:dyDescent="0.2">
      <c r="A49" t="s">
        <v>65</v>
      </c>
      <c r="B49">
        <v>220</v>
      </c>
      <c r="C49">
        <v>66</v>
      </c>
      <c r="D49">
        <v>67</v>
      </c>
      <c r="E49">
        <v>154</v>
      </c>
      <c r="F49">
        <v>70</v>
      </c>
      <c r="G49">
        <v>15</v>
      </c>
      <c r="H49">
        <v>0.37162162199999998</v>
      </c>
      <c r="I49">
        <v>0.111486486</v>
      </c>
      <c r="J49">
        <v>0.113175676</v>
      </c>
      <c r="K49">
        <v>0.26013513500000002</v>
      </c>
      <c r="L49">
        <v>0.118243243</v>
      </c>
      <c r="M49">
        <v>2.5337838000000001E-2</v>
      </c>
      <c r="N49">
        <v>2423158183</v>
      </c>
      <c r="O49">
        <v>8684</v>
      </c>
      <c r="P49" s="1">
        <v>3.58E-6</v>
      </c>
      <c r="Q49">
        <v>592</v>
      </c>
      <c r="R49" s="1">
        <v>2.4400000000000001E-7</v>
      </c>
      <c r="S49">
        <f>VLOOKUP(A49,annot_sizes!A:D, 3, 0)</f>
        <v>2349856</v>
      </c>
      <c r="T49">
        <f t="shared" si="0"/>
        <v>2.5193033105007286E-4</v>
      </c>
    </row>
    <row r="50" spans="1:20" x14ac:dyDescent="0.2">
      <c r="A50" t="s">
        <v>66</v>
      </c>
      <c r="B50">
        <v>1526</v>
      </c>
      <c r="C50">
        <v>580</v>
      </c>
      <c r="D50">
        <v>419</v>
      </c>
      <c r="E50">
        <v>957</v>
      </c>
      <c r="F50">
        <v>267</v>
      </c>
      <c r="G50">
        <v>91</v>
      </c>
      <c r="H50">
        <v>0.39739583299999998</v>
      </c>
      <c r="I50">
        <v>0.15104166699999999</v>
      </c>
      <c r="J50">
        <v>0.109114583</v>
      </c>
      <c r="K50">
        <v>0.24921874999999999</v>
      </c>
      <c r="L50">
        <v>6.9531250000000003E-2</v>
      </c>
      <c r="M50">
        <v>2.3697916999999999E-2</v>
      </c>
      <c r="N50">
        <v>3174693010</v>
      </c>
      <c r="O50">
        <v>64353</v>
      </c>
      <c r="P50" s="1">
        <v>2.0299999999999999E-5</v>
      </c>
      <c r="Q50">
        <v>3840</v>
      </c>
      <c r="R50" s="1">
        <v>1.2100000000000001E-6</v>
      </c>
      <c r="S50">
        <f>VLOOKUP(A50,annot_sizes!A:D, 3, 0)</f>
        <v>9424967</v>
      </c>
      <c r="T50">
        <f t="shared" si="0"/>
        <v>4.074284822429617E-4</v>
      </c>
    </row>
    <row r="51" spans="1:20" x14ac:dyDescent="0.2">
      <c r="A51" t="s">
        <v>67</v>
      </c>
      <c r="B51">
        <v>2809</v>
      </c>
      <c r="C51">
        <v>1121</v>
      </c>
      <c r="D51">
        <v>813</v>
      </c>
      <c r="E51">
        <v>2131</v>
      </c>
      <c r="F51">
        <v>581</v>
      </c>
      <c r="G51">
        <v>168</v>
      </c>
      <c r="H51">
        <v>0.36849009599999999</v>
      </c>
      <c r="I51">
        <v>0.14705496500000001</v>
      </c>
      <c r="J51">
        <v>0.10665092499999999</v>
      </c>
      <c r="K51">
        <v>0.27954873400000002</v>
      </c>
      <c r="L51">
        <v>7.6216713000000005E-2</v>
      </c>
      <c r="M51">
        <v>2.2038566999999998E-2</v>
      </c>
      <c r="N51">
        <v>2478393770</v>
      </c>
      <c r="O51">
        <v>121577</v>
      </c>
      <c r="P51" s="1">
        <v>4.9100000000000001E-5</v>
      </c>
      <c r="Q51">
        <v>7623</v>
      </c>
      <c r="R51" s="1">
        <v>3.0800000000000002E-6</v>
      </c>
      <c r="S51">
        <f>VLOOKUP(A51,annot_sizes!A:D, 3, 0)</f>
        <v>21889296</v>
      </c>
      <c r="T51">
        <f t="shared" si="0"/>
        <v>3.4825240610753309E-4</v>
      </c>
    </row>
    <row r="52" spans="1:20" x14ac:dyDescent="0.2">
      <c r="A52" t="s">
        <v>68</v>
      </c>
      <c r="B52">
        <v>15</v>
      </c>
      <c r="C52">
        <v>14</v>
      </c>
      <c r="D52">
        <v>16</v>
      </c>
      <c r="E52">
        <v>19</v>
      </c>
      <c r="F52">
        <v>6</v>
      </c>
      <c r="G52">
        <v>2</v>
      </c>
      <c r="H52">
        <v>0.20833333300000001</v>
      </c>
      <c r="I52">
        <v>0.19444444399999999</v>
      </c>
      <c r="J52">
        <v>0.222222222</v>
      </c>
      <c r="K52">
        <v>0.26388888900000002</v>
      </c>
      <c r="L52">
        <v>8.3333332999999996E-2</v>
      </c>
      <c r="M52">
        <v>2.7777777999999999E-2</v>
      </c>
      <c r="N52">
        <v>907085737</v>
      </c>
      <c r="O52">
        <v>1175</v>
      </c>
      <c r="P52" s="1">
        <v>1.3E-6</v>
      </c>
      <c r="Q52">
        <v>72</v>
      </c>
      <c r="R52" s="1">
        <v>7.9399999999999996E-8</v>
      </c>
      <c r="S52">
        <f>VLOOKUP(A52,annot_sizes!A:D, 3, 0)</f>
        <v>209040</v>
      </c>
      <c r="T52">
        <f t="shared" si="0"/>
        <v>3.4443168771526979E-4</v>
      </c>
    </row>
    <row r="53" spans="1:20" x14ac:dyDescent="0.2">
      <c r="A53" t="s">
        <v>69</v>
      </c>
      <c r="B53">
        <v>6806</v>
      </c>
      <c r="C53">
        <v>2044</v>
      </c>
      <c r="D53">
        <v>1767</v>
      </c>
      <c r="E53">
        <v>4394</v>
      </c>
      <c r="F53">
        <v>1209</v>
      </c>
      <c r="G53">
        <v>553</v>
      </c>
      <c r="H53">
        <v>0.40577118000000001</v>
      </c>
      <c r="I53">
        <v>0.121862517</v>
      </c>
      <c r="J53">
        <v>0.105347881</v>
      </c>
      <c r="K53">
        <v>0.26196863999999997</v>
      </c>
      <c r="L53">
        <v>7.2080129000000007E-2</v>
      </c>
      <c r="M53">
        <v>3.2969654000000001E-2</v>
      </c>
      <c r="N53">
        <v>2501912388</v>
      </c>
      <c r="O53">
        <v>272499</v>
      </c>
      <c r="P53">
        <v>1.08916E-4</v>
      </c>
      <c r="Q53">
        <v>16773</v>
      </c>
      <c r="R53" s="1">
        <v>6.7000000000000002E-6</v>
      </c>
      <c r="S53">
        <f>VLOOKUP(A53,annot_sizes!A:D, 3, 0)</f>
        <v>67747628</v>
      </c>
      <c r="T53">
        <f t="shared" si="0"/>
        <v>2.4758062378213446E-4</v>
      </c>
    </row>
    <row r="54" spans="1:20" x14ac:dyDescent="0.2">
      <c r="A54" t="s">
        <v>70</v>
      </c>
      <c r="B54">
        <v>134</v>
      </c>
      <c r="C54">
        <v>38</v>
      </c>
      <c r="D54">
        <v>113</v>
      </c>
      <c r="E54">
        <v>105</v>
      </c>
      <c r="F54">
        <v>30</v>
      </c>
      <c r="G54">
        <v>11</v>
      </c>
      <c r="H54">
        <v>0.310904872</v>
      </c>
      <c r="I54">
        <v>8.8167052999999995E-2</v>
      </c>
      <c r="J54">
        <v>0.26218097400000001</v>
      </c>
      <c r="K54">
        <v>0.24361948999999999</v>
      </c>
      <c r="L54">
        <v>6.9605568000000007E-2</v>
      </c>
      <c r="M54">
        <v>2.5522042000000002E-2</v>
      </c>
      <c r="N54">
        <v>1232135591</v>
      </c>
      <c r="O54">
        <v>8436</v>
      </c>
      <c r="P54" s="1">
        <v>6.8499999999999996E-6</v>
      </c>
      <c r="Q54">
        <v>431</v>
      </c>
      <c r="R54" s="1">
        <v>3.4999999999999998E-7</v>
      </c>
      <c r="S54">
        <f>VLOOKUP(A54,annot_sizes!A:D, 3, 0)</f>
        <v>1360864</v>
      </c>
      <c r="T54">
        <f t="shared" si="0"/>
        <v>3.1671056034989539E-4</v>
      </c>
    </row>
    <row r="55" spans="1:20" x14ac:dyDescent="0.2">
      <c r="A55" t="s">
        <v>71</v>
      </c>
      <c r="B55">
        <v>556</v>
      </c>
      <c r="C55">
        <v>260</v>
      </c>
      <c r="D55">
        <v>183</v>
      </c>
      <c r="E55">
        <v>540</v>
      </c>
      <c r="F55">
        <v>165</v>
      </c>
      <c r="G55">
        <v>43</v>
      </c>
      <c r="H55">
        <v>0.318259874</v>
      </c>
      <c r="I55">
        <v>0.14882656</v>
      </c>
      <c r="J55">
        <v>0.104751002</v>
      </c>
      <c r="K55">
        <v>0.30910131699999999</v>
      </c>
      <c r="L55">
        <v>9.4447623999999994E-2</v>
      </c>
      <c r="M55">
        <v>2.4613623000000001E-2</v>
      </c>
      <c r="N55">
        <v>3453864774</v>
      </c>
      <c r="O55">
        <v>26315</v>
      </c>
      <c r="P55" s="1">
        <v>7.6199999999999999E-6</v>
      </c>
      <c r="Q55">
        <v>1747</v>
      </c>
      <c r="R55" s="1">
        <v>5.06E-7</v>
      </c>
      <c r="S55">
        <f>VLOOKUP(A55,annot_sizes!A:D, 3, 0)</f>
        <v>6568285</v>
      </c>
      <c r="T55">
        <f t="shared" si="0"/>
        <v>2.6597506046098789E-4</v>
      </c>
    </row>
    <row r="56" spans="1:20" x14ac:dyDescent="0.2">
      <c r="A56" t="s">
        <v>72</v>
      </c>
      <c r="B56">
        <v>114</v>
      </c>
      <c r="C56">
        <v>103</v>
      </c>
      <c r="D56">
        <v>127</v>
      </c>
      <c r="E56">
        <v>127</v>
      </c>
      <c r="F56">
        <v>30</v>
      </c>
      <c r="G56">
        <v>36</v>
      </c>
      <c r="H56">
        <v>0.21229050299999999</v>
      </c>
      <c r="I56">
        <v>0.191806331</v>
      </c>
      <c r="J56">
        <v>0.23649906900000001</v>
      </c>
      <c r="K56">
        <v>0.23649906900000001</v>
      </c>
      <c r="L56">
        <v>5.5865921999999998E-2</v>
      </c>
      <c r="M56">
        <v>6.7039106000000001E-2</v>
      </c>
      <c r="N56">
        <v>358618246</v>
      </c>
      <c r="O56">
        <v>9313</v>
      </c>
      <c r="P56" s="1">
        <v>2.5999999999999998E-5</v>
      </c>
      <c r="Q56">
        <v>537</v>
      </c>
      <c r="R56" s="1">
        <v>1.5E-6</v>
      </c>
      <c r="S56">
        <f>VLOOKUP(A56,annot_sizes!A:D, 3, 0)</f>
        <v>1152335</v>
      </c>
      <c r="T56">
        <f t="shared" si="0"/>
        <v>4.6601031818004312E-4</v>
      </c>
    </row>
    <row r="57" spans="1:20" x14ac:dyDescent="0.2">
      <c r="A57" t="s">
        <v>73</v>
      </c>
      <c r="B57">
        <v>1060</v>
      </c>
      <c r="C57">
        <v>1010</v>
      </c>
      <c r="D57">
        <v>1019</v>
      </c>
      <c r="E57">
        <v>1827</v>
      </c>
      <c r="F57">
        <v>490</v>
      </c>
      <c r="G57">
        <v>99</v>
      </c>
      <c r="H57">
        <v>0.19255222499999999</v>
      </c>
      <c r="I57">
        <v>0.183469573</v>
      </c>
      <c r="J57">
        <v>0.185104451</v>
      </c>
      <c r="K57">
        <v>0.33188010899999998</v>
      </c>
      <c r="L57">
        <v>8.9009990999999997E-2</v>
      </c>
      <c r="M57">
        <v>1.7983651E-2</v>
      </c>
      <c r="N57">
        <v>1424897867</v>
      </c>
      <c r="O57">
        <v>87225</v>
      </c>
      <c r="P57" s="1">
        <v>6.1199999999999997E-5</v>
      </c>
      <c r="Q57">
        <v>5505</v>
      </c>
      <c r="R57" s="1">
        <v>3.8600000000000003E-6</v>
      </c>
      <c r="S57">
        <f>VLOOKUP(A57,annot_sizes!A:D, 3, 0)</f>
        <v>20878961</v>
      </c>
      <c r="T57">
        <f t="shared" si="0"/>
        <v>2.6366254527703751E-4</v>
      </c>
    </row>
    <row r="58" spans="1:20" x14ac:dyDescent="0.2">
      <c r="A58" t="s">
        <v>74</v>
      </c>
      <c r="B58">
        <v>2679</v>
      </c>
      <c r="C58">
        <v>633</v>
      </c>
      <c r="D58">
        <v>661</v>
      </c>
      <c r="E58">
        <v>1368</v>
      </c>
      <c r="F58">
        <v>366</v>
      </c>
      <c r="G58">
        <v>76</v>
      </c>
      <c r="H58">
        <v>0.46325436599999997</v>
      </c>
      <c r="I58">
        <v>0.109458758</v>
      </c>
      <c r="J58">
        <v>0.11430053599999999</v>
      </c>
      <c r="K58">
        <v>0.23655542099999999</v>
      </c>
      <c r="L58">
        <v>6.3288949999999997E-2</v>
      </c>
      <c r="M58">
        <v>1.3141968E-2</v>
      </c>
      <c r="N58">
        <v>3103808406</v>
      </c>
      <c r="O58">
        <v>84369</v>
      </c>
      <c r="P58" s="1">
        <v>2.72E-5</v>
      </c>
      <c r="Q58">
        <v>5783</v>
      </c>
      <c r="R58" s="1">
        <v>1.86E-6</v>
      </c>
      <c r="S58">
        <f>VLOOKUP(A58,annot_sizes!A:D, 3, 0)</f>
        <v>34363537</v>
      </c>
      <c r="T58">
        <f t="shared" si="0"/>
        <v>1.6828884640134688E-4</v>
      </c>
    </row>
    <row r="59" spans="1:20" x14ac:dyDescent="0.2">
      <c r="A59" t="s">
        <v>75</v>
      </c>
      <c r="B59">
        <v>9</v>
      </c>
      <c r="C59">
        <v>2</v>
      </c>
      <c r="D59">
        <v>12</v>
      </c>
      <c r="E59">
        <v>9</v>
      </c>
      <c r="F59">
        <v>2</v>
      </c>
      <c r="G59">
        <v>0</v>
      </c>
      <c r="H59">
        <v>0.264705882</v>
      </c>
      <c r="I59">
        <v>5.8823528999999999E-2</v>
      </c>
      <c r="J59">
        <v>0.35294117600000002</v>
      </c>
      <c r="K59">
        <v>0.264705882</v>
      </c>
      <c r="L59">
        <v>5.8823528999999999E-2</v>
      </c>
      <c r="M59">
        <v>0</v>
      </c>
      <c r="N59">
        <v>3660774957</v>
      </c>
      <c r="O59">
        <v>567</v>
      </c>
      <c r="P59" s="1">
        <v>1.55E-7</v>
      </c>
      <c r="Q59">
        <v>34</v>
      </c>
      <c r="R59" s="1">
        <v>9.2900000000000008E-9</v>
      </c>
      <c r="S59" t="e">
        <f>VLOOKUP(A59,annot_sizes!A:D, 3, 0)</f>
        <v>#N/A</v>
      </c>
      <c r="T59" t="e">
        <f t="shared" si="0"/>
        <v>#N/A</v>
      </c>
    </row>
    <row r="60" spans="1:20" x14ac:dyDescent="0.2">
      <c r="A60" t="s">
        <v>76</v>
      </c>
      <c r="B60">
        <v>0</v>
      </c>
      <c r="C60">
        <v>0</v>
      </c>
      <c r="D60">
        <v>2</v>
      </c>
      <c r="E60">
        <v>1</v>
      </c>
      <c r="F60">
        <v>0</v>
      </c>
      <c r="G60">
        <v>0</v>
      </c>
      <c r="H60">
        <v>0</v>
      </c>
      <c r="I60">
        <v>0</v>
      </c>
      <c r="J60">
        <v>0.66666666699999999</v>
      </c>
      <c r="K60">
        <v>0.33333333300000001</v>
      </c>
      <c r="L60">
        <v>0</v>
      </c>
      <c r="M60">
        <v>0</v>
      </c>
      <c r="N60">
        <v>2172177994</v>
      </c>
      <c r="O60">
        <v>36</v>
      </c>
      <c r="P60" s="1">
        <v>1.66E-8</v>
      </c>
      <c r="Q60">
        <v>3</v>
      </c>
      <c r="R60" s="1">
        <v>1.38E-9</v>
      </c>
      <c r="S60">
        <f>VLOOKUP(A60,annot_sizes!A:D, 3, 0)</f>
        <v>15833</v>
      </c>
      <c r="T60">
        <f t="shared" si="0"/>
        <v>1.8947767321417293E-4</v>
      </c>
    </row>
    <row r="61" spans="1:20" x14ac:dyDescent="0.2">
      <c r="A61" t="s">
        <v>77</v>
      </c>
      <c r="B61">
        <v>1774</v>
      </c>
      <c r="C61">
        <v>759</v>
      </c>
      <c r="D61">
        <v>727</v>
      </c>
      <c r="E61">
        <v>1330</v>
      </c>
      <c r="F61">
        <v>533</v>
      </c>
      <c r="G61">
        <v>78</v>
      </c>
      <c r="H61">
        <v>0.34108825199999998</v>
      </c>
      <c r="I61">
        <v>0.14593347400000001</v>
      </c>
      <c r="J61">
        <v>0.139780811</v>
      </c>
      <c r="K61">
        <v>0.25572005399999997</v>
      </c>
      <c r="L61">
        <v>0.102480292</v>
      </c>
      <c r="M61">
        <v>1.4997116E-2</v>
      </c>
      <c r="N61">
        <v>2715853792</v>
      </c>
      <c r="O61">
        <v>77279</v>
      </c>
      <c r="P61" s="1">
        <v>2.8500000000000002E-5</v>
      </c>
      <c r="Q61">
        <v>5201</v>
      </c>
      <c r="R61" s="1">
        <v>1.9199999999999998E-6</v>
      </c>
      <c r="S61" t="e">
        <f>VLOOKUP(A61,annot_sizes!A:D, 3, 0)</f>
        <v>#N/A</v>
      </c>
      <c r="T61" t="e">
        <f t="shared" si="0"/>
        <v>#N/A</v>
      </c>
    </row>
    <row r="62" spans="1:20" x14ac:dyDescent="0.2">
      <c r="A62" t="s">
        <v>78</v>
      </c>
      <c r="B62">
        <v>7229</v>
      </c>
      <c r="C62">
        <v>3063</v>
      </c>
      <c r="D62">
        <v>2026</v>
      </c>
      <c r="E62">
        <v>5291</v>
      </c>
      <c r="F62">
        <v>1445</v>
      </c>
      <c r="G62">
        <v>383</v>
      </c>
      <c r="H62">
        <v>0.37191953500000002</v>
      </c>
      <c r="I62">
        <v>0.15758604700000001</v>
      </c>
      <c r="J62">
        <v>0.104234193</v>
      </c>
      <c r="K62">
        <v>0.27221278999999998</v>
      </c>
      <c r="L62">
        <v>7.4342748E-2</v>
      </c>
      <c r="M62">
        <v>1.9704686999999999E-2</v>
      </c>
      <c r="N62">
        <v>2897824427</v>
      </c>
      <c r="O62">
        <v>311701</v>
      </c>
      <c r="P62">
        <v>1.07564E-4</v>
      </c>
      <c r="Q62">
        <v>19437</v>
      </c>
      <c r="R62" s="1">
        <v>6.7100000000000001E-6</v>
      </c>
      <c r="S62" t="e">
        <f>VLOOKUP(A62,annot_sizes!A:D, 3, 0)</f>
        <v>#N/A</v>
      </c>
      <c r="T62" t="e">
        <f t="shared" si="0"/>
        <v>#N/A</v>
      </c>
    </row>
    <row r="63" spans="1:20" x14ac:dyDescent="0.2">
      <c r="A63" t="s">
        <v>79</v>
      </c>
      <c r="B63">
        <v>3080</v>
      </c>
      <c r="C63">
        <v>2355</v>
      </c>
      <c r="D63">
        <v>803</v>
      </c>
      <c r="E63">
        <v>4431</v>
      </c>
      <c r="F63">
        <v>717</v>
      </c>
      <c r="G63">
        <v>273</v>
      </c>
      <c r="H63">
        <v>0.26417360000000001</v>
      </c>
      <c r="I63">
        <v>0.20198987900000001</v>
      </c>
      <c r="J63">
        <v>6.8873830999999996E-2</v>
      </c>
      <c r="K63">
        <v>0.38004974699999999</v>
      </c>
      <c r="L63">
        <v>6.1497556000000002E-2</v>
      </c>
      <c r="M63">
        <v>2.3415386999999999E-2</v>
      </c>
      <c r="N63">
        <v>2343218756</v>
      </c>
      <c r="O63">
        <v>192121</v>
      </c>
      <c r="P63" s="1">
        <v>8.2000000000000001E-5</v>
      </c>
      <c r="Q63">
        <v>11659</v>
      </c>
      <c r="R63" s="1">
        <v>4.9799999999999998E-6</v>
      </c>
      <c r="S63" t="e">
        <f>VLOOKUP(A63,annot_sizes!A:D, 3, 0)</f>
        <v>#N/A</v>
      </c>
      <c r="T63" t="e">
        <f t="shared" si="0"/>
        <v>#N/A</v>
      </c>
    </row>
    <row r="64" spans="1:20" x14ac:dyDescent="0.2">
      <c r="A64" t="s">
        <v>80</v>
      </c>
      <c r="B64">
        <v>2232</v>
      </c>
      <c r="C64">
        <v>1411</v>
      </c>
      <c r="D64">
        <v>986</v>
      </c>
      <c r="E64">
        <v>1316</v>
      </c>
      <c r="F64">
        <v>332</v>
      </c>
      <c r="G64">
        <v>134</v>
      </c>
      <c r="H64">
        <v>0.348151614</v>
      </c>
      <c r="I64">
        <v>0.22009047000000001</v>
      </c>
      <c r="J64">
        <v>0.15379815899999999</v>
      </c>
      <c r="K64">
        <v>0.20527218799999999</v>
      </c>
      <c r="L64">
        <v>5.1785993000000002E-2</v>
      </c>
      <c r="M64">
        <v>2.0901574999999999E-2</v>
      </c>
      <c r="N64">
        <v>391484715</v>
      </c>
      <c r="O64">
        <v>112896</v>
      </c>
      <c r="P64">
        <v>2.8837900000000001E-4</v>
      </c>
      <c r="Q64">
        <v>6411</v>
      </c>
      <c r="R64" s="1">
        <v>1.6399999999999999E-5</v>
      </c>
      <c r="S64" t="e">
        <f>VLOOKUP(A64,annot_sizes!A:D, 3, 0)</f>
        <v>#N/A</v>
      </c>
      <c r="T64" t="e">
        <f t="shared" si="0"/>
        <v>#N/A</v>
      </c>
    </row>
    <row r="65" spans="1:20" x14ac:dyDescent="0.2">
      <c r="A65" t="s">
        <v>81</v>
      </c>
      <c r="B65">
        <v>5797</v>
      </c>
      <c r="C65">
        <v>1968</v>
      </c>
      <c r="D65">
        <v>1581</v>
      </c>
      <c r="E65">
        <v>3863</v>
      </c>
      <c r="F65">
        <v>1226</v>
      </c>
      <c r="G65">
        <v>302</v>
      </c>
      <c r="H65">
        <v>0.39336364299999999</v>
      </c>
      <c r="I65">
        <v>0.13354142599999999</v>
      </c>
      <c r="J65">
        <v>0.10728099300000001</v>
      </c>
      <c r="K65">
        <v>0.26212933399999999</v>
      </c>
      <c r="L65">
        <v>8.3191966000000006E-2</v>
      </c>
      <c r="M65">
        <v>2.0492638000000001E-2</v>
      </c>
      <c r="N65">
        <v>3044872214</v>
      </c>
      <c r="O65">
        <v>238093</v>
      </c>
      <c r="P65" s="1">
        <v>7.8200000000000003E-5</v>
      </c>
      <c r="Q65">
        <v>14737</v>
      </c>
      <c r="R65" s="1">
        <v>4.8400000000000002E-6</v>
      </c>
      <c r="S65" t="e">
        <f>VLOOKUP(A65,annot_sizes!A:D, 3, 0)</f>
        <v>#N/A</v>
      </c>
      <c r="T65" t="e">
        <f t="shared" si="0"/>
        <v>#N/A</v>
      </c>
    </row>
    <row r="66" spans="1:20" x14ac:dyDescent="0.2">
      <c r="A66" t="s">
        <v>82</v>
      </c>
      <c r="B66">
        <v>2437</v>
      </c>
      <c r="C66">
        <v>683</v>
      </c>
      <c r="D66">
        <v>1117</v>
      </c>
      <c r="E66">
        <v>2028</v>
      </c>
      <c r="F66">
        <v>595</v>
      </c>
      <c r="G66">
        <v>88</v>
      </c>
      <c r="H66">
        <v>0.35074841699999998</v>
      </c>
      <c r="I66">
        <v>9.8301669999999994E-2</v>
      </c>
      <c r="J66">
        <v>0.16076568799999999</v>
      </c>
      <c r="K66">
        <v>0.29188255600000002</v>
      </c>
      <c r="L66">
        <v>8.5636154000000006E-2</v>
      </c>
      <c r="M66">
        <v>1.2665515E-2</v>
      </c>
      <c r="N66">
        <v>1128339136</v>
      </c>
      <c r="O66">
        <v>101611</v>
      </c>
      <c r="P66" s="1">
        <v>9.0099999999999995E-5</v>
      </c>
      <c r="Q66">
        <v>6948</v>
      </c>
      <c r="R66" s="1">
        <v>6.1600000000000003E-6</v>
      </c>
      <c r="S66" t="e">
        <f>VLOOKUP(A66,annot_sizes!A:D, 3, 0)</f>
        <v>#N/A</v>
      </c>
      <c r="T66" t="e">
        <f t="shared" si="0"/>
        <v>#N/A</v>
      </c>
    </row>
    <row r="67" spans="1:20" x14ac:dyDescent="0.2">
      <c r="A67" t="s">
        <v>83</v>
      </c>
      <c r="B67">
        <v>4004</v>
      </c>
      <c r="C67">
        <v>4578</v>
      </c>
      <c r="D67">
        <v>1810</v>
      </c>
      <c r="E67">
        <v>6291</v>
      </c>
      <c r="F67">
        <v>1594</v>
      </c>
      <c r="G67">
        <v>487</v>
      </c>
      <c r="H67">
        <v>0.21338733700000001</v>
      </c>
      <c r="I67">
        <v>0.24397783000000001</v>
      </c>
      <c r="J67">
        <v>9.6461308999999995E-2</v>
      </c>
      <c r="K67">
        <v>0.33526966499999999</v>
      </c>
      <c r="L67">
        <v>8.4949904000000007E-2</v>
      </c>
      <c r="M67">
        <v>2.5953954000000001E-2</v>
      </c>
      <c r="N67">
        <v>2647915728</v>
      </c>
      <c r="O67">
        <v>400280</v>
      </c>
      <c r="P67">
        <v>1.51168E-4</v>
      </c>
      <c r="Q67">
        <v>18764</v>
      </c>
      <c r="R67" s="1">
        <v>7.0899999999999999E-6</v>
      </c>
      <c r="S67" t="e">
        <f>VLOOKUP(A67,annot_sizes!A:D, 3, 0)</f>
        <v>#N/A</v>
      </c>
      <c r="T67" t="e">
        <f t="shared" ref="T67:T69" si="1">Q67/S67</f>
        <v>#N/A</v>
      </c>
    </row>
    <row r="68" spans="1:20" x14ac:dyDescent="0.2">
      <c r="A68" t="s">
        <v>84</v>
      </c>
      <c r="B68">
        <v>5525</v>
      </c>
      <c r="C68">
        <v>2168</v>
      </c>
      <c r="D68">
        <v>1229</v>
      </c>
      <c r="E68">
        <v>2136</v>
      </c>
      <c r="F68">
        <v>304</v>
      </c>
      <c r="G68">
        <v>56</v>
      </c>
      <c r="H68">
        <v>0.48388509400000002</v>
      </c>
      <c r="I68">
        <v>0.18987563499999999</v>
      </c>
      <c r="J68">
        <v>0.107637064</v>
      </c>
      <c r="K68">
        <v>0.18707304299999999</v>
      </c>
      <c r="L68">
        <v>2.6624628000000001E-2</v>
      </c>
      <c r="M68">
        <v>4.9045369999999996E-3</v>
      </c>
      <c r="N68">
        <v>1451301209</v>
      </c>
      <c r="O68">
        <v>180460</v>
      </c>
      <c r="P68">
        <v>1.24344E-4</v>
      </c>
      <c r="Q68">
        <v>11418</v>
      </c>
      <c r="R68" s="1">
        <v>7.8699999999999992E-6</v>
      </c>
      <c r="S68" t="e">
        <f>VLOOKUP(A68,annot_sizes!A:D, 3, 0)</f>
        <v>#N/A</v>
      </c>
      <c r="T68" t="e">
        <f t="shared" si="1"/>
        <v>#N/A</v>
      </c>
    </row>
    <row r="69" spans="1:20" x14ac:dyDescent="0.2">
      <c r="A69" t="s">
        <v>85</v>
      </c>
      <c r="B69">
        <v>5342</v>
      </c>
      <c r="C69">
        <v>4976</v>
      </c>
      <c r="D69">
        <v>2483</v>
      </c>
      <c r="E69">
        <v>7958</v>
      </c>
      <c r="F69">
        <v>2386</v>
      </c>
      <c r="G69">
        <v>707</v>
      </c>
      <c r="H69">
        <v>0.22396444700000001</v>
      </c>
      <c r="I69">
        <v>0.20861982200000001</v>
      </c>
      <c r="J69">
        <v>0.104100285</v>
      </c>
      <c r="K69">
        <v>0.333640785</v>
      </c>
      <c r="L69">
        <v>0.10003354</v>
      </c>
      <c r="M69">
        <v>2.964112E-2</v>
      </c>
      <c r="N69">
        <v>2728222451</v>
      </c>
      <c r="O69">
        <v>469675</v>
      </c>
      <c r="P69">
        <v>1.7215399999999999E-4</v>
      </c>
      <c r="Q69">
        <v>23852</v>
      </c>
      <c r="R69" s="1">
        <v>8.7399999999999993E-6</v>
      </c>
      <c r="S69" t="e">
        <f>VLOOKUP(A69,annot_sizes!A:D, 3, 0)</f>
        <v>#N/A</v>
      </c>
      <c r="T69" t="e">
        <f t="shared" si="1"/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Compare</vt:lpstr>
      <vt:lpstr>annot_sizes</vt:lpstr>
      <vt:lpstr>order</vt:lpstr>
      <vt:lpstr>genome</vt:lpstr>
      <vt:lpstr>Exon</vt:lpstr>
      <vt:lpstr>5utr</vt:lpstr>
      <vt:lpstr>3utr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Gymrek, Melissa</dc:creator>
  <cp:lastModifiedBy>Gymrek, Melissa</cp:lastModifiedBy>
  <dcterms:created xsi:type="dcterms:W3CDTF">2022-06-24T20:34:41Z</dcterms:created>
  <dcterms:modified xsi:type="dcterms:W3CDTF">2022-06-26T03:41:35Z</dcterms:modified>
</cp:coreProperties>
</file>