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17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6" l="1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G25" i="4"/>
  <c r="E14" i="5"/>
  <c r="D14" i="5"/>
  <c r="E20" i="4"/>
  <c r="E19" i="4"/>
  <c r="E18" i="4"/>
  <c r="E17" i="4"/>
  <c r="E16" i="4"/>
  <c r="I12" i="4"/>
  <c r="I11" i="4"/>
  <c r="I10" i="4"/>
  <c r="I9" i="4"/>
  <c r="I8" i="4"/>
  <c r="I7" i="4"/>
  <c r="K24" i="3"/>
  <c r="I24" i="3"/>
  <c r="G24" i="3"/>
  <c r="E24" i="3"/>
  <c r="C24" i="3"/>
  <c r="I10" i="1" l="1"/>
</calcChain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Форматирайте данните като таблица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Където се налага, разширете колоната за да се виждат целите данни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Добавете 2 произволни реда данни, които да са част от таблицата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204"/>
          </rPr>
          <t>Форматирайте всички заглавия на филми да са Bold и червени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  <charset val="204"/>
          </rPr>
          <t>Сортирайте във възходящ ред по години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Форматирайте приходите да се показват в левове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  <charset val="204"/>
          </rPr>
          <t>Форматирайте разходите да се показват в левове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  <charset val="204"/>
          </rPr>
          <t>Изчислява се по следния начин:
Приходи минус Разходи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Изчислете сумата на общата печалба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Посочете най-малката печалба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Посочете най-голямата печалба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Посочете средностатистическата печалба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Посочете броя на филмите, създадени след 2002 год.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На горните данни сложете рамка на всички клетки, син шрифт, Arial, 14pt.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  <charset val="204"/>
          </rPr>
          <t>В тази клетка намерете разликата между сумите на данни1 и данни2 от таблица 5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K6" authorId="0" shapeId="0">
      <text>
        <r>
          <rPr>
            <sz val="9"/>
            <color rgb="FF000000"/>
            <rFont val="Tahoma"/>
            <family val="2"/>
            <charset val="204"/>
          </rPr>
          <t xml:space="preserve">Изчислете крайния резултат като умножите Резултат*Индекс
</t>
        </r>
      </text>
    </comment>
    <comment ref="K7" authorId="0" shapeId="0">
      <text>
        <r>
          <rPr>
            <sz val="9"/>
            <color rgb="FF000000"/>
            <rFont val="Tahoma"/>
            <family val="2"/>
            <charset val="204"/>
          </rPr>
          <t xml:space="preserve">Намерете сумата на крайния резултат
</t>
        </r>
      </text>
    </comment>
    <comment ref="K8" authorId="0" shapeId="0">
      <text>
        <r>
          <rPr>
            <sz val="9"/>
            <color rgb="FF000000"/>
            <rFont val="Tahoma"/>
            <family val="2"/>
            <charset val="204"/>
          </rPr>
          <t>Намерете минималния резултат</t>
        </r>
      </text>
    </comment>
    <comment ref="K9" authorId="0" shapeId="0">
      <text>
        <r>
          <rPr>
            <sz val="9"/>
            <color indexed="81"/>
            <rFont val="Tahoma"/>
            <family val="2"/>
            <charset val="204"/>
          </rPr>
          <t>Намерете максималния резултат</t>
        </r>
      </text>
    </comment>
    <comment ref="K10" authorId="0" shapeId="0">
      <text>
        <r>
          <rPr>
            <sz val="9"/>
            <color indexed="81"/>
            <rFont val="Tahoma"/>
            <family val="2"/>
            <charset val="204"/>
          </rPr>
          <t>Намерете броя на участниците</t>
        </r>
      </text>
    </comment>
    <comment ref="K1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Намерете броя на участниците с резултат по-голям от 100
</t>
        </r>
      </text>
    </comment>
    <comment ref="K12" authorId="0" shapeId="0">
      <text>
        <r>
          <rPr>
            <sz val="9"/>
            <color indexed="81"/>
            <rFont val="Tahoma"/>
            <family val="2"/>
            <charset val="204"/>
          </rPr>
          <t>Намерете средния резултат</t>
        </r>
      </text>
    </comment>
  </commentList>
</comments>
</file>

<file path=xl/sharedStrings.xml><?xml version="1.0" encoding="utf-8"?>
<sst xmlns="http://schemas.openxmlformats.org/spreadsheetml/2006/main" count="107" uniqueCount="96">
  <si>
    <t>AutoFill</t>
  </si>
  <si>
    <t>Редица</t>
  </si>
  <si>
    <t>Pick</t>
  </si>
  <si>
    <t>Варна</t>
  </si>
  <si>
    <t>София</t>
  </si>
  <si>
    <t>Пловдив</t>
  </si>
  <si>
    <t>Copy+Paste Hidden</t>
  </si>
  <si>
    <t>Paste</t>
  </si>
  <si>
    <t>Move</t>
  </si>
  <si>
    <t>Insert/Delete</t>
  </si>
  <si>
    <t>Format Cells</t>
  </si>
  <si>
    <t>Град</t>
  </si>
  <si>
    <t>Държава</t>
  </si>
  <si>
    <t>Име</t>
  </si>
  <si>
    <t>Драган</t>
  </si>
  <si>
    <t>Вихрен</t>
  </si>
  <si>
    <t>Илия</t>
  </si>
  <si>
    <t>Бургас</t>
  </si>
  <si>
    <t>Русе</t>
  </si>
  <si>
    <t>България</t>
  </si>
  <si>
    <t>Непал</t>
  </si>
  <si>
    <t>Оценка</t>
  </si>
  <si>
    <t>Sum</t>
  </si>
  <si>
    <t>Min</t>
  </si>
  <si>
    <t>Max</t>
  </si>
  <si>
    <t>Average</t>
  </si>
  <si>
    <t>Count</t>
  </si>
  <si>
    <t>Име на филм</t>
  </si>
  <si>
    <t>Година</t>
  </si>
  <si>
    <t>Приходи</t>
  </si>
  <si>
    <t>Разходи</t>
  </si>
  <si>
    <t>Чиста печалба</t>
  </si>
  <si>
    <t>Жанр</t>
  </si>
  <si>
    <t>Комедия</t>
  </si>
  <si>
    <t>Драма</t>
  </si>
  <si>
    <t>Фантастика</t>
  </si>
  <si>
    <t>Ужас</t>
  </si>
  <si>
    <t>1зад</t>
  </si>
  <si>
    <t>2зад</t>
  </si>
  <si>
    <t>3зад</t>
  </si>
  <si>
    <t>Total:</t>
  </si>
  <si>
    <t>Min:</t>
  </si>
  <si>
    <t>Max:</t>
  </si>
  <si>
    <t>Average:</t>
  </si>
  <si>
    <t>След 2002:</t>
  </si>
  <si>
    <t>Данни1</t>
  </si>
  <si>
    <t>Данни2</t>
  </si>
  <si>
    <t>:)</t>
  </si>
  <si>
    <t>Силвиу</t>
  </si>
  <si>
    <t>Париж</t>
  </si>
  <si>
    <t>Франция</t>
  </si>
  <si>
    <t>Георгос</t>
  </si>
  <si>
    <t>Солун</t>
  </si>
  <si>
    <t>Гърция</t>
  </si>
  <si>
    <t>Резултат</t>
  </si>
  <si>
    <t>Краен резултат</t>
  </si>
  <si>
    <t>Иван Иванов</t>
  </si>
  <si>
    <t>Камен Каменов</t>
  </si>
  <si>
    <t>Василка Василева</t>
  </si>
  <si>
    <t>Индекс</t>
  </si>
  <si>
    <t>Задание</t>
  </si>
  <si>
    <t>Любо Любенов</t>
  </si>
  <si>
    <t>Дида Донева</t>
  </si>
  <si>
    <t>Добри Добрев</t>
  </si>
  <si>
    <t>Гиго Гогев</t>
  </si>
  <si>
    <t>Яво Овев</t>
  </si>
  <si>
    <t>Нана Тотова</t>
  </si>
  <si>
    <t>Йоско Йосков</t>
  </si>
  <si>
    <t>Филка Филева</t>
  </si>
  <si>
    <t>Илка Илкова</t>
  </si>
  <si>
    <t>Пешо Пешев</t>
  </si>
  <si>
    <t>Зина Цекова</t>
  </si>
  <si>
    <t>Сузи Росева</t>
  </si>
  <si>
    <t>Роско Гешев</t>
  </si>
  <si>
    <t>Хриско Христов</t>
  </si>
  <si>
    <t>Кольо Косев</t>
  </si>
  <si>
    <t>Веса Васева</t>
  </si>
  <si>
    <t>Милка Милкова</t>
  </si>
  <si>
    <t>Нощ в музея</t>
  </si>
  <si>
    <t>Зодиак</t>
  </si>
  <si>
    <t>Джурасик свят</t>
  </si>
  <si>
    <t>Погрешен звой</t>
  </si>
  <si>
    <t>Георги</t>
  </si>
  <si>
    <t>Емил</t>
  </si>
  <si>
    <t>Габрово</t>
  </si>
  <si>
    <t>Виктор</t>
  </si>
  <si>
    <t>Враца</t>
  </si>
  <si>
    <t>Deadpool 2</t>
  </si>
  <si>
    <t>Екшън</t>
  </si>
  <si>
    <t>Scyscraper</t>
  </si>
  <si>
    <t>Общо краен резултат:</t>
  </si>
  <si>
    <t>Минимален краен резултат:</t>
  </si>
  <si>
    <t>Максимален резултат:</t>
  </si>
  <si>
    <t>Брой участници:</t>
  </si>
  <si>
    <t>Участници с резултат над 100:</t>
  </si>
  <si>
    <t>Среден резултат: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</si>
</sst>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5" tint="-0.249977111117893"/>
      <name val="Arial"/>
      <family val="2"/>
      <charset val="204"/>
    </font>
    <font>
      <sz val="14"/>
      <color theme="4" tint="-0.499984740745262"/>
      <name val="Arial"/>
      <family val="2"/>
      <charset val="204"/>
    </font>
    <font>
      <sz val="14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31">
    <xf numFmtId="0" fontId="0" fillId="0" borderId="0" xfId="0"/>
    <xf numFmtId="0" fontId="2" fillId="3" borderId="0" xfId="2"/>
    <xf numFmtId="0" fontId="0" fillId="0" borderId="0" xfId="0" applyNumberFormat="1"/>
    <xf numFmtId="14" fontId="0" fillId="0" borderId="0" xfId="0" applyNumberFormat="1"/>
    <xf numFmtId="0" fontId="4" fillId="4" borderId="1" xfId="3" applyBorder="1"/>
    <xf numFmtId="0" fontId="0" fillId="0" borderId="1" xfId="0" applyBorder="1"/>
    <xf numFmtId="0" fontId="5" fillId="0" borderId="0" xfId="0" applyFont="1"/>
    <xf numFmtId="0" fontId="7" fillId="0" borderId="0" xfId="0" applyFont="1"/>
    <xf numFmtId="2" fontId="8" fillId="0" borderId="0" xfId="0" applyNumberFormat="1" applyFont="1"/>
    <xf numFmtId="0" fontId="2" fillId="5" borderId="0" xfId="1" applyFill="1"/>
    <xf numFmtId="0" fontId="0" fillId="0" borderId="2" xfId="0" applyBorder="1"/>
    <xf numFmtId="49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10" fillId="7" borderId="1" xfId="5" applyFont="1" applyBorder="1"/>
    <xf numFmtId="0" fontId="1" fillId="6" borderId="1" xfId="4" applyBorder="1"/>
    <xf numFmtId="0" fontId="1" fillId="6" borderId="5" xfId="4" applyBorder="1" applyAlignment="1">
      <alignment horizontal="center"/>
    </xf>
    <xf numFmtId="0" fontId="1" fillId="6" borderId="6" xfId="4" applyBorder="1" applyAlignment="1">
      <alignment horizontal="center"/>
    </xf>
    <xf numFmtId="0" fontId="1" fillId="6" borderId="7" xfId="4" applyBorder="1" applyAlignment="1">
      <alignment horizontal="center"/>
    </xf>
    <xf numFmtId="0" fontId="1" fillId="6" borderId="4" xfId="4" applyBorder="1" applyAlignment="1">
      <alignment horizontal="center"/>
    </xf>
    <xf numFmtId="0" fontId="1" fillId="6" borderId="8" xfId="4" applyBorder="1" applyAlignment="1">
      <alignment horizontal="center"/>
    </xf>
    <xf numFmtId="0" fontId="1" fillId="6" borderId="9" xfId="4" applyBorder="1" applyAlignment="1">
      <alignment horizontal="center"/>
    </xf>
    <xf numFmtId="0" fontId="2" fillId="7" borderId="10" xfId="5" applyBorder="1" applyAlignment="1">
      <alignment horizontal="center"/>
    </xf>
    <xf numFmtId="0" fontId="2" fillId="7" borderId="3" xfId="5" applyBorder="1" applyAlignment="1">
      <alignment horizontal="center"/>
    </xf>
    <xf numFmtId="0" fontId="5" fillId="0" borderId="1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164" fontId="12" fillId="8" borderId="1" xfId="0" applyNumberFormat="1" applyFont="1" applyFill="1" applyBorder="1"/>
    <xf numFmtId="1" fontId="12" fillId="8" borderId="1" xfId="0" applyNumberFormat="1" applyFont="1" applyFill="1" applyBorder="1"/>
    <xf numFmtId="0" fontId="13" fillId="0" borderId="0" xfId="0" applyFont="1"/>
    <xf numFmtId="0" fontId="5" fillId="0" borderId="1" xfId="0" applyFont="1" applyFill="1" applyBorder="1"/>
  </cellXfs>
  <cellStyles count="6">
    <cellStyle name="20% - Accent3" xfId="4" builtinId="38"/>
    <cellStyle name="Accent1" xfId="1" builtinId="29"/>
    <cellStyle name="Accent2" xfId="2" builtinId="33"/>
    <cellStyle name="Accent4" xfId="5" builtinId="41"/>
    <cellStyle name="Good" xfId="3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3</xdr:row>
      <xdr:rowOff>85725</xdr:rowOff>
    </xdr:from>
    <xdr:to>
      <xdr:col>13</xdr:col>
      <xdr:colOff>419100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219825" y="657225"/>
          <a:ext cx="2800350" cy="26098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/>
            <a:t>Оформете данните в таблица</a:t>
          </a:r>
        </a:p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/>
            <a:t>Задайте фон и рамка</a:t>
          </a:r>
        </a:p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/>
            <a:t>Добавете още 3 реда към таблицата и ги попълнете</a:t>
          </a:r>
        </a:p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/>
            <a:t>Изтрийте</a:t>
          </a:r>
          <a:r>
            <a:rPr lang="bg-BG" sz="1400" baseline="0"/>
            <a:t> четвъртата колона от таблицата</a:t>
          </a:r>
        </a:p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 baseline="0"/>
            <a:t>Добавете 2 колони и ги слейте</a:t>
          </a:r>
          <a:endParaRPr lang="bg-BG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257176</xdr:colOff>
      <xdr:row>4</xdr:row>
      <xdr:rowOff>180975</xdr:rowOff>
    </xdr:from>
    <xdr:to>
      <xdr:col>16</xdr:col>
      <xdr:colOff>266700</xdr:colOff>
      <xdr:row>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572376" y="942975"/>
          <a:ext cx="2447924" cy="952500"/>
        </a:xfrm>
        <a:prstGeom prst="rect">
          <a:avLst/>
        </a:prstGeom>
        <a:solidFill>
          <a:schemeClr val="accent2"/>
        </a:solidFill>
        <a:ln w="9525" cmpd="sng">
          <a:solidFill>
            <a:schemeClr val="accent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bg-BG" sz="1400"/>
            <a:t>Под всяка колона направете изчисление със съответната</a:t>
          </a:r>
          <a:r>
            <a:rPr lang="bg-BG" sz="1400" baseline="0"/>
            <a:t> функция.</a:t>
          </a:r>
          <a:endParaRPr lang="bg-BG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6</xdr:row>
      <xdr:rowOff>142875</xdr:rowOff>
    </xdr:from>
    <xdr:to>
      <xdr:col>18</xdr:col>
      <xdr:colOff>95250</xdr:colOff>
      <xdr:row>17</xdr:row>
      <xdr:rowOff>171450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12553950" y="1323975"/>
          <a:ext cx="2724150" cy="25431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/>
            <a:t>Оформете данните в таблица</a:t>
          </a:r>
        </a:p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/>
            <a:t>Задайте фон и рамка</a:t>
          </a:r>
        </a:p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/>
            <a:t>Добавете още</a:t>
          </a:r>
          <a:r>
            <a:rPr lang="bg-BG" sz="1400" baseline="0"/>
            <a:t> 2</a:t>
          </a:r>
          <a:r>
            <a:rPr lang="bg-BG" sz="1400"/>
            <a:t> реда към таблицата и ги попълнете</a:t>
          </a:r>
        </a:p>
        <a:p>
          <a:pPr marL="285750" indent="-285750" algn="l">
            <a:lnSpc>
              <a:spcPct val="150000"/>
            </a:lnSpc>
            <a:buFont typeface="Wingdings" panose="05000000000000000000" pitchFamily="2" charset="2"/>
            <a:buChar char="Ø"/>
          </a:pPr>
          <a:r>
            <a:rPr lang="bg-BG" sz="1400"/>
            <a:t>Изпълнете</a:t>
          </a:r>
          <a:r>
            <a:rPr lang="bg-BG" sz="1400" baseline="0"/>
            <a:t> указанията, зададени в коментарите</a:t>
          </a:r>
          <a:endParaRPr lang="bg-BG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0"/>
  <sheetViews>
    <sheetView workbookViewId="0">
      <selection activeCell="N10" sqref="N10"/>
    </sheetView>
  </sheetViews>
  <sheetFormatPr defaultColWidth="8.85546875" defaultRowHeight="15" x14ac:dyDescent="0.25"/>
  <cols>
    <col min="9" max="9" width="13.140625" customWidth="1"/>
    <col min="12" max="12" width="13.140625" bestFit="1" customWidth="1"/>
    <col min="14" max="14" width="12" bestFit="1" customWidth="1"/>
  </cols>
  <sheetData>
    <row r="4" spans="3:14" x14ac:dyDescent="0.25">
      <c r="C4" s="9" t="s">
        <v>0</v>
      </c>
      <c r="E4" s="9" t="s">
        <v>1</v>
      </c>
      <c r="G4" s="9" t="s">
        <v>2</v>
      </c>
      <c r="I4" s="9" t="s">
        <v>6</v>
      </c>
      <c r="K4" s="9" t="s">
        <v>8</v>
      </c>
      <c r="L4" s="9" t="s">
        <v>9</v>
      </c>
      <c r="N4" s="9" t="s">
        <v>10</v>
      </c>
    </row>
    <row r="5" spans="3:14" x14ac:dyDescent="0.25">
      <c r="C5">
        <v>1</v>
      </c>
      <c r="E5">
        <v>2</v>
      </c>
      <c r="G5" t="s">
        <v>3</v>
      </c>
      <c r="I5" s="7" t="s">
        <v>7</v>
      </c>
      <c r="K5">
        <v>1</v>
      </c>
      <c r="N5" s="2">
        <v>5</v>
      </c>
    </row>
    <row r="6" spans="3:14" x14ac:dyDescent="0.25">
      <c r="E6">
        <v>4</v>
      </c>
      <c r="G6" t="s">
        <v>4</v>
      </c>
      <c r="N6" s="3">
        <v>42866</v>
      </c>
    </row>
    <row r="7" spans="3:14" x14ac:dyDescent="0.25">
      <c r="G7" t="s">
        <v>5</v>
      </c>
    </row>
    <row r="8" spans="3:14" x14ac:dyDescent="0.25">
      <c r="G8" t="s">
        <v>3</v>
      </c>
      <c r="I8" s="6">
        <v>1</v>
      </c>
    </row>
    <row r="9" spans="3:14" x14ac:dyDescent="0.25">
      <c r="G9" t="s">
        <v>3</v>
      </c>
      <c r="I9" s="8">
        <v>4</v>
      </c>
    </row>
    <row r="10" spans="3:14" x14ac:dyDescent="0.25">
      <c r="I10" s="6">
        <f>SUM($I$8:$I$9)</f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2"/>
  <sheetViews>
    <sheetView workbookViewId="0">
      <selection activeCell="J3" sqref="J3"/>
    </sheetView>
  </sheetViews>
  <sheetFormatPr defaultColWidth="8.85546875" defaultRowHeight="15" x14ac:dyDescent="0.25"/>
  <cols>
    <col min="4" max="4" width="8" bestFit="1" customWidth="1"/>
    <col min="5" max="5" width="8.42578125" bestFit="1" customWidth="1"/>
    <col min="6" max="6" width="9.42578125" bestFit="1" customWidth="1"/>
    <col min="7" max="7" width="7.85546875" bestFit="1" customWidth="1"/>
  </cols>
  <sheetData>
    <row r="4" spans="4:9" x14ac:dyDescent="0.25">
      <c r="D4" s="14" t="s">
        <v>13</v>
      </c>
      <c r="E4" s="14" t="s">
        <v>11</v>
      </c>
      <c r="F4" s="14" t="s">
        <v>12</v>
      </c>
      <c r="G4" s="14" t="s">
        <v>21</v>
      </c>
      <c r="H4" s="22"/>
      <c r="I4" s="23"/>
    </row>
    <row r="5" spans="4:9" x14ac:dyDescent="0.25">
      <c r="D5" s="15" t="s">
        <v>48</v>
      </c>
      <c r="E5" s="15" t="s">
        <v>49</v>
      </c>
      <c r="F5" s="15" t="s">
        <v>50</v>
      </c>
      <c r="G5" s="15">
        <v>4</v>
      </c>
      <c r="H5" s="16"/>
      <c r="I5" s="17"/>
    </row>
    <row r="6" spans="4:9" x14ac:dyDescent="0.25">
      <c r="D6" s="15" t="s">
        <v>14</v>
      </c>
      <c r="E6" s="15" t="s">
        <v>4</v>
      </c>
      <c r="F6" s="15" t="s">
        <v>19</v>
      </c>
      <c r="G6" s="15">
        <v>5</v>
      </c>
      <c r="H6" s="18"/>
      <c r="I6" s="19"/>
    </row>
    <row r="7" spans="4:9" x14ac:dyDescent="0.25">
      <c r="D7" s="15" t="s">
        <v>51</v>
      </c>
      <c r="E7" s="15" t="s">
        <v>52</v>
      </c>
      <c r="F7" s="15" t="s">
        <v>53</v>
      </c>
      <c r="G7" s="15">
        <v>3</v>
      </c>
      <c r="H7" s="18"/>
      <c r="I7" s="19"/>
    </row>
    <row r="8" spans="4:9" x14ac:dyDescent="0.25">
      <c r="D8" s="15" t="s">
        <v>15</v>
      </c>
      <c r="E8" s="15" t="s">
        <v>17</v>
      </c>
      <c r="F8" s="15" t="s">
        <v>20</v>
      </c>
      <c r="G8" s="15">
        <v>6</v>
      </c>
      <c r="H8" s="18"/>
      <c r="I8" s="19"/>
    </row>
    <row r="9" spans="4:9" x14ac:dyDescent="0.25">
      <c r="D9" s="15" t="s">
        <v>16</v>
      </c>
      <c r="E9" s="15" t="s">
        <v>18</v>
      </c>
      <c r="F9" s="15" t="s">
        <v>19</v>
      </c>
      <c r="G9" s="15">
        <v>2</v>
      </c>
      <c r="H9" s="18"/>
      <c r="I9" s="19"/>
    </row>
    <row r="10" spans="4:9" x14ac:dyDescent="0.25">
      <c r="D10" s="15" t="s">
        <v>82</v>
      </c>
      <c r="E10" s="15" t="s">
        <v>3</v>
      </c>
      <c r="F10" s="15" t="s">
        <v>19</v>
      </c>
      <c r="G10" s="15">
        <v>6</v>
      </c>
      <c r="H10" s="18"/>
      <c r="I10" s="19"/>
    </row>
    <row r="11" spans="4:9" x14ac:dyDescent="0.25">
      <c r="D11" s="15" t="s">
        <v>83</v>
      </c>
      <c r="E11" s="15" t="s">
        <v>84</v>
      </c>
      <c r="F11" s="15" t="s">
        <v>19</v>
      </c>
      <c r="G11" s="15">
        <v>5</v>
      </c>
      <c r="H11" s="18"/>
      <c r="I11" s="19"/>
    </row>
    <row r="12" spans="4:9" x14ac:dyDescent="0.25">
      <c r="D12" s="15" t="s">
        <v>85</v>
      </c>
      <c r="E12" s="15" t="s">
        <v>86</v>
      </c>
      <c r="F12" s="15" t="s">
        <v>19</v>
      </c>
      <c r="G12" s="15">
        <v>4</v>
      </c>
      <c r="H12" s="20"/>
      <c r="I12" s="21"/>
    </row>
  </sheetData>
  <mergeCells count="2">
    <mergeCell ref="H5:I12"/>
    <mergeCell ref="H4:I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4"/>
  <sheetViews>
    <sheetView workbookViewId="0"/>
  </sheetViews>
  <sheetFormatPr defaultColWidth="8.85546875" defaultRowHeight="15" x14ac:dyDescent="0.25"/>
  <sheetData>
    <row r="4" spans="3:11" x14ac:dyDescent="0.25">
      <c r="C4" s="1" t="s">
        <v>22</v>
      </c>
      <c r="E4" s="1" t="s">
        <v>23</v>
      </c>
      <c r="G4" s="1" t="s">
        <v>24</v>
      </c>
      <c r="I4" s="1" t="s">
        <v>25</v>
      </c>
      <c r="K4" s="1" t="s">
        <v>26</v>
      </c>
    </row>
    <row r="5" spans="3:11" x14ac:dyDescent="0.25">
      <c r="C5">
        <v>5</v>
      </c>
      <c r="E5">
        <v>5</v>
      </c>
      <c r="G5">
        <v>5</v>
      </c>
      <c r="I5">
        <v>5</v>
      </c>
      <c r="K5">
        <v>5</v>
      </c>
    </row>
    <row r="6" spans="3:11" x14ac:dyDescent="0.25">
      <c r="C6">
        <v>6</v>
      </c>
      <c r="E6">
        <v>6</v>
      </c>
      <c r="G6">
        <v>6</v>
      </c>
      <c r="I6">
        <v>6</v>
      </c>
      <c r="K6">
        <v>6</v>
      </c>
    </row>
    <row r="7" spans="3:11" x14ac:dyDescent="0.25">
      <c r="C7">
        <v>7</v>
      </c>
      <c r="E7">
        <v>7</v>
      </c>
      <c r="G7">
        <v>7</v>
      </c>
      <c r="I7">
        <v>7</v>
      </c>
      <c r="K7">
        <v>7</v>
      </c>
    </row>
    <row r="8" spans="3:11" x14ac:dyDescent="0.25">
      <c r="C8">
        <v>10</v>
      </c>
      <c r="E8">
        <v>12</v>
      </c>
      <c r="G8">
        <v>18</v>
      </c>
      <c r="I8">
        <v>9</v>
      </c>
      <c r="K8">
        <v>12</v>
      </c>
    </row>
    <row r="9" spans="3:11" x14ac:dyDescent="0.25">
      <c r="C9">
        <v>18</v>
      </c>
      <c r="E9">
        <v>8</v>
      </c>
      <c r="G9">
        <v>12</v>
      </c>
      <c r="I9">
        <v>15</v>
      </c>
      <c r="K9">
        <v>13</v>
      </c>
    </row>
    <row r="10" spans="3:11" x14ac:dyDescent="0.25">
      <c r="C10">
        <v>7</v>
      </c>
      <c r="E10">
        <v>9</v>
      </c>
      <c r="G10">
        <v>17</v>
      </c>
      <c r="I10">
        <v>14</v>
      </c>
      <c r="K10">
        <v>17</v>
      </c>
    </row>
    <row r="11" spans="3:11" x14ac:dyDescent="0.25">
      <c r="C11">
        <v>44</v>
      </c>
      <c r="E11">
        <v>15</v>
      </c>
      <c r="G11">
        <v>15</v>
      </c>
      <c r="I11">
        <v>75</v>
      </c>
      <c r="K11">
        <v>42</v>
      </c>
    </row>
    <row r="12" spans="3:11" x14ac:dyDescent="0.25">
      <c r="C12">
        <v>25</v>
      </c>
      <c r="E12">
        <v>26</v>
      </c>
      <c r="G12">
        <v>35</v>
      </c>
      <c r="I12">
        <v>28</v>
      </c>
      <c r="K12">
        <v>24</v>
      </c>
    </row>
    <row r="13" spans="3:11" x14ac:dyDescent="0.25">
      <c r="C13">
        <v>36</v>
      </c>
      <c r="E13">
        <v>57</v>
      </c>
      <c r="G13">
        <v>82</v>
      </c>
      <c r="I13">
        <v>24</v>
      </c>
      <c r="K13">
        <v>35</v>
      </c>
    </row>
    <row r="14" spans="3:11" x14ac:dyDescent="0.25">
      <c r="C14">
        <v>85</v>
      </c>
      <c r="E14">
        <v>25</v>
      </c>
      <c r="G14">
        <v>8</v>
      </c>
      <c r="I14">
        <v>85</v>
      </c>
      <c r="K14">
        <v>5</v>
      </c>
    </row>
    <row r="15" spans="3:11" x14ac:dyDescent="0.25">
      <c r="C15">
        <v>45</v>
      </c>
      <c r="E15">
        <v>2</v>
      </c>
      <c r="G15">
        <v>95</v>
      </c>
      <c r="I15">
        <v>73</v>
      </c>
      <c r="K15">
        <v>45</v>
      </c>
    </row>
    <row r="16" spans="3:11" x14ac:dyDescent="0.25">
      <c r="C16">
        <v>65</v>
      </c>
      <c r="E16">
        <v>66</v>
      </c>
      <c r="G16">
        <v>25</v>
      </c>
      <c r="I16">
        <v>91</v>
      </c>
      <c r="K16">
        <v>68</v>
      </c>
    </row>
    <row r="17" spans="3:11" x14ac:dyDescent="0.25">
      <c r="C17">
        <v>11</v>
      </c>
      <c r="E17">
        <v>35</v>
      </c>
      <c r="G17">
        <v>94</v>
      </c>
      <c r="I17">
        <v>24</v>
      </c>
      <c r="K17">
        <v>82</v>
      </c>
    </row>
    <row r="18" spans="3:11" x14ac:dyDescent="0.25">
      <c r="C18">
        <v>48</v>
      </c>
      <c r="E18">
        <v>92</v>
      </c>
      <c r="G18">
        <v>25</v>
      </c>
      <c r="I18">
        <v>24</v>
      </c>
      <c r="K18">
        <v>54</v>
      </c>
    </row>
    <row r="19" spans="3:11" x14ac:dyDescent="0.25">
      <c r="C19">
        <v>56</v>
      </c>
      <c r="E19">
        <v>25</v>
      </c>
      <c r="G19">
        <v>15</v>
      </c>
      <c r="I19">
        <v>39</v>
      </c>
      <c r="K19">
        <v>84</v>
      </c>
    </row>
    <row r="20" spans="3:11" x14ac:dyDescent="0.25">
      <c r="C20">
        <v>25</v>
      </c>
      <c r="E20">
        <v>64</v>
      </c>
      <c r="G20">
        <v>23</v>
      </c>
      <c r="I20">
        <v>89</v>
      </c>
      <c r="K20">
        <v>5</v>
      </c>
    </row>
    <row r="21" spans="3:11" x14ac:dyDescent="0.25">
      <c r="C21">
        <v>18</v>
      </c>
      <c r="E21">
        <v>35</v>
      </c>
      <c r="G21">
        <v>75</v>
      </c>
      <c r="I21">
        <v>26</v>
      </c>
      <c r="K21">
        <v>15</v>
      </c>
    </row>
    <row r="22" spans="3:11" x14ac:dyDescent="0.25">
      <c r="C22">
        <v>95</v>
      </c>
      <c r="E22">
        <v>88</v>
      </c>
      <c r="G22">
        <v>75</v>
      </c>
      <c r="I22">
        <v>68</v>
      </c>
      <c r="K22">
        <v>22</v>
      </c>
    </row>
    <row r="24" spans="3:11" x14ac:dyDescent="0.25">
      <c r="C24" s="24">
        <f>SUM(C5:C22)</f>
        <v>606</v>
      </c>
      <c r="E24" s="24">
        <f>MIN(E5:E22)</f>
        <v>2</v>
      </c>
      <c r="G24" s="24">
        <f>MAX(G5:G22)</f>
        <v>95</v>
      </c>
      <c r="I24" s="24">
        <f>AVERAGE(I5:I22)</f>
        <v>39</v>
      </c>
      <c r="K24" s="24">
        <f>COUNT(K5:K22)</f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I25"/>
  <sheetViews>
    <sheetView workbookViewId="0">
      <selection activeCell="I24" sqref="I24"/>
    </sheetView>
  </sheetViews>
  <sheetFormatPr defaultColWidth="8.85546875" defaultRowHeight="15" x14ac:dyDescent="0.25"/>
  <cols>
    <col min="4" max="4" width="22.28515625" bestFit="1" customWidth="1"/>
    <col min="5" max="5" width="25.42578125" bestFit="1" customWidth="1"/>
    <col min="6" max="6" width="10.140625" bestFit="1" customWidth="1"/>
    <col min="7" max="7" width="25.42578125" bestFit="1" customWidth="1"/>
    <col min="8" max="8" width="22.28515625" bestFit="1" customWidth="1"/>
    <col min="9" max="9" width="25.42578125" bestFit="1" customWidth="1"/>
  </cols>
  <sheetData>
    <row r="2" spans="4:9" x14ac:dyDescent="0.25">
      <c r="D2" t="s">
        <v>37</v>
      </c>
      <c r="E2" t="s">
        <v>38</v>
      </c>
      <c r="F2" t="s">
        <v>39</v>
      </c>
    </row>
    <row r="6" spans="4:9" ht="18" x14ac:dyDescent="0.25">
      <c r="D6" s="25" t="s">
        <v>27</v>
      </c>
      <c r="E6" s="26" t="s">
        <v>32</v>
      </c>
      <c r="F6" s="26" t="s">
        <v>28</v>
      </c>
      <c r="G6" s="26" t="s">
        <v>29</v>
      </c>
      <c r="H6" s="26" t="s">
        <v>30</v>
      </c>
      <c r="I6" s="26" t="s">
        <v>31</v>
      </c>
    </row>
    <row r="7" spans="4:9" ht="18" x14ac:dyDescent="0.25">
      <c r="D7" s="25" t="s">
        <v>81</v>
      </c>
      <c r="E7" s="26" t="s">
        <v>36</v>
      </c>
      <c r="F7" s="26">
        <v>2000</v>
      </c>
      <c r="G7" s="27">
        <v>112312</v>
      </c>
      <c r="H7" s="27">
        <v>86893</v>
      </c>
      <c r="I7" s="27">
        <f>G7-H7</f>
        <v>25419</v>
      </c>
    </row>
    <row r="8" spans="4:9" ht="18" x14ac:dyDescent="0.25">
      <c r="D8" s="25" t="s">
        <v>78</v>
      </c>
      <c r="E8" s="26" t="s">
        <v>33</v>
      </c>
      <c r="F8" s="26">
        <v>2001</v>
      </c>
      <c r="G8" s="27">
        <v>1000000</v>
      </c>
      <c r="H8" s="27">
        <v>90000</v>
      </c>
      <c r="I8" s="27">
        <f t="shared" ref="I8:I12" si="0">G8-H8</f>
        <v>910000</v>
      </c>
    </row>
    <row r="9" spans="4:9" ht="18" x14ac:dyDescent="0.25">
      <c r="D9" s="25" t="s">
        <v>79</v>
      </c>
      <c r="E9" s="26" t="s">
        <v>34</v>
      </c>
      <c r="F9" s="26">
        <v>2003</v>
      </c>
      <c r="G9" s="27">
        <v>32323213</v>
      </c>
      <c r="H9" s="27">
        <v>111111</v>
      </c>
      <c r="I9" s="27">
        <f t="shared" si="0"/>
        <v>32212102</v>
      </c>
    </row>
    <row r="10" spans="4:9" ht="18" x14ac:dyDescent="0.25">
      <c r="D10" s="25" t="s">
        <v>80</v>
      </c>
      <c r="E10" s="26" t="s">
        <v>35</v>
      </c>
      <c r="F10" s="26">
        <v>2004</v>
      </c>
      <c r="G10" s="27">
        <v>453437876</v>
      </c>
      <c r="H10" s="27">
        <v>575093</v>
      </c>
      <c r="I10" s="27">
        <f t="shared" si="0"/>
        <v>452862783</v>
      </c>
    </row>
    <row r="11" spans="4:9" ht="18" x14ac:dyDescent="0.25">
      <c r="D11" s="25" t="s">
        <v>87</v>
      </c>
      <c r="E11" s="26" t="s">
        <v>88</v>
      </c>
      <c r="F11" s="28">
        <v>2016</v>
      </c>
      <c r="G11" s="27">
        <v>4413222</v>
      </c>
      <c r="H11" s="27">
        <v>123321</v>
      </c>
      <c r="I11" s="27">
        <f t="shared" si="0"/>
        <v>4289901</v>
      </c>
    </row>
    <row r="12" spans="4:9" ht="18" x14ac:dyDescent="0.25">
      <c r="D12" s="25" t="s">
        <v>89</v>
      </c>
      <c r="E12" s="26" t="s">
        <v>88</v>
      </c>
      <c r="F12" s="28">
        <v>2018</v>
      </c>
      <c r="G12" s="27">
        <v>3434324</v>
      </c>
      <c r="H12" s="27">
        <v>2321123</v>
      </c>
      <c r="I12" s="27">
        <f t="shared" si="0"/>
        <v>1113201</v>
      </c>
    </row>
    <row r="13" spans="4:9" ht="18" x14ac:dyDescent="0.25">
      <c r="D13" s="29"/>
      <c r="E13" s="29"/>
      <c r="F13" s="29"/>
      <c r="G13" s="29"/>
      <c r="H13" s="29"/>
      <c r="I13" s="29"/>
    </row>
    <row r="14" spans="4:9" ht="18" x14ac:dyDescent="0.25">
      <c r="D14" s="29"/>
      <c r="E14" s="29"/>
      <c r="F14" s="29"/>
      <c r="G14" s="29"/>
      <c r="H14" s="29"/>
      <c r="I14" s="29"/>
    </row>
    <row r="15" spans="4:9" ht="18" x14ac:dyDescent="0.25">
      <c r="D15" s="29"/>
      <c r="E15" s="29"/>
      <c r="F15" s="29"/>
      <c r="G15" s="29"/>
      <c r="H15" s="29"/>
      <c r="I15" s="29"/>
    </row>
    <row r="16" spans="4:9" ht="18" x14ac:dyDescent="0.25">
      <c r="D16" s="26" t="s">
        <v>40</v>
      </c>
      <c r="E16" s="27">
        <f>SUM(I7:I12)</f>
        <v>491413406</v>
      </c>
      <c r="F16" s="29"/>
      <c r="G16" s="29"/>
      <c r="H16" s="29"/>
      <c r="I16" s="29"/>
    </row>
    <row r="17" spans="4:9" ht="18" x14ac:dyDescent="0.25">
      <c r="D17" s="26" t="s">
        <v>41</v>
      </c>
      <c r="E17" s="27">
        <f>MIN(I7:I12)</f>
        <v>25419</v>
      </c>
      <c r="F17" s="29"/>
      <c r="G17" s="29"/>
      <c r="H17" s="29"/>
      <c r="I17" s="29"/>
    </row>
    <row r="18" spans="4:9" ht="18" x14ac:dyDescent="0.25">
      <c r="D18" s="26" t="s">
        <v>42</v>
      </c>
      <c r="E18" s="27">
        <f>MAX(I7:I12)</f>
        <v>452862783</v>
      </c>
      <c r="F18" s="29"/>
      <c r="G18" s="29"/>
      <c r="H18" s="29"/>
      <c r="I18" s="29"/>
    </row>
    <row r="19" spans="4:9" ht="18" x14ac:dyDescent="0.25">
      <c r="D19" s="26" t="s">
        <v>43</v>
      </c>
      <c r="E19" s="27">
        <f>AVERAGE(I7:I12)</f>
        <v>81902234.333333328</v>
      </c>
      <c r="F19" s="29"/>
      <c r="G19" s="29"/>
      <c r="H19" s="29"/>
      <c r="I19" s="29"/>
    </row>
    <row r="20" spans="4:9" ht="18" x14ac:dyDescent="0.25">
      <c r="D20" s="26" t="s">
        <v>44</v>
      </c>
      <c r="E20" s="26">
        <f>COUNTIF(F7:F12,"&gt;2000")</f>
        <v>5</v>
      </c>
      <c r="F20" s="29"/>
      <c r="G20" s="29"/>
      <c r="H20" s="29"/>
      <c r="I20" s="29"/>
    </row>
    <row r="22" spans="4:9" x14ac:dyDescent="0.25">
      <c r="D22" s="10" t="s">
        <v>60</v>
      </c>
    </row>
    <row r="25" spans="4:9" x14ac:dyDescent="0.25">
      <c r="F25" t="s">
        <v>47</v>
      </c>
      <c r="G25" s="10">
        <f>Sheet5!D14-Sheet5!E14</f>
        <v>49</v>
      </c>
    </row>
  </sheetData>
  <sortState ref="D7:J12">
    <sortCondition ref="F7:F12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4"/>
  <sheetViews>
    <sheetView workbookViewId="0">
      <selection activeCell="K19" sqref="K19"/>
    </sheetView>
  </sheetViews>
  <sheetFormatPr defaultColWidth="8.85546875" defaultRowHeight="15" x14ac:dyDescent="0.25"/>
  <sheetData>
    <row r="5" spans="4:5" x14ac:dyDescent="0.25">
      <c r="D5" s="5" t="s">
        <v>45</v>
      </c>
      <c r="E5" s="12" t="s">
        <v>46</v>
      </c>
    </row>
    <row r="6" spans="4:5" x14ac:dyDescent="0.25">
      <c r="D6" s="13">
        <v>12</v>
      </c>
      <c r="E6">
        <v>5</v>
      </c>
    </row>
    <row r="7" spans="4:5" x14ac:dyDescent="0.25">
      <c r="D7" s="13">
        <v>23</v>
      </c>
      <c r="E7">
        <v>16</v>
      </c>
    </row>
    <row r="8" spans="4:5" x14ac:dyDescent="0.25">
      <c r="D8" s="13">
        <v>34</v>
      </c>
      <c r="E8">
        <v>27</v>
      </c>
    </row>
    <row r="9" spans="4:5" x14ac:dyDescent="0.25">
      <c r="D9" s="13">
        <v>45</v>
      </c>
      <c r="E9">
        <v>38</v>
      </c>
    </row>
    <row r="10" spans="4:5" x14ac:dyDescent="0.25">
      <c r="D10" s="13">
        <v>56</v>
      </c>
      <c r="E10">
        <v>49</v>
      </c>
    </row>
    <row r="11" spans="4:5" x14ac:dyDescent="0.25">
      <c r="D11" s="13">
        <v>67</v>
      </c>
      <c r="E11">
        <v>60</v>
      </c>
    </row>
    <row r="12" spans="4:5" x14ac:dyDescent="0.25">
      <c r="D12" s="13">
        <v>78</v>
      </c>
      <c r="E12">
        <v>71</v>
      </c>
    </row>
    <row r="14" spans="4:5" x14ac:dyDescent="0.25">
      <c r="D14" s="5">
        <f>SUM(D6:D12)</f>
        <v>315</v>
      </c>
      <c r="E14" s="5">
        <f>SUM(E6:E12)</f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8"/>
  <sheetViews>
    <sheetView tabSelected="1" workbookViewId="0">
      <selection activeCell="J27" sqref="J27"/>
    </sheetView>
  </sheetViews>
  <sheetFormatPr defaultColWidth="8.85546875" defaultRowHeight="15" x14ac:dyDescent="0.25"/>
  <cols>
    <col min="2" max="2" width="17.42578125" bestFit="1" customWidth="1"/>
    <col min="3" max="3" width="28.5703125" bestFit="1" customWidth="1"/>
    <col min="4" max="4" width="15.140625" bestFit="1" customWidth="1"/>
  </cols>
  <sheetData>
    <row r="2" spans="2:11" x14ac:dyDescent="0.25">
      <c r="B2" s="4" t="s">
        <v>13</v>
      </c>
      <c r="C2" s="4" t="s">
        <v>54</v>
      </c>
      <c r="D2" s="4" t="s">
        <v>55</v>
      </c>
    </row>
    <row r="3" spans="2:11" x14ac:dyDescent="0.25">
      <c r="B3" s="5" t="s">
        <v>56</v>
      </c>
      <c r="C3" s="5">
        <v>24</v>
      </c>
      <c r="D3" s="5">
        <f>C3*$I$6</f>
        <v>33.599999999999994</v>
      </c>
    </row>
    <row r="4" spans="2:11" x14ac:dyDescent="0.25">
      <c r="B4" s="5" t="s">
        <v>57</v>
      </c>
      <c r="C4" s="5">
        <v>63</v>
      </c>
      <c r="D4" s="5">
        <f t="shared" ref="D4:D22" si="0">C4*$I$6</f>
        <v>88.199999999999989</v>
      </c>
    </row>
    <row r="5" spans="2:11" x14ac:dyDescent="0.25">
      <c r="B5" s="5" t="s">
        <v>58</v>
      </c>
      <c r="C5" s="5">
        <v>45</v>
      </c>
      <c r="D5" s="5">
        <f t="shared" si="0"/>
        <v>62.999999999999993</v>
      </c>
      <c r="I5" s="4" t="s">
        <v>59</v>
      </c>
      <c r="K5" s="4" t="s">
        <v>60</v>
      </c>
    </row>
    <row r="6" spans="2:11" x14ac:dyDescent="0.25">
      <c r="B6" s="5" t="s">
        <v>61</v>
      </c>
      <c r="C6" s="5">
        <v>26</v>
      </c>
      <c r="D6" s="5">
        <f t="shared" si="0"/>
        <v>36.4</v>
      </c>
      <c r="I6" s="5">
        <v>1.4</v>
      </c>
      <c r="K6" s="11">
        <v>1</v>
      </c>
    </row>
    <row r="7" spans="2:11" x14ac:dyDescent="0.25">
      <c r="B7" s="5" t="s">
        <v>62</v>
      </c>
      <c r="C7" s="5">
        <v>58</v>
      </c>
      <c r="D7" s="5">
        <f t="shared" si="0"/>
        <v>81.199999999999989</v>
      </c>
      <c r="K7" s="11">
        <v>2</v>
      </c>
    </row>
    <row r="8" spans="2:11" x14ac:dyDescent="0.25">
      <c r="B8" s="5" t="s">
        <v>63</v>
      </c>
      <c r="C8" s="5">
        <v>69</v>
      </c>
      <c r="D8" s="5">
        <f t="shared" si="0"/>
        <v>96.6</v>
      </c>
      <c r="K8" s="11">
        <v>3</v>
      </c>
    </row>
    <row r="9" spans="2:11" x14ac:dyDescent="0.25">
      <c r="B9" s="5" t="s">
        <v>64</v>
      </c>
      <c r="C9" s="5">
        <v>37</v>
      </c>
      <c r="D9" s="5">
        <f t="shared" si="0"/>
        <v>51.8</v>
      </c>
      <c r="K9" s="11">
        <v>4</v>
      </c>
    </row>
    <row r="10" spans="2:11" x14ac:dyDescent="0.25">
      <c r="B10" s="5" t="s">
        <v>65</v>
      </c>
      <c r="C10" s="5">
        <v>17</v>
      </c>
      <c r="D10" s="5">
        <f t="shared" si="0"/>
        <v>23.799999999999997</v>
      </c>
      <c r="K10" s="11">
        <v>5</v>
      </c>
    </row>
    <row r="11" spans="2:11" x14ac:dyDescent="0.25">
      <c r="B11" s="5" t="s">
        <v>66</v>
      </c>
      <c r="C11" s="5">
        <v>54</v>
      </c>
      <c r="D11" s="5">
        <f t="shared" si="0"/>
        <v>75.599999999999994</v>
      </c>
      <c r="K11" s="11">
        <v>6</v>
      </c>
    </row>
    <row r="12" spans="2:11" x14ac:dyDescent="0.25">
      <c r="B12" s="5" t="s">
        <v>67</v>
      </c>
      <c r="C12" s="5">
        <v>53</v>
      </c>
      <c r="D12" s="5">
        <f t="shared" si="0"/>
        <v>74.199999999999989</v>
      </c>
      <c r="K12" s="11">
        <v>7</v>
      </c>
    </row>
    <row r="13" spans="2:11" x14ac:dyDescent="0.25">
      <c r="B13" s="5" t="s">
        <v>68</v>
      </c>
      <c r="C13" s="5">
        <v>58</v>
      </c>
      <c r="D13" s="5">
        <f t="shared" si="0"/>
        <v>81.199999999999989</v>
      </c>
    </row>
    <row r="14" spans="2:11" x14ac:dyDescent="0.25">
      <c r="B14" s="5" t="s">
        <v>69</v>
      </c>
      <c r="C14" s="5">
        <v>65</v>
      </c>
      <c r="D14" s="5">
        <f t="shared" si="0"/>
        <v>91</v>
      </c>
    </row>
    <row r="15" spans="2:11" x14ac:dyDescent="0.25">
      <c r="B15" s="5" t="s">
        <v>70</v>
      </c>
      <c r="C15" s="5">
        <v>66</v>
      </c>
      <c r="D15" s="5">
        <f t="shared" si="0"/>
        <v>92.399999999999991</v>
      </c>
    </row>
    <row r="16" spans="2:11" x14ac:dyDescent="0.25">
      <c r="B16" s="5" t="s">
        <v>71</v>
      </c>
      <c r="C16" s="5">
        <v>22</v>
      </c>
      <c r="D16" s="5">
        <f t="shared" si="0"/>
        <v>30.799999999999997</v>
      </c>
    </row>
    <row r="17" spans="2:4" x14ac:dyDescent="0.25">
      <c r="B17" s="5" t="s">
        <v>72</v>
      </c>
      <c r="C17" s="5">
        <v>43</v>
      </c>
      <c r="D17" s="5">
        <f t="shared" si="0"/>
        <v>60.199999999999996</v>
      </c>
    </row>
    <row r="18" spans="2:4" x14ac:dyDescent="0.25">
      <c r="B18" s="5" t="s">
        <v>73</v>
      </c>
      <c r="C18" s="5">
        <v>35</v>
      </c>
      <c r="D18" s="5">
        <f t="shared" si="0"/>
        <v>49</v>
      </c>
    </row>
    <row r="19" spans="2:4" x14ac:dyDescent="0.25">
      <c r="B19" s="5" t="s">
        <v>74</v>
      </c>
      <c r="C19" s="5">
        <v>67</v>
      </c>
      <c r="D19" s="5">
        <f t="shared" si="0"/>
        <v>93.8</v>
      </c>
    </row>
    <row r="20" spans="2:4" x14ac:dyDescent="0.25">
      <c r="B20" s="5" t="s">
        <v>75</v>
      </c>
      <c r="C20" s="5">
        <v>75</v>
      </c>
      <c r="D20" s="5">
        <f t="shared" si="0"/>
        <v>105</v>
      </c>
    </row>
    <row r="21" spans="2:4" x14ac:dyDescent="0.25">
      <c r="B21" s="5" t="s">
        <v>76</v>
      </c>
      <c r="C21" s="5">
        <v>76</v>
      </c>
      <c r="D21" s="5">
        <f t="shared" si="0"/>
        <v>106.39999999999999</v>
      </c>
    </row>
    <row r="22" spans="2:4" x14ac:dyDescent="0.25">
      <c r="B22" s="5" t="s">
        <v>77</v>
      </c>
      <c r="C22" s="5">
        <v>29</v>
      </c>
      <c r="D22" s="5">
        <f t="shared" si="0"/>
        <v>40.599999999999994</v>
      </c>
    </row>
    <row r="23" spans="2:4" x14ac:dyDescent="0.25">
      <c r="C23" s="24" t="s">
        <v>90</v>
      </c>
      <c r="D23" s="24">
        <f>SUM(D3:D22)</f>
        <v>1374.8</v>
      </c>
    </row>
    <row r="24" spans="2:4" x14ac:dyDescent="0.25">
      <c r="C24" s="24" t="s">
        <v>91</v>
      </c>
      <c r="D24" s="24">
        <f>MIN(D3:D22)</f>
        <v>23.799999999999997</v>
      </c>
    </row>
    <row r="25" spans="2:4" x14ac:dyDescent="0.25">
      <c r="C25" s="24" t="s">
        <v>92</v>
      </c>
      <c r="D25" s="24">
        <f>MAX(D3:D22)</f>
        <v>106.39999999999999</v>
      </c>
    </row>
    <row r="26" spans="2:4" x14ac:dyDescent="0.25">
      <c r="C26" s="24" t="s">
        <v>93</v>
      </c>
      <c r="D26" s="24">
        <f>COUNTA(B3:B22)</f>
        <v>20</v>
      </c>
    </row>
    <row r="27" spans="2:4" x14ac:dyDescent="0.25">
      <c r="C27" s="24" t="s">
        <v>94</v>
      </c>
      <c r="D27" s="24">
        <f>COUNTIF(D3:D22,"&gt;100")</f>
        <v>2</v>
      </c>
    </row>
    <row r="28" spans="2:4" x14ac:dyDescent="0.25">
      <c r="C28" s="30" t="s">
        <v>95</v>
      </c>
      <c r="D28" s="24">
        <f>AVERAGE(D3:D22)</f>
        <v>68.739999999999995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2018-09-29T15:31:34Z</dcterms:modified>
</cp:coreProperties>
</file>