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i\Desktop\Учебни материали\Въведение в информатиката\Упражнения\"/>
    </mc:Choice>
  </mc:AlternateContent>
  <bookViews>
    <workbookView xWindow="0" yWindow="0" windowWidth="38400" windowHeight="12300" tabRatio="836"/>
  </bookViews>
  <sheets>
    <sheet name="Продажби" sheetId="17" r:id="rId1"/>
  </sheets>
  <calcPr calcId="162913"/>
</workbook>
</file>

<file path=xl/calcChain.xml><?xml version="1.0" encoding="utf-8"?>
<calcChain xmlns="http://schemas.openxmlformats.org/spreadsheetml/2006/main">
  <c r="F36" i="17" l="1"/>
  <c r="F35" i="17"/>
  <c r="F34" i="17"/>
  <c r="D38" i="17"/>
  <c r="D37" i="17"/>
  <c r="D36" i="17"/>
  <c r="D35" i="17"/>
  <c r="D34" i="17"/>
  <c r="F25" i="17"/>
  <c r="F24" i="17"/>
  <c r="F23" i="17"/>
  <c r="J21" i="17"/>
  <c r="G21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B2" i="17"/>
  <c r="B18" i="17" l="1"/>
  <c r="A3" i="17"/>
  <c r="B16" i="17"/>
  <c r="B14" i="17" l="1"/>
  <c r="B6" i="17"/>
</calcChain>
</file>

<file path=xl/comments1.xml><?xml version="1.0" encoding="utf-8"?>
<comments xmlns="http://schemas.openxmlformats.org/spreadsheetml/2006/main">
  <authors>
    <author>Parusheva</author>
    <author>MX</author>
  </authors>
  <commentList>
    <comment ref="G21" authorId="0" shapeId="0">
      <text>
        <r>
          <rPr>
            <b/>
            <sz val="10"/>
            <color indexed="81"/>
            <rFont val="Tahoma"/>
            <family val="2"/>
            <charset val="204"/>
          </rPr>
          <t>Общ брой на продажбите на всички видове и марки мобилни устройства. Изчислява се с функция.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21" authorId="0" shapeId="0">
      <text>
        <r>
          <rPr>
            <b/>
            <sz val="10"/>
            <color indexed="81"/>
            <rFont val="Tahoma"/>
            <family val="2"/>
            <charset val="204"/>
          </rPr>
          <t>Обща стойност на всички продажби. Изчислява се с функция.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F23" authorId="1" shapeId="0">
      <text>
        <r>
          <rPr>
            <b/>
            <sz val="8"/>
            <color indexed="81"/>
            <rFont val="Tahoma"/>
            <family val="2"/>
            <charset val="204"/>
          </rPr>
          <t>Средна цена с ДДС на всички видове и марки мобилни устройства. Изчислява се с функция.</t>
        </r>
        <r>
          <rPr>
            <sz val="10"/>
            <color indexed="81"/>
            <rFont val="Tahoma"/>
            <family val="2"/>
            <charset val="204"/>
          </rPr>
          <t xml:space="preserve">
</t>
        </r>
      </text>
    </comment>
    <comment ref="F24" authorId="1" shapeId="0">
      <text>
        <r>
          <rPr>
            <b/>
            <sz val="8"/>
            <color indexed="81"/>
            <rFont val="Tahoma"/>
            <family val="2"/>
            <charset val="204"/>
          </rPr>
          <t>Максимална цена с ДДС на продадено мобилно устройство. Изчислява се с функция.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F25" authorId="1" shapeId="0">
      <text>
        <r>
          <rPr>
            <b/>
            <sz val="8"/>
            <color indexed="81"/>
            <rFont val="Tahoma"/>
            <family val="2"/>
            <charset val="204"/>
          </rPr>
          <t>Минимална цена с ДДС на продадено мобилно устройство. Изчислява се с функция.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<sst xmlns="http://schemas.openxmlformats.org/spreadsheetml/2006/main" count="87" uniqueCount="52">
  <si>
    <t>Надценка:</t>
  </si>
  <si>
    <t>Марка</t>
  </si>
  <si>
    <t>Екстри</t>
  </si>
  <si>
    <t>Цена с ДДС</t>
  </si>
  <si>
    <t>Брой про-дажби</t>
  </si>
  <si>
    <t>Общо:</t>
  </si>
  <si>
    <t>Стойност на продажбите по марки</t>
  </si>
  <si>
    <t>Общ брой на продажбите по видове</t>
  </si>
  <si>
    <t>Стойност</t>
  </si>
  <si>
    <t>Брой продажби</t>
  </si>
  <si>
    <t>Цена с надценка</t>
  </si>
  <si>
    <t>ДДС:</t>
  </si>
  <si>
    <t>Шифър</t>
  </si>
  <si>
    <t>Код на мобилно устройство</t>
  </si>
  <si>
    <t>Вид мобилно устройство</t>
  </si>
  <si>
    <t>моб. телефон</t>
  </si>
  <si>
    <t>таблет</t>
  </si>
  <si>
    <t>фаблет</t>
  </si>
  <si>
    <t>Модел</t>
  </si>
  <si>
    <t>3G</t>
  </si>
  <si>
    <t>4G</t>
  </si>
  <si>
    <t>Wifi</t>
  </si>
  <si>
    <t>Средна цена:</t>
  </si>
  <si>
    <t>Максимална цена:</t>
  </si>
  <si>
    <t>Минимална цена:</t>
  </si>
  <si>
    <t>Дата:</t>
  </si>
  <si>
    <t xml:space="preserve">Доставна цена </t>
  </si>
  <si>
    <t>Вид</t>
  </si>
  <si>
    <t>6S</t>
  </si>
  <si>
    <t>Asus</t>
  </si>
  <si>
    <t>ZenPad</t>
  </si>
  <si>
    <t>Lenovo</t>
  </si>
  <si>
    <t>Tab3</t>
  </si>
  <si>
    <t>Alcatel</t>
  </si>
  <si>
    <t>OneTouch</t>
  </si>
  <si>
    <t>Acer</t>
  </si>
  <si>
    <t>Iconia</t>
  </si>
  <si>
    <t>iPad</t>
  </si>
  <si>
    <t>Mini</t>
  </si>
  <si>
    <t>Samsung</t>
  </si>
  <si>
    <t>Tab S3</t>
  </si>
  <si>
    <t>Huawei</t>
  </si>
  <si>
    <t>MediaPad</t>
  </si>
  <si>
    <t>Allview</t>
  </si>
  <si>
    <t>Viva</t>
  </si>
  <si>
    <t>iPhone</t>
  </si>
  <si>
    <t>SE</t>
  </si>
  <si>
    <t>Galaxy S7</t>
  </si>
  <si>
    <t>HTC</t>
  </si>
  <si>
    <t>One</t>
  </si>
  <si>
    <t>Desire</t>
  </si>
  <si>
    <t>Nexus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</si>
</sst>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dd\-mmm\-yy\ \r\."/>
    <numFmt numFmtId="171" formatCode="dd\.m\.yyyy\ &quot;г.&quot;;@"/>
    <numFmt numFmtId="172" formatCode="#,##0.00\ &quot;лв.&quot;"/>
  </numFmts>
  <fonts count="8" x14ac:knownFonts="1">
    <font>
      <sz val="11"/>
      <color theme="1"/>
      <name val="Calibri"/>
      <family val="2"/>
      <charset val="204"/>
      <scheme val="minor"/>
    </font>
    <font>
      <sz val="10"/>
      <name val="Tahoma"/>
      <family val="2"/>
      <charset val="204"/>
    </font>
    <font>
      <b/>
      <sz val="10"/>
      <name val="Tahoma"/>
      <family val="2"/>
      <charset val="204"/>
    </font>
    <font>
      <sz val="10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0"/>
      <color indexed="81"/>
      <name val="Tahoma"/>
      <family val="2"/>
      <charset val="204"/>
    </font>
    <font>
      <b/>
      <sz val="10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1" fillId="0" borderId="0" xfId="1"/>
    <xf numFmtId="0" fontId="1" fillId="0" borderId="2" xfId="1" applyBorder="1" applyAlignment="1">
      <alignment horizontal="center" vertical="center" wrapText="1"/>
    </xf>
    <xf numFmtId="0" fontId="1" fillId="0" borderId="4" xfId="1" applyBorder="1"/>
    <xf numFmtId="0" fontId="1" fillId="0" borderId="4" xfId="1" applyBorder="1" applyAlignment="1">
      <alignment horizontal="center"/>
    </xf>
    <xf numFmtId="0" fontId="1" fillId="0" borderId="6" xfId="1" applyBorder="1"/>
    <xf numFmtId="0" fontId="1" fillId="0" borderId="6" xfId="1" applyBorder="1" applyAlignment="1">
      <alignment horizontal="center"/>
    </xf>
    <xf numFmtId="0" fontId="3" fillId="0" borderId="0" xfId="1" applyFont="1"/>
    <xf numFmtId="0" fontId="1" fillId="0" borderId="0" xfId="1" applyBorder="1" applyAlignment="1">
      <alignment horizontal="center"/>
    </xf>
    <xf numFmtId="0" fontId="1" fillId="0" borderId="0" xfId="1" applyBorder="1"/>
    <xf numFmtId="2" fontId="1" fillId="0" borderId="0" xfId="1" applyNumberFormat="1"/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1" fillId="0" borderId="0" xfId="1" applyAlignment="1">
      <alignment horizontal="center"/>
    </xf>
    <xf numFmtId="0" fontId="3" fillId="2" borderId="2" xfId="1" applyFont="1" applyFill="1" applyBorder="1" applyAlignment="1">
      <alignment horizontal="center" vertical="center" wrapText="1"/>
    </xf>
    <xf numFmtId="0" fontId="3" fillId="0" borderId="0" xfId="1" applyFont="1" applyAlignment="1">
      <alignment vertical="top" wrapText="1"/>
    </xf>
    <xf numFmtId="0" fontId="1" fillId="2" borderId="3" xfId="1" applyFill="1" applyBorder="1" applyAlignment="1">
      <alignment horizontal="center"/>
    </xf>
    <xf numFmtId="0" fontId="1" fillId="2" borderId="5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1" fillId="2" borderId="6" xfId="1" applyFill="1" applyBorder="1" applyAlignment="1">
      <alignment horizontal="center"/>
    </xf>
    <xf numFmtId="0" fontId="1" fillId="0" borderId="0" xfId="1" applyFont="1" applyAlignment="1">
      <alignment horizontal="right" vertical="top"/>
    </xf>
    <xf numFmtId="2" fontId="1" fillId="0" borderId="0" xfId="1" applyNumberFormat="1" applyBorder="1"/>
    <xf numFmtId="0" fontId="2" fillId="0" borderId="0" xfId="1" applyFont="1" applyBorder="1" applyAlignment="1">
      <alignment horizontal="right"/>
    </xf>
    <xf numFmtId="0" fontId="2" fillId="0" borderId="0" xfId="1" applyFont="1" applyAlignment="1">
      <alignment horizontal="center"/>
    </xf>
    <xf numFmtId="0" fontId="1" fillId="0" borderId="13" xfId="1" applyFont="1" applyBorder="1" applyAlignment="1">
      <alignment horizontal="center" vertical="center" wrapText="1"/>
    </xf>
    <xf numFmtId="165" fontId="1" fillId="0" borderId="0" xfId="1" applyNumberFormat="1"/>
    <xf numFmtId="0" fontId="1" fillId="0" borderId="2" xfId="1" applyFont="1" applyBorder="1" applyAlignment="1">
      <alignment horizontal="center" vertical="center" wrapText="1"/>
    </xf>
    <xf numFmtId="0" fontId="1" fillId="2" borderId="7" xfId="1" applyFill="1" applyBorder="1" applyAlignment="1">
      <alignment horizontal="center"/>
    </xf>
    <xf numFmtId="0" fontId="1" fillId="0" borderId="0" xfId="1" applyAlignment="1">
      <alignment horizontal="center"/>
    </xf>
    <xf numFmtId="0" fontId="1" fillId="0" borderId="1" xfId="1" applyFont="1" applyBorder="1" applyAlignment="1">
      <alignment horizontal="center" vertical="center" wrapText="1"/>
    </xf>
    <xf numFmtId="0" fontId="0" fillId="3" borderId="9" xfId="0" applyFill="1" applyBorder="1"/>
    <xf numFmtId="0" fontId="1" fillId="3" borderId="6" xfId="1" applyFill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1" fillId="4" borderId="0" xfId="1" applyFill="1" applyAlignment="1">
      <alignment horizontal="right"/>
    </xf>
    <xf numFmtId="9" fontId="1" fillId="4" borderId="0" xfId="1" applyNumberFormat="1" applyFill="1"/>
    <xf numFmtId="0" fontId="1" fillId="5" borderId="0" xfId="1" applyFill="1" applyAlignment="1">
      <alignment horizontal="right"/>
    </xf>
    <xf numFmtId="164" fontId="1" fillId="5" borderId="0" xfId="1" applyNumberFormat="1" applyFill="1"/>
    <xf numFmtId="0" fontId="1" fillId="0" borderId="9" xfId="1" applyBorder="1"/>
    <xf numFmtId="0" fontId="2" fillId="3" borderId="0" xfId="1" applyFont="1" applyFill="1" applyAlignment="1">
      <alignment horizontal="center"/>
    </xf>
    <xf numFmtId="0" fontId="1" fillId="0" borderId="6" xfId="1" applyBorder="1" applyAlignment="1">
      <alignment horizontal="center" vertical="center" wrapText="1"/>
    </xf>
    <xf numFmtId="0" fontId="1" fillId="0" borderId="6" xfId="1" applyBorder="1" applyAlignment="1">
      <alignment horizontal="center" vertical="center"/>
    </xf>
    <xf numFmtId="0" fontId="1" fillId="0" borderId="6" xfId="1" applyBorder="1" applyAlignment="1">
      <alignment horizontal="center" wrapText="1"/>
    </xf>
    <xf numFmtId="171" fontId="1" fillId="0" borderId="9" xfId="1" applyNumberFormat="1" applyBorder="1"/>
    <xf numFmtId="172" fontId="1" fillId="0" borderId="0" xfId="1" applyNumberFormat="1"/>
    <xf numFmtId="172" fontId="2" fillId="0" borderId="0" xfId="1" applyNumberFormat="1" applyFont="1" applyAlignment="1">
      <alignment horizontal="center"/>
    </xf>
    <xf numFmtId="172" fontId="1" fillId="0" borderId="2" xfId="1" applyNumberFormat="1" applyBorder="1" applyAlignment="1">
      <alignment horizontal="center" vertical="center" wrapText="1"/>
    </xf>
    <xf numFmtId="172" fontId="1" fillId="2" borderId="4" xfId="1" applyNumberFormat="1" applyFill="1" applyBorder="1"/>
    <xf numFmtId="172" fontId="1" fillId="2" borderId="6" xfId="1" applyNumberFormat="1" applyFill="1" applyBorder="1"/>
    <xf numFmtId="172" fontId="0" fillId="0" borderId="0" xfId="0" applyNumberFormat="1"/>
    <xf numFmtId="172" fontId="1" fillId="3" borderId="4" xfId="1" applyNumberFormat="1" applyFont="1" applyFill="1" applyBorder="1"/>
    <xf numFmtId="172" fontId="0" fillId="3" borderId="9" xfId="0" applyNumberFormat="1" applyFill="1" applyBorder="1"/>
    <xf numFmtId="172" fontId="1" fillId="3" borderId="12" xfId="1" applyNumberFormat="1" applyFill="1" applyBorder="1"/>
    <xf numFmtId="172" fontId="1" fillId="3" borderId="11" xfId="1" applyNumberFormat="1" applyFill="1" applyBorder="1"/>
    <xf numFmtId="172" fontId="1" fillId="3" borderId="10" xfId="1" applyNumberFormat="1" applyFill="1" applyBorder="1" applyAlignment="1">
      <alignment horizontal="right"/>
    </xf>
    <xf numFmtId="172" fontId="1" fillId="3" borderId="6" xfId="1" applyNumberForma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180976</xdr:colOff>
      <xdr:row>3</xdr:row>
      <xdr:rowOff>47624</xdr:rowOff>
    </xdr:from>
    <xdr:to>
      <xdr:col>14</xdr:col>
      <xdr:colOff>600075</xdr:colOff>
      <xdr:row>11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010401" y="380999"/>
          <a:ext cx="2857499" cy="1628776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ru-RU" sz="1100" baseline="0"/>
            <a:t>Да се направят необходимите изчисления</a:t>
          </a:r>
        </a:p>
        <a:p>
          <a:endParaRPr lang="en-US" sz="1100" baseline="0"/>
        </a:p>
        <a:p>
          <a:r>
            <a:rPr lang="ru-RU" sz="1100" baseline="0"/>
            <a:t>Резултатите за парични стойности </a:t>
          </a:r>
          <a:r>
            <a:rPr lang="bg-BG" sz="1100" baseline="0"/>
            <a:t>да се извеждат с два знака след десетичния разделител и "лв"</a:t>
          </a:r>
        </a:p>
        <a:p>
          <a:endParaRPr lang="bg-BG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8"/>
  <sheetViews>
    <sheetView tabSelected="1" topLeftCell="A22" zoomScale="145" zoomScaleNormal="145" workbookViewId="0">
      <selection activeCell="F37" sqref="F37"/>
    </sheetView>
  </sheetViews>
  <sheetFormatPr defaultColWidth="8.85546875" defaultRowHeight="12.75" x14ac:dyDescent="0.2"/>
  <cols>
    <col min="1" max="1" width="8.85546875" style="1" customWidth="1"/>
    <col min="2" max="2" width="12" style="1" bestFit="1" customWidth="1"/>
    <col min="3" max="3" width="13.7109375" style="1" customWidth="1"/>
    <col min="4" max="5" width="12.28515625" style="1" customWidth="1"/>
    <col min="6" max="6" width="14.5703125" style="1" bestFit="1" customWidth="1"/>
    <col min="7" max="7" width="7.42578125" style="1" customWidth="1"/>
    <col min="8" max="8" width="11.28515625" style="45" bestFit="1" customWidth="1"/>
    <col min="9" max="9" width="11.28515625" style="1" bestFit="1" customWidth="1"/>
    <col min="10" max="10" width="12.5703125" style="1" bestFit="1" customWidth="1"/>
    <col min="11" max="11" width="9.28515625" style="1" bestFit="1" customWidth="1"/>
    <col min="12" max="256" width="9.140625" style="1"/>
    <col min="257" max="257" width="6.85546875" style="1" customWidth="1"/>
    <col min="258" max="258" width="12.28515625" style="1" customWidth="1"/>
    <col min="259" max="259" width="8.42578125" style="1" customWidth="1"/>
    <col min="260" max="260" width="11.140625" style="1" customWidth="1"/>
    <col min="261" max="261" width="8.42578125" style="1" customWidth="1"/>
    <col min="262" max="262" width="5.42578125" style="1" customWidth="1"/>
    <col min="263" max="263" width="8.85546875" style="1" customWidth="1"/>
    <col min="264" max="264" width="6.85546875" style="1" customWidth="1"/>
    <col min="265" max="265" width="13.140625" style="1" customWidth="1"/>
    <col min="266" max="512" width="9.140625" style="1"/>
    <col min="513" max="513" width="6.85546875" style="1" customWidth="1"/>
    <col min="514" max="514" width="12.28515625" style="1" customWidth="1"/>
    <col min="515" max="515" width="8.42578125" style="1" customWidth="1"/>
    <col min="516" max="516" width="11.140625" style="1" customWidth="1"/>
    <col min="517" max="517" width="8.42578125" style="1" customWidth="1"/>
    <col min="518" max="518" width="5.42578125" style="1" customWidth="1"/>
    <col min="519" max="519" width="8.85546875" style="1" customWidth="1"/>
    <col min="520" max="520" width="6.85546875" style="1" customWidth="1"/>
    <col min="521" max="521" width="13.140625" style="1" customWidth="1"/>
    <col min="522" max="768" width="9.140625" style="1"/>
    <col min="769" max="769" width="6.85546875" style="1" customWidth="1"/>
    <col min="770" max="770" width="12.28515625" style="1" customWidth="1"/>
    <col min="771" max="771" width="8.42578125" style="1" customWidth="1"/>
    <col min="772" max="772" width="11.140625" style="1" customWidth="1"/>
    <col min="773" max="773" width="8.42578125" style="1" customWidth="1"/>
    <col min="774" max="774" width="5.42578125" style="1" customWidth="1"/>
    <col min="775" max="775" width="8.85546875" style="1" customWidth="1"/>
    <col min="776" max="776" width="6.85546875" style="1" customWidth="1"/>
    <col min="777" max="777" width="13.140625" style="1" customWidth="1"/>
    <col min="778" max="1024" width="9.140625" style="1"/>
    <col min="1025" max="1025" width="6.85546875" style="1" customWidth="1"/>
    <col min="1026" max="1026" width="12.28515625" style="1" customWidth="1"/>
    <col min="1027" max="1027" width="8.42578125" style="1" customWidth="1"/>
    <col min="1028" max="1028" width="11.140625" style="1" customWidth="1"/>
    <col min="1029" max="1029" width="8.42578125" style="1" customWidth="1"/>
    <col min="1030" max="1030" width="5.42578125" style="1" customWidth="1"/>
    <col min="1031" max="1031" width="8.85546875" style="1" customWidth="1"/>
    <col min="1032" max="1032" width="6.85546875" style="1" customWidth="1"/>
    <col min="1033" max="1033" width="13.140625" style="1" customWidth="1"/>
    <col min="1034" max="1280" width="9.140625" style="1"/>
    <col min="1281" max="1281" width="6.85546875" style="1" customWidth="1"/>
    <col min="1282" max="1282" width="12.28515625" style="1" customWidth="1"/>
    <col min="1283" max="1283" width="8.42578125" style="1" customWidth="1"/>
    <col min="1284" max="1284" width="11.140625" style="1" customWidth="1"/>
    <col min="1285" max="1285" width="8.42578125" style="1" customWidth="1"/>
    <col min="1286" max="1286" width="5.42578125" style="1" customWidth="1"/>
    <col min="1287" max="1287" width="8.85546875" style="1" customWidth="1"/>
    <col min="1288" max="1288" width="6.85546875" style="1" customWidth="1"/>
    <col min="1289" max="1289" width="13.140625" style="1" customWidth="1"/>
    <col min="1290" max="1536" width="9.140625" style="1"/>
    <col min="1537" max="1537" width="6.85546875" style="1" customWidth="1"/>
    <col min="1538" max="1538" width="12.28515625" style="1" customWidth="1"/>
    <col min="1539" max="1539" width="8.42578125" style="1" customWidth="1"/>
    <col min="1540" max="1540" width="11.140625" style="1" customWidth="1"/>
    <col min="1541" max="1541" width="8.42578125" style="1" customWidth="1"/>
    <col min="1542" max="1542" width="5.42578125" style="1" customWidth="1"/>
    <col min="1543" max="1543" width="8.85546875" style="1" customWidth="1"/>
    <col min="1544" max="1544" width="6.85546875" style="1" customWidth="1"/>
    <col min="1545" max="1545" width="13.140625" style="1" customWidth="1"/>
    <col min="1546" max="1792" width="9.140625" style="1"/>
    <col min="1793" max="1793" width="6.85546875" style="1" customWidth="1"/>
    <col min="1794" max="1794" width="12.28515625" style="1" customWidth="1"/>
    <col min="1795" max="1795" width="8.42578125" style="1" customWidth="1"/>
    <col min="1796" max="1796" width="11.140625" style="1" customWidth="1"/>
    <col min="1797" max="1797" width="8.42578125" style="1" customWidth="1"/>
    <col min="1798" max="1798" width="5.42578125" style="1" customWidth="1"/>
    <col min="1799" max="1799" width="8.85546875" style="1" customWidth="1"/>
    <col min="1800" max="1800" width="6.85546875" style="1" customWidth="1"/>
    <col min="1801" max="1801" width="13.140625" style="1" customWidth="1"/>
    <col min="1802" max="2048" width="9.140625" style="1"/>
    <col min="2049" max="2049" width="6.85546875" style="1" customWidth="1"/>
    <col min="2050" max="2050" width="12.28515625" style="1" customWidth="1"/>
    <col min="2051" max="2051" width="8.42578125" style="1" customWidth="1"/>
    <col min="2052" max="2052" width="11.140625" style="1" customWidth="1"/>
    <col min="2053" max="2053" width="8.42578125" style="1" customWidth="1"/>
    <col min="2054" max="2054" width="5.42578125" style="1" customWidth="1"/>
    <col min="2055" max="2055" width="8.85546875" style="1" customWidth="1"/>
    <col min="2056" max="2056" width="6.85546875" style="1" customWidth="1"/>
    <col min="2057" max="2057" width="13.140625" style="1" customWidth="1"/>
    <col min="2058" max="2304" width="9.140625" style="1"/>
    <col min="2305" max="2305" width="6.85546875" style="1" customWidth="1"/>
    <col min="2306" max="2306" width="12.28515625" style="1" customWidth="1"/>
    <col min="2307" max="2307" width="8.42578125" style="1" customWidth="1"/>
    <col min="2308" max="2308" width="11.140625" style="1" customWidth="1"/>
    <col min="2309" max="2309" width="8.42578125" style="1" customWidth="1"/>
    <col min="2310" max="2310" width="5.42578125" style="1" customWidth="1"/>
    <col min="2311" max="2311" width="8.85546875" style="1" customWidth="1"/>
    <col min="2312" max="2312" width="6.85546875" style="1" customWidth="1"/>
    <col min="2313" max="2313" width="13.140625" style="1" customWidth="1"/>
    <col min="2314" max="2560" width="9.140625" style="1"/>
    <col min="2561" max="2561" width="6.85546875" style="1" customWidth="1"/>
    <col min="2562" max="2562" width="12.28515625" style="1" customWidth="1"/>
    <col min="2563" max="2563" width="8.42578125" style="1" customWidth="1"/>
    <col min="2564" max="2564" width="11.140625" style="1" customWidth="1"/>
    <col min="2565" max="2565" width="8.42578125" style="1" customWidth="1"/>
    <col min="2566" max="2566" width="5.42578125" style="1" customWidth="1"/>
    <col min="2567" max="2567" width="8.85546875" style="1" customWidth="1"/>
    <col min="2568" max="2568" width="6.85546875" style="1" customWidth="1"/>
    <col min="2569" max="2569" width="13.140625" style="1" customWidth="1"/>
    <col min="2570" max="2816" width="9.140625" style="1"/>
    <col min="2817" max="2817" width="6.85546875" style="1" customWidth="1"/>
    <col min="2818" max="2818" width="12.28515625" style="1" customWidth="1"/>
    <col min="2819" max="2819" width="8.42578125" style="1" customWidth="1"/>
    <col min="2820" max="2820" width="11.140625" style="1" customWidth="1"/>
    <col min="2821" max="2821" width="8.42578125" style="1" customWidth="1"/>
    <col min="2822" max="2822" width="5.42578125" style="1" customWidth="1"/>
    <col min="2823" max="2823" width="8.85546875" style="1" customWidth="1"/>
    <col min="2824" max="2824" width="6.85546875" style="1" customWidth="1"/>
    <col min="2825" max="2825" width="13.140625" style="1" customWidth="1"/>
    <col min="2826" max="3072" width="9.140625" style="1"/>
    <col min="3073" max="3073" width="6.85546875" style="1" customWidth="1"/>
    <col min="3074" max="3074" width="12.28515625" style="1" customWidth="1"/>
    <col min="3075" max="3075" width="8.42578125" style="1" customWidth="1"/>
    <col min="3076" max="3076" width="11.140625" style="1" customWidth="1"/>
    <col min="3077" max="3077" width="8.42578125" style="1" customWidth="1"/>
    <col min="3078" max="3078" width="5.42578125" style="1" customWidth="1"/>
    <col min="3079" max="3079" width="8.85546875" style="1" customWidth="1"/>
    <col min="3080" max="3080" width="6.85546875" style="1" customWidth="1"/>
    <col min="3081" max="3081" width="13.140625" style="1" customWidth="1"/>
    <col min="3082" max="3328" width="9.140625" style="1"/>
    <col min="3329" max="3329" width="6.85546875" style="1" customWidth="1"/>
    <col min="3330" max="3330" width="12.28515625" style="1" customWidth="1"/>
    <col min="3331" max="3331" width="8.42578125" style="1" customWidth="1"/>
    <col min="3332" max="3332" width="11.140625" style="1" customWidth="1"/>
    <col min="3333" max="3333" width="8.42578125" style="1" customWidth="1"/>
    <col min="3334" max="3334" width="5.42578125" style="1" customWidth="1"/>
    <col min="3335" max="3335" width="8.85546875" style="1" customWidth="1"/>
    <col min="3336" max="3336" width="6.85546875" style="1" customWidth="1"/>
    <col min="3337" max="3337" width="13.140625" style="1" customWidth="1"/>
    <col min="3338" max="3584" width="9.140625" style="1"/>
    <col min="3585" max="3585" width="6.85546875" style="1" customWidth="1"/>
    <col min="3586" max="3586" width="12.28515625" style="1" customWidth="1"/>
    <col min="3587" max="3587" width="8.42578125" style="1" customWidth="1"/>
    <col min="3588" max="3588" width="11.140625" style="1" customWidth="1"/>
    <col min="3589" max="3589" width="8.42578125" style="1" customWidth="1"/>
    <col min="3590" max="3590" width="5.42578125" style="1" customWidth="1"/>
    <col min="3591" max="3591" width="8.85546875" style="1" customWidth="1"/>
    <col min="3592" max="3592" width="6.85546875" style="1" customWidth="1"/>
    <col min="3593" max="3593" width="13.140625" style="1" customWidth="1"/>
    <col min="3594" max="3840" width="9.140625" style="1"/>
    <col min="3841" max="3841" width="6.85546875" style="1" customWidth="1"/>
    <col min="3842" max="3842" width="12.28515625" style="1" customWidth="1"/>
    <col min="3843" max="3843" width="8.42578125" style="1" customWidth="1"/>
    <col min="3844" max="3844" width="11.140625" style="1" customWidth="1"/>
    <col min="3845" max="3845" width="8.42578125" style="1" customWidth="1"/>
    <col min="3846" max="3846" width="5.42578125" style="1" customWidth="1"/>
    <col min="3847" max="3847" width="8.85546875" style="1" customWidth="1"/>
    <col min="3848" max="3848" width="6.85546875" style="1" customWidth="1"/>
    <col min="3849" max="3849" width="13.140625" style="1" customWidth="1"/>
    <col min="3850" max="4096" width="9.140625" style="1"/>
    <col min="4097" max="4097" width="6.85546875" style="1" customWidth="1"/>
    <col min="4098" max="4098" width="12.28515625" style="1" customWidth="1"/>
    <col min="4099" max="4099" width="8.42578125" style="1" customWidth="1"/>
    <col min="4100" max="4100" width="11.140625" style="1" customWidth="1"/>
    <col min="4101" max="4101" width="8.42578125" style="1" customWidth="1"/>
    <col min="4102" max="4102" width="5.42578125" style="1" customWidth="1"/>
    <col min="4103" max="4103" width="8.85546875" style="1" customWidth="1"/>
    <col min="4104" max="4104" width="6.85546875" style="1" customWidth="1"/>
    <col min="4105" max="4105" width="13.140625" style="1" customWidth="1"/>
    <col min="4106" max="4352" width="9.140625" style="1"/>
    <col min="4353" max="4353" width="6.85546875" style="1" customWidth="1"/>
    <col min="4354" max="4354" width="12.28515625" style="1" customWidth="1"/>
    <col min="4355" max="4355" width="8.42578125" style="1" customWidth="1"/>
    <col min="4356" max="4356" width="11.140625" style="1" customWidth="1"/>
    <col min="4357" max="4357" width="8.42578125" style="1" customWidth="1"/>
    <col min="4358" max="4358" width="5.42578125" style="1" customWidth="1"/>
    <col min="4359" max="4359" width="8.85546875" style="1" customWidth="1"/>
    <col min="4360" max="4360" width="6.85546875" style="1" customWidth="1"/>
    <col min="4361" max="4361" width="13.140625" style="1" customWidth="1"/>
    <col min="4362" max="4608" width="9.140625" style="1"/>
    <col min="4609" max="4609" width="6.85546875" style="1" customWidth="1"/>
    <col min="4610" max="4610" width="12.28515625" style="1" customWidth="1"/>
    <col min="4611" max="4611" width="8.42578125" style="1" customWidth="1"/>
    <col min="4612" max="4612" width="11.140625" style="1" customWidth="1"/>
    <col min="4613" max="4613" width="8.42578125" style="1" customWidth="1"/>
    <col min="4614" max="4614" width="5.42578125" style="1" customWidth="1"/>
    <col min="4615" max="4615" width="8.85546875" style="1" customWidth="1"/>
    <col min="4616" max="4616" width="6.85546875" style="1" customWidth="1"/>
    <col min="4617" max="4617" width="13.140625" style="1" customWidth="1"/>
    <col min="4618" max="4864" width="9.140625" style="1"/>
    <col min="4865" max="4865" width="6.85546875" style="1" customWidth="1"/>
    <col min="4866" max="4866" width="12.28515625" style="1" customWidth="1"/>
    <col min="4867" max="4867" width="8.42578125" style="1" customWidth="1"/>
    <col min="4868" max="4868" width="11.140625" style="1" customWidth="1"/>
    <col min="4869" max="4869" width="8.42578125" style="1" customWidth="1"/>
    <col min="4870" max="4870" width="5.42578125" style="1" customWidth="1"/>
    <col min="4871" max="4871" width="8.85546875" style="1" customWidth="1"/>
    <col min="4872" max="4872" width="6.85546875" style="1" customWidth="1"/>
    <col min="4873" max="4873" width="13.140625" style="1" customWidth="1"/>
    <col min="4874" max="5120" width="9.140625" style="1"/>
    <col min="5121" max="5121" width="6.85546875" style="1" customWidth="1"/>
    <col min="5122" max="5122" width="12.28515625" style="1" customWidth="1"/>
    <col min="5123" max="5123" width="8.42578125" style="1" customWidth="1"/>
    <col min="5124" max="5124" width="11.140625" style="1" customWidth="1"/>
    <col min="5125" max="5125" width="8.42578125" style="1" customWidth="1"/>
    <col min="5126" max="5126" width="5.42578125" style="1" customWidth="1"/>
    <col min="5127" max="5127" width="8.85546875" style="1" customWidth="1"/>
    <col min="5128" max="5128" width="6.85546875" style="1" customWidth="1"/>
    <col min="5129" max="5129" width="13.140625" style="1" customWidth="1"/>
    <col min="5130" max="5376" width="9.140625" style="1"/>
    <col min="5377" max="5377" width="6.85546875" style="1" customWidth="1"/>
    <col min="5378" max="5378" width="12.28515625" style="1" customWidth="1"/>
    <col min="5379" max="5379" width="8.42578125" style="1" customWidth="1"/>
    <col min="5380" max="5380" width="11.140625" style="1" customWidth="1"/>
    <col min="5381" max="5381" width="8.42578125" style="1" customWidth="1"/>
    <col min="5382" max="5382" width="5.42578125" style="1" customWidth="1"/>
    <col min="5383" max="5383" width="8.85546875" style="1" customWidth="1"/>
    <col min="5384" max="5384" width="6.85546875" style="1" customWidth="1"/>
    <col min="5385" max="5385" width="13.140625" style="1" customWidth="1"/>
    <col min="5386" max="5632" width="9.140625" style="1"/>
    <col min="5633" max="5633" width="6.85546875" style="1" customWidth="1"/>
    <col min="5634" max="5634" width="12.28515625" style="1" customWidth="1"/>
    <col min="5635" max="5635" width="8.42578125" style="1" customWidth="1"/>
    <col min="5636" max="5636" width="11.140625" style="1" customWidth="1"/>
    <col min="5637" max="5637" width="8.42578125" style="1" customWidth="1"/>
    <col min="5638" max="5638" width="5.42578125" style="1" customWidth="1"/>
    <col min="5639" max="5639" width="8.85546875" style="1" customWidth="1"/>
    <col min="5640" max="5640" width="6.85546875" style="1" customWidth="1"/>
    <col min="5641" max="5641" width="13.140625" style="1" customWidth="1"/>
    <col min="5642" max="5888" width="9.140625" style="1"/>
    <col min="5889" max="5889" width="6.85546875" style="1" customWidth="1"/>
    <col min="5890" max="5890" width="12.28515625" style="1" customWidth="1"/>
    <col min="5891" max="5891" width="8.42578125" style="1" customWidth="1"/>
    <col min="5892" max="5892" width="11.140625" style="1" customWidth="1"/>
    <col min="5893" max="5893" width="8.42578125" style="1" customWidth="1"/>
    <col min="5894" max="5894" width="5.42578125" style="1" customWidth="1"/>
    <col min="5895" max="5895" width="8.85546875" style="1" customWidth="1"/>
    <col min="5896" max="5896" width="6.85546875" style="1" customWidth="1"/>
    <col min="5897" max="5897" width="13.140625" style="1" customWidth="1"/>
    <col min="5898" max="6144" width="9.140625" style="1"/>
    <col min="6145" max="6145" width="6.85546875" style="1" customWidth="1"/>
    <col min="6146" max="6146" width="12.28515625" style="1" customWidth="1"/>
    <col min="6147" max="6147" width="8.42578125" style="1" customWidth="1"/>
    <col min="6148" max="6148" width="11.140625" style="1" customWidth="1"/>
    <col min="6149" max="6149" width="8.42578125" style="1" customWidth="1"/>
    <col min="6150" max="6150" width="5.42578125" style="1" customWidth="1"/>
    <col min="6151" max="6151" width="8.85546875" style="1" customWidth="1"/>
    <col min="6152" max="6152" width="6.85546875" style="1" customWidth="1"/>
    <col min="6153" max="6153" width="13.140625" style="1" customWidth="1"/>
    <col min="6154" max="6400" width="9.140625" style="1"/>
    <col min="6401" max="6401" width="6.85546875" style="1" customWidth="1"/>
    <col min="6402" max="6402" width="12.28515625" style="1" customWidth="1"/>
    <col min="6403" max="6403" width="8.42578125" style="1" customWidth="1"/>
    <col min="6404" max="6404" width="11.140625" style="1" customWidth="1"/>
    <col min="6405" max="6405" width="8.42578125" style="1" customWidth="1"/>
    <col min="6406" max="6406" width="5.42578125" style="1" customWidth="1"/>
    <col min="6407" max="6407" width="8.85546875" style="1" customWidth="1"/>
    <col min="6408" max="6408" width="6.85546875" style="1" customWidth="1"/>
    <col min="6409" max="6409" width="13.140625" style="1" customWidth="1"/>
    <col min="6410" max="6656" width="9.140625" style="1"/>
    <col min="6657" max="6657" width="6.85546875" style="1" customWidth="1"/>
    <col min="6658" max="6658" width="12.28515625" style="1" customWidth="1"/>
    <col min="6659" max="6659" width="8.42578125" style="1" customWidth="1"/>
    <col min="6660" max="6660" width="11.140625" style="1" customWidth="1"/>
    <col min="6661" max="6661" width="8.42578125" style="1" customWidth="1"/>
    <col min="6662" max="6662" width="5.42578125" style="1" customWidth="1"/>
    <col min="6663" max="6663" width="8.85546875" style="1" customWidth="1"/>
    <col min="6664" max="6664" width="6.85546875" style="1" customWidth="1"/>
    <col min="6665" max="6665" width="13.140625" style="1" customWidth="1"/>
    <col min="6666" max="6912" width="9.140625" style="1"/>
    <col min="6913" max="6913" width="6.85546875" style="1" customWidth="1"/>
    <col min="6914" max="6914" width="12.28515625" style="1" customWidth="1"/>
    <col min="6915" max="6915" width="8.42578125" style="1" customWidth="1"/>
    <col min="6916" max="6916" width="11.140625" style="1" customWidth="1"/>
    <col min="6917" max="6917" width="8.42578125" style="1" customWidth="1"/>
    <col min="6918" max="6918" width="5.42578125" style="1" customWidth="1"/>
    <col min="6919" max="6919" width="8.85546875" style="1" customWidth="1"/>
    <col min="6920" max="6920" width="6.85546875" style="1" customWidth="1"/>
    <col min="6921" max="6921" width="13.140625" style="1" customWidth="1"/>
    <col min="6922" max="7168" width="9.140625" style="1"/>
    <col min="7169" max="7169" width="6.85546875" style="1" customWidth="1"/>
    <col min="7170" max="7170" width="12.28515625" style="1" customWidth="1"/>
    <col min="7171" max="7171" width="8.42578125" style="1" customWidth="1"/>
    <col min="7172" max="7172" width="11.140625" style="1" customWidth="1"/>
    <col min="7173" max="7173" width="8.42578125" style="1" customWidth="1"/>
    <col min="7174" max="7174" width="5.42578125" style="1" customWidth="1"/>
    <col min="7175" max="7175" width="8.85546875" style="1" customWidth="1"/>
    <col min="7176" max="7176" width="6.85546875" style="1" customWidth="1"/>
    <col min="7177" max="7177" width="13.140625" style="1" customWidth="1"/>
    <col min="7178" max="7424" width="9.140625" style="1"/>
    <col min="7425" max="7425" width="6.85546875" style="1" customWidth="1"/>
    <col min="7426" max="7426" width="12.28515625" style="1" customWidth="1"/>
    <col min="7427" max="7427" width="8.42578125" style="1" customWidth="1"/>
    <col min="7428" max="7428" width="11.140625" style="1" customWidth="1"/>
    <col min="7429" max="7429" width="8.42578125" style="1" customWidth="1"/>
    <col min="7430" max="7430" width="5.42578125" style="1" customWidth="1"/>
    <col min="7431" max="7431" width="8.85546875" style="1" customWidth="1"/>
    <col min="7432" max="7432" width="6.85546875" style="1" customWidth="1"/>
    <col min="7433" max="7433" width="13.140625" style="1" customWidth="1"/>
    <col min="7434" max="7680" width="9.140625" style="1"/>
    <col min="7681" max="7681" width="6.85546875" style="1" customWidth="1"/>
    <col min="7682" max="7682" width="12.28515625" style="1" customWidth="1"/>
    <col min="7683" max="7683" width="8.42578125" style="1" customWidth="1"/>
    <col min="7684" max="7684" width="11.140625" style="1" customWidth="1"/>
    <col min="7685" max="7685" width="8.42578125" style="1" customWidth="1"/>
    <col min="7686" max="7686" width="5.42578125" style="1" customWidth="1"/>
    <col min="7687" max="7687" width="8.85546875" style="1" customWidth="1"/>
    <col min="7688" max="7688" width="6.85546875" style="1" customWidth="1"/>
    <col min="7689" max="7689" width="13.140625" style="1" customWidth="1"/>
    <col min="7690" max="7936" width="9.140625" style="1"/>
    <col min="7937" max="7937" width="6.85546875" style="1" customWidth="1"/>
    <col min="7938" max="7938" width="12.28515625" style="1" customWidth="1"/>
    <col min="7939" max="7939" width="8.42578125" style="1" customWidth="1"/>
    <col min="7940" max="7940" width="11.140625" style="1" customWidth="1"/>
    <col min="7941" max="7941" width="8.42578125" style="1" customWidth="1"/>
    <col min="7942" max="7942" width="5.42578125" style="1" customWidth="1"/>
    <col min="7943" max="7943" width="8.85546875" style="1" customWidth="1"/>
    <col min="7944" max="7944" width="6.85546875" style="1" customWidth="1"/>
    <col min="7945" max="7945" width="13.140625" style="1" customWidth="1"/>
    <col min="7946" max="8192" width="9.140625" style="1"/>
    <col min="8193" max="8193" width="6.85546875" style="1" customWidth="1"/>
    <col min="8194" max="8194" width="12.28515625" style="1" customWidth="1"/>
    <col min="8195" max="8195" width="8.42578125" style="1" customWidth="1"/>
    <col min="8196" max="8196" width="11.140625" style="1" customWidth="1"/>
    <col min="8197" max="8197" width="8.42578125" style="1" customWidth="1"/>
    <col min="8198" max="8198" width="5.42578125" style="1" customWidth="1"/>
    <col min="8199" max="8199" width="8.85546875" style="1" customWidth="1"/>
    <col min="8200" max="8200" width="6.85546875" style="1" customWidth="1"/>
    <col min="8201" max="8201" width="13.140625" style="1" customWidth="1"/>
    <col min="8202" max="8448" width="9.140625" style="1"/>
    <col min="8449" max="8449" width="6.85546875" style="1" customWidth="1"/>
    <col min="8450" max="8450" width="12.28515625" style="1" customWidth="1"/>
    <col min="8451" max="8451" width="8.42578125" style="1" customWidth="1"/>
    <col min="8452" max="8452" width="11.140625" style="1" customWidth="1"/>
    <col min="8453" max="8453" width="8.42578125" style="1" customWidth="1"/>
    <col min="8454" max="8454" width="5.42578125" style="1" customWidth="1"/>
    <col min="8455" max="8455" width="8.85546875" style="1" customWidth="1"/>
    <col min="8456" max="8456" width="6.85546875" style="1" customWidth="1"/>
    <col min="8457" max="8457" width="13.140625" style="1" customWidth="1"/>
    <col min="8458" max="8704" width="9.140625" style="1"/>
    <col min="8705" max="8705" width="6.85546875" style="1" customWidth="1"/>
    <col min="8706" max="8706" width="12.28515625" style="1" customWidth="1"/>
    <col min="8707" max="8707" width="8.42578125" style="1" customWidth="1"/>
    <col min="8708" max="8708" width="11.140625" style="1" customWidth="1"/>
    <col min="8709" max="8709" width="8.42578125" style="1" customWidth="1"/>
    <col min="8710" max="8710" width="5.42578125" style="1" customWidth="1"/>
    <col min="8711" max="8711" width="8.85546875" style="1" customWidth="1"/>
    <col min="8712" max="8712" width="6.85546875" style="1" customWidth="1"/>
    <col min="8713" max="8713" width="13.140625" style="1" customWidth="1"/>
    <col min="8714" max="8960" width="9.140625" style="1"/>
    <col min="8961" max="8961" width="6.85546875" style="1" customWidth="1"/>
    <col min="8962" max="8962" width="12.28515625" style="1" customWidth="1"/>
    <col min="8963" max="8963" width="8.42578125" style="1" customWidth="1"/>
    <col min="8964" max="8964" width="11.140625" style="1" customWidth="1"/>
    <col min="8965" max="8965" width="8.42578125" style="1" customWidth="1"/>
    <col min="8966" max="8966" width="5.42578125" style="1" customWidth="1"/>
    <col min="8967" max="8967" width="8.85546875" style="1" customWidth="1"/>
    <col min="8968" max="8968" width="6.85546875" style="1" customWidth="1"/>
    <col min="8969" max="8969" width="13.140625" style="1" customWidth="1"/>
    <col min="8970" max="9216" width="9.140625" style="1"/>
    <col min="9217" max="9217" width="6.85546875" style="1" customWidth="1"/>
    <col min="9218" max="9218" width="12.28515625" style="1" customWidth="1"/>
    <col min="9219" max="9219" width="8.42578125" style="1" customWidth="1"/>
    <col min="9220" max="9220" width="11.140625" style="1" customWidth="1"/>
    <col min="9221" max="9221" width="8.42578125" style="1" customWidth="1"/>
    <col min="9222" max="9222" width="5.42578125" style="1" customWidth="1"/>
    <col min="9223" max="9223" width="8.85546875" style="1" customWidth="1"/>
    <col min="9224" max="9224" width="6.85546875" style="1" customWidth="1"/>
    <col min="9225" max="9225" width="13.140625" style="1" customWidth="1"/>
    <col min="9226" max="9472" width="9.140625" style="1"/>
    <col min="9473" max="9473" width="6.85546875" style="1" customWidth="1"/>
    <col min="9474" max="9474" width="12.28515625" style="1" customWidth="1"/>
    <col min="9475" max="9475" width="8.42578125" style="1" customWidth="1"/>
    <col min="9476" max="9476" width="11.140625" style="1" customWidth="1"/>
    <col min="9477" max="9477" width="8.42578125" style="1" customWidth="1"/>
    <col min="9478" max="9478" width="5.42578125" style="1" customWidth="1"/>
    <col min="9479" max="9479" width="8.85546875" style="1" customWidth="1"/>
    <col min="9480" max="9480" width="6.85546875" style="1" customWidth="1"/>
    <col min="9481" max="9481" width="13.140625" style="1" customWidth="1"/>
    <col min="9482" max="9728" width="9.140625" style="1"/>
    <col min="9729" max="9729" width="6.85546875" style="1" customWidth="1"/>
    <col min="9730" max="9730" width="12.28515625" style="1" customWidth="1"/>
    <col min="9731" max="9731" width="8.42578125" style="1" customWidth="1"/>
    <col min="9732" max="9732" width="11.140625" style="1" customWidth="1"/>
    <col min="9733" max="9733" width="8.42578125" style="1" customWidth="1"/>
    <col min="9734" max="9734" width="5.42578125" style="1" customWidth="1"/>
    <col min="9735" max="9735" width="8.85546875" style="1" customWidth="1"/>
    <col min="9736" max="9736" width="6.85546875" style="1" customWidth="1"/>
    <col min="9737" max="9737" width="13.140625" style="1" customWidth="1"/>
    <col min="9738" max="9984" width="9.140625" style="1"/>
    <col min="9985" max="9985" width="6.85546875" style="1" customWidth="1"/>
    <col min="9986" max="9986" width="12.28515625" style="1" customWidth="1"/>
    <col min="9987" max="9987" width="8.42578125" style="1" customWidth="1"/>
    <col min="9988" max="9988" width="11.140625" style="1" customWidth="1"/>
    <col min="9989" max="9989" width="8.42578125" style="1" customWidth="1"/>
    <col min="9990" max="9990" width="5.42578125" style="1" customWidth="1"/>
    <col min="9991" max="9991" width="8.85546875" style="1" customWidth="1"/>
    <col min="9992" max="9992" width="6.85546875" style="1" customWidth="1"/>
    <col min="9993" max="9993" width="13.140625" style="1" customWidth="1"/>
    <col min="9994" max="10240" width="9.140625" style="1"/>
    <col min="10241" max="10241" width="6.85546875" style="1" customWidth="1"/>
    <col min="10242" max="10242" width="12.28515625" style="1" customWidth="1"/>
    <col min="10243" max="10243" width="8.42578125" style="1" customWidth="1"/>
    <col min="10244" max="10244" width="11.140625" style="1" customWidth="1"/>
    <col min="10245" max="10245" width="8.42578125" style="1" customWidth="1"/>
    <col min="10246" max="10246" width="5.42578125" style="1" customWidth="1"/>
    <col min="10247" max="10247" width="8.85546875" style="1" customWidth="1"/>
    <col min="10248" max="10248" width="6.85546875" style="1" customWidth="1"/>
    <col min="10249" max="10249" width="13.140625" style="1" customWidth="1"/>
    <col min="10250" max="10496" width="9.140625" style="1"/>
    <col min="10497" max="10497" width="6.85546875" style="1" customWidth="1"/>
    <col min="10498" max="10498" width="12.28515625" style="1" customWidth="1"/>
    <col min="10499" max="10499" width="8.42578125" style="1" customWidth="1"/>
    <col min="10500" max="10500" width="11.140625" style="1" customWidth="1"/>
    <col min="10501" max="10501" width="8.42578125" style="1" customWidth="1"/>
    <col min="10502" max="10502" width="5.42578125" style="1" customWidth="1"/>
    <col min="10503" max="10503" width="8.85546875" style="1" customWidth="1"/>
    <col min="10504" max="10504" width="6.85546875" style="1" customWidth="1"/>
    <col min="10505" max="10505" width="13.140625" style="1" customWidth="1"/>
    <col min="10506" max="10752" width="9.140625" style="1"/>
    <col min="10753" max="10753" width="6.85546875" style="1" customWidth="1"/>
    <col min="10754" max="10754" width="12.28515625" style="1" customWidth="1"/>
    <col min="10755" max="10755" width="8.42578125" style="1" customWidth="1"/>
    <col min="10756" max="10756" width="11.140625" style="1" customWidth="1"/>
    <col min="10757" max="10757" width="8.42578125" style="1" customWidth="1"/>
    <col min="10758" max="10758" width="5.42578125" style="1" customWidth="1"/>
    <col min="10759" max="10759" width="8.85546875" style="1" customWidth="1"/>
    <col min="10760" max="10760" width="6.85546875" style="1" customWidth="1"/>
    <col min="10761" max="10761" width="13.140625" style="1" customWidth="1"/>
    <col min="10762" max="11008" width="9.140625" style="1"/>
    <col min="11009" max="11009" width="6.85546875" style="1" customWidth="1"/>
    <col min="11010" max="11010" width="12.28515625" style="1" customWidth="1"/>
    <col min="11011" max="11011" width="8.42578125" style="1" customWidth="1"/>
    <col min="11012" max="11012" width="11.140625" style="1" customWidth="1"/>
    <col min="11013" max="11013" width="8.42578125" style="1" customWidth="1"/>
    <col min="11014" max="11014" width="5.42578125" style="1" customWidth="1"/>
    <col min="11015" max="11015" width="8.85546875" style="1" customWidth="1"/>
    <col min="11016" max="11016" width="6.85546875" style="1" customWidth="1"/>
    <col min="11017" max="11017" width="13.140625" style="1" customWidth="1"/>
    <col min="11018" max="11264" width="9.140625" style="1"/>
    <col min="11265" max="11265" width="6.85546875" style="1" customWidth="1"/>
    <col min="11266" max="11266" width="12.28515625" style="1" customWidth="1"/>
    <col min="11267" max="11267" width="8.42578125" style="1" customWidth="1"/>
    <col min="11268" max="11268" width="11.140625" style="1" customWidth="1"/>
    <col min="11269" max="11269" width="8.42578125" style="1" customWidth="1"/>
    <col min="11270" max="11270" width="5.42578125" style="1" customWidth="1"/>
    <col min="11271" max="11271" width="8.85546875" style="1" customWidth="1"/>
    <col min="11272" max="11272" width="6.85546875" style="1" customWidth="1"/>
    <col min="11273" max="11273" width="13.140625" style="1" customWidth="1"/>
    <col min="11274" max="11520" width="9.140625" style="1"/>
    <col min="11521" max="11521" width="6.85546875" style="1" customWidth="1"/>
    <col min="11522" max="11522" width="12.28515625" style="1" customWidth="1"/>
    <col min="11523" max="11523" width="8.42578125" style="1" customWidth="1"/>
    <col min="11524" max="11524" width="11.140625" style="1" customWidth="1"/>
    <col min="11525" max="11525" width="8.42578125" style="1" customWidth="1"/>
    <col min="11526" max="11526" width="5.42578125" style="1" customWidth="1"/>
    <col min="11527" max="11527" width="8.85546875" style="1" customWidth="1"/>
    <col min="11528" max="11528" width="6.85546875" style="1" customWidth="1"/>
    <col min="11529" max="11529" width="13.140625" style="1" customWidth="1"/>
    <col min="11530" max="11776" width="9.140625" style="1"/>
    <col min="11777" max="11777" width="6.85546875" style="1" customWidth="1"/>
    <col min="11778" max="11778" width="12.28515625" style="1" customWidth="1"/>
    <col min="11779" max="11779" width="8.42578125" style="1" customWidth="1"/>
    <col min="11780" max="11780" width="11.140625" style="1" customWidth="1"/>
    <col min="11781" max="11781" width="8.42578125" style="1" customWidth="1"/>
    <col min="11782" max="11782" width="5.42578125" style="1" customWidth="1"/>
    <col min="11783" max="11783" width="8.85546875" style="1" customWidth="1"/>
    <col min="11784" max="11784" width="6.85546875" style="1" customWidth="1"/>
    <col min="11785" max="11785" width="13.140625" style="1" customWidth="1"/>
    <col min="11786" max="12032" width="9.140625" style="1"/>
    <col min="12033" max="12033" width="6.85546875" style="1" customWidth="1"/>
    <col min="12034" max="12034" width="12.28515625" style="1" customWidth="1"/>
    <col min="12035" max="12035" width="8.42578125" style="1" customWidth="1"/>
    <col min="12036" max="12036" width="11.140625" style="1" customWidth="1"/>
    <col min="12037" max="12037" width="8.42578125" style="1" customWidth="1"/>
    <col min="12038" max="12038" width="5.42578125" style="1" customWidth="1"/>
    <col min="12039" max="12039" width="8.85546875" style="1" customWidth="1"/>
    <col min="12040" max="12040" width="6.85546875" style="1" customWidth="1"/>
    <col min="12041" max="12041" width="13.140625" style="1" customWidth="1"/>
    <col min="12042" max="12288" width="9.140625" style="1"/>
    <col min="12289" max="12289" width="6.85546875" style="1" customWidth="1"/>
    <col min="12290" max="12290" width="12.28515625" style="1" customWidth="1"/>
    <col min="12291" max="12291" width="8.42578125" style="1" customWidth="1"/>
    <col min="12292" max="12292" width="11.140625" style="1" customWidth="1"/>
    <col min="12293" max="12293" width="8.42578125" style="1" customWidth="1"/>
    <col min="12294" max="12294" width="5.42578125" style="1" customWidth="1"/>
    <col min="12295" max="12295" width="8.85546875" style="1" customWidth="1"/>
    <col min="12296" max="12296" width="6.85546875" style="1" customWidth="1"/>
    <col min="12297" max="12297" width="13.140625" style="1" customWidth="1"/>
    <col min="12298" max="12544" width="9.140625" style="1"/>
    <col min="12545" max="12545" width="6.85546875" style="1" customWidth="1"/>
    <col min="12546" max="12546" width="12.28515625" style="1" customWidth="1"/>
    <col min="12547" max="12547" width="8.42578125" style="1" customWidth="1"/>
    <col min="12548" max="12548" width="11.140625" style="1" customWidth="1"/>
    <col min="12549" max="12549" width="8.42578125" style="1" customWidth="1"/>
    <col min="12550" max="12550" width="5.42578125" style="1" customWidth="1"/>
    <col min="12551" max="12551" width="8.85546875" style="1" customWidth="1"/>
    <col min="12552" max="12552" width="6.85546875" style="1" customWidth="1"/>
    <col min="12553" max="12553" width="13.140625" style="1" customWidth="1"/>
    <col min="12554" max="12800" width="9.140625" style="1"/>
    <col min="12801" max="12801" width="6.85546875" style="1" customWidth="1"/>
    <col min="12802" max="12802" width="12.28515625" style="1" customWidth="1"/>
    <col min="12803" max="12803" width="8.42578125" style="1" customWidth="1"/>
    <col min="12804" max="12804" width="11.140625" style="1" customWidth="1"/>
    <col min="12805" max="12805" width="8.42578125" style="1" customWidth="1"/>
    <col min="12806" max="12806" width="5.42578125" style="1" customWidth="1"/>
    <col min="12807" max="12807" width="8.85546875" style="1" customWidth="1"/>
    <col min="12808" max="12808" width="6.85546875" style="1" customWidth="1"/>
    <col min="12809" max="12809" width="13.140625" style="1" customWidth="1"/>
    <col min="12810" max="13056" width="9.140625" style="1"/>
    <col min="13057" max="13057" width="6.85546875" style="1" customWidth="1"/>
    <col min="13058" max="13058" width="12.28515625" style="1" customWidth="1"/>
    <col min="13059" max="13059" width="8.42578125" style="1" customWidth="1"/>
    <col min="13060" max="13060" width="11.140625" style="1" customWidth="1"/>
    <col min="13061" max="13061" width="8.42578125" style="1" customWidth="1"/>
    <col min="13062" max="13062" width="5.42578125" style="1" customWidth="1"/>
    <col min="13063" max="13063" width="8.85546875" style="1" customWidth="1"/>
    <col min="13064" max="13064" width="6.85546875" style="1" customWidth="1"/>
    <col min="13065" max="13065" width="13.140625" style="1" customWidth="1"/>
    <col min="13066" max="13312" width="9.140625" style="1"/>
    <col min="13313" max="13313" width="6.85546875" style="1" customWidth="1"/>
    <col min="13314" max="13314" width="12.28515625" style="1" customWidth="1"/>
    <col min="13315" max="13315" width="8.42578125" style="1" customWidth="1"/>
    <col min="13316" max="13316" width="11.140625" style="1" customWidth="1"/>
    <col min="13317" max="13317" width="8.42578125" style="1" customWidth="1"/>
    <col min="13318" max="13318" width="5.42578125" style="1" customWidth="1"/>
    <col min="13319" max="13319" width="8.85546875" style="1" customWidth="1"/>
    <col min="13320" max="13320" width="6.85546875" style="1" customWidth="1"/>
    <col min="13321" max="13321" width="13.140625" style="1" customWidth="1"/>
    <col min="13322" max="13568" width="9.140625" style="1"/>
    <col min="13569" max="13569" width="6.85546875" style="1" customWidth="1"/>
    <col min="13570" max="13570" width="12.28515625" style="1" customWidth="1"/>
    <col min="13571" max="13571" width="8.42578125" style="1" customWidth="1"/>
    <col min="13572" max="13572" width="11.140625" style="1" customWidth="1"/>
    <col min="13573" max="13573" width="8.42578125" style="1" customWidth="1"/>
    <col min="13574" max="13574" width="5.42578125" style="1" customWidth="1"/>
    <col min="13575" max="13575" width="8.85546875" style="1" customWidth="1"/>
    <col min="13576" max="13576" width="6.85546875" style="1" customWidth="1"/>
    <col min="13577" max="13577" width="13.140625" style="1" customWidth="1"/>
    <col min="13578" max="13824" width="9.140625" style="1"/>
    <col min="13825" max="13825" width="6.85546875" style="1" customWidth="1"/>
    <col min="13826" max="13826" width="12.28515625" style="1" customWidth="1"/>
    <col min="13827" max="13827" width="8.42578125" style="1" customWidth="1"/>
    <col min="13828" max="13828" width="11.140625" style="1" customWidth="1"/>
    <col min="13829" max="13829" width="8.42578125" style="1" customWidth="1"/>
    <col min="13830" max="13830" width="5.42578125" style="1" customWidth="1"/>
    <col min="13831" max="13831" width="8.85546875" style="1" customWidth="1"/>
    <col min="13832" max="13832" width="6.85546875" style="1" customWidth="1"/>
    <col min="13833" max="13833" width="13.140625" style="1" customWidth="1"/>
    <col min="13834" max="14080" width="9.140625" style="1"/>
    <col min="14081" max="14081" width="6.85546875" style="1" customWidth="1"/>
    <col min="14082" max="14082" width="12.28515625" style="1" customWidth="1"/>
    <col min="14083" max="14083" width="8.42578125" style="1" customWidth="1"/>
    <col min="14084" max="14084" width="11.140625" style="1" customWidth="1"/>
    <col min="14085" max="14085" width="8.42578125" style="1" customWidth="1"/>
    <col min="14086" max="14086" width="5.42578125" style="1" customWidth="1"/>
    <col min="14087" max="14087" width="8.85546875" style="1" customWidth="1"/>
    <col min="14088" max="14088" width="6.85546875" style="1" customWidth="1"/>
    <col min="14089" max="14089" width="13.140625" style="1" customWidth="1"/>
    <col min="14090" max="14336" width="9.140625" style="1"/>
    <col min="14337" max="14337" width="6.85546875" style="1" customWidth="1"/>
    <col min="14338" max="14338" width="12.28515625" style="1" customWidth="1"/>
    <col min="14339" max="14339" width="8.42578125" style="1" customWidth="1"/>
    <col min="14340" max="14340" width="11.140625" style="1" customWidth="1"/>
    <col min="14341" max="14341" width="8.42578125" style="1" customWidth="1"/>
    <col min="14342" max="14342" width="5.42578125" style="1" customWidth="1"/>
    <col min="14343" max="14343" width="8.85546875" style="1" customWidth="1"/>
    <col min="14344" max="14344" width="6.85546875" style="1" customWidth="1"/>
    <col min="14345" max="14345" width="13.140625" style="1" customWidth="1"/>
    <col min="14346" max="14592" width="9.140625" style="1"/>
    <col min="14593" max="14593" width="6.85546875" style="1" customWidth="1"/>
    <col min="14594" max="14594" width="12.28515625" style="1" customWidth="1"/>
    <col min="14595" max="14595" width="8.42578125" style="1" customWidth="1"/>
    <col min="14596" max="14596" width="11.140625" style="1" customWidth="1"/>
    <col min="14597" max="14597" width="8.42578125" style="1" customWidth="1"/>
    <col min="14598" max="14598" width="5.42578125" style="1" customWidth="1"/>
    <col min="14599" max="14599" width="8.85546875" style="1" customWidth="1"/>
    <col min="14600" max="14600" width="6.85546875" style="1" customWidth="1"/>
    <col min="14601" max="14601" width="13.140625" style="1" customWidth="1"/>
    <col min="14602" max="14848" width="9.140625" style="1"/>
    <col min="14849" max="14849" width="6.85546875" style="1" customWidth="1"/>
    <col min="14850" max="14850" width="12.28515625" style="1" customWidth="1"/>
    <col min="14851" max="14851" width="8.42578125" style="1" customWidth="1"/>
    <col min="14852" max="14852" width="11.140625" style="1" customWidth="1"/>
    <col min="14853" max="14853" width="8.42578125" style="1" customWidth="1"/>
    <col min="14854" max="14854" width="5.42578125" style="1" customWidth="1"/>
    <col min="14855" max="14855" width="8.85546875" style="1" customWidth="1"/>
    <col min="14856" max="14856" width="6.85546875" style="1" customWidth="1"/>
    <col min="14857" max="14857" width="13.140625" style="1" customWidth="1"/>
    <col min="14858" max="15104" width="9.140625" style="1"/>
    <col min="15105" max="15105" width="6.85546875" style="1" customWidth="1"/>
    <col min="15106" max="15106" width="12.28515625" style="1" customWidth="1"/>
    <col min="15107" max="15107" width="8.42578125" style="1" customWidth="1"/>
    <col min="15108" max="15108" width="11.140625" style="1" customWidth="1"/>
    <col min="15109" max="15109" width="8.42578125" style="1" customWidth="1"/>
    <col min="15110" max="15110" width="5.42578125" style="1" customWidth="1"/>
    <col min="15111" max="15111" width="8.85546875" style="1" customWidth="1"/>
    <col min="15112" max="15112" width="6.85546875" style="1" customWidth="1"/>
    <col min="15113" max="15113" width="13.140625" style="1" customWidth="1"/>
    <col min="15114" max="15360" width="9.140625" style="1"/>
    <col min="15361" max="15361" width="6.85546875" style="1" customWidth="1"/>
    <col min="15362" max="15362" width="12.28515625" style="1" customWidth="1"/>
    <col min="15363" max="15363" width="8.42578125" style="1" customWidth="1"/>
    <col min="15364" max="15364" width="11.140625" style="1" customWidth="1"/>
    <col min="15365" max="15365" width="8.42578125" style="1" customWidth="1"/>
    <col min="15366" max="15366" width="5.42578125" style="1" customWidth="1"/>
    <col min="15367" max="15367" width="8.85546875" style="1" customWidth="1"/>
    <col min="15368" max="15368" width="6.85546875" style="1" customWidth="1"/>
    <col min="15369" max="15369" width="13.140625" style="1" customWidth="1"/>
    <col min="15370" max="15616" width="9.140625" style="1"/>
    <col min="15617" max="15617" width="6.85546875" style="1" customWidth="1"/>
    <col min="15618" max="15618" width="12.28515625" style="1" customWidth="1"/>
    <col min="15619" max="15619" width="8.42578125" style="1" customWidth="1"/>
    <col min="15620" max="15620" width="11.140625" style="1" customWidth="1"/>
    <col min="15621" max="15621" width="8.42578125" style="1" customWidth="1"/>
    <col min="15622" max="15622" width="5.42578125" style="1" customWidth="1"/>
    <col min="15623" max="15623" width="8.85546875" style="1" customWidth="1"/>
    <col min="15624" max="15624" width="6.85546875" style="1" customWidth="1"/>
    <col min="15625" max="15625" width="13.140625" style="1" customWidth="1"/>
    <col min="15626" max="15872" width="9.140625" style="1"/>
    <col min="15873" max="15873" width="6.85546875" style="1" customWidth="1"/>
    <col min="15874" max="15874" width="12.28515625" style="1" customWidth="1"/>
    <col min="15875" max="15875" width="8.42578125" style="1" customWidth="1"/>
    <col min="15876" max="15876" width="11.140625" style="1" customWidth="1"/>
    <col min="15877" max="15877" width="8.42578125" style="1" customWidth="1"/>
    <col min="15878" max="15878" width="5.42578125" style="1" customWidth="1"/>
    <col min="15879" max="15879" width="8.85546875" style="1" customWidth="1"/>
    <col min="15880" max="15880" width="6.85546875" style="1" customWidth="1"/>
    <col min="15881" max="15881" width="13.140625" style="1" customWidth="1"/>
    <col min="15882" max="16128" width="9.140625" style="1"/>
    <col min="16129" max="16129" width="6.85546875" style="1" customWidth="1"/>
    <col min="16130" max="16130" width="12.28515625" style="1" customWidth="1"/>
    <col min="16131" max="16131" width="8.42578125" style="1" customWidth="1"/>
    <col min="16132" max="16132" width="11.140625" style="1" customWidth="1"/>
    <col min="16133" max="16133" width="8.42578125" style="1" customWidth="1"/>
    <col min="16134" max="16134" width="5.42578125" style="1" customWidth="1"/>
    <col min="16135" max="16135" width="8.85546875" style="1" customWidth="1"/>
    <col min="16136" max="16136" width="6.85546875" style="1" customWidth="1"/>
    <col min="16137" max="16137" width="13.140625" style="1" customWidth="1"/>
    <col min="16138" max="16384" width="9.140625" style="1"/>
  </cols>
  <sheetData>
    <row r="1" spans="1:16" ht="13.5" thickBot="1" x14ac:dyDescent="0.25"/>
    <row r="2" spans="1:16" ht="13.5" thickBot="1" x14ac:dyDescent="0.25">
      <c r="A2" s="39" t="s">
        <v>25</v>
      </c>
      <c r="B2" s="44">
        <f ca="1">TODAY()</f>
        <v>43380</v>
      </c>
      <c r="F2" s="35" t="s">
        <v>11</v>
      </c>
      <c r="G2" s="36">
        <v>0.2</v>
      </c>
      <c r="I2" s="37" t="s">
        <v>0</v>
      </c>
      <c r="J2" s="38">
        <v>3.5000000000000003E-2</v>
      </c>
    </row>
    <row r="3" spans="1:16" ht="13.5" customHeight="1" x14ac:dyDescent="0.25">
      <c r="A3" s="40" t="str">
        <f ca="1">"Справка за продажбите на мобилни устройства през месец "&amp; TEXT(TODAY(),"mmmm")</f>
        <v>Справка за продажбите на мобилни устройства през месец октомври</v>
      </c>
      <c r="B3" s="40"/>
      <c r="C3" s="40"/>
      <c r="D3" s="40"/>
      <c r="E3" s="40"/>
      <c r="F3" s="40"/>
      <c r="G3" s="40"/>
      <c r="H3" s="40"/>
      <c r="I3" s="40"/>
      <c r="J3" s="40"/>
      <c r="N3"/>
      <c r="O3"/>
      <c r="P3"/>
    </row>
    <row r="4" spans="1:16" ht="6" customHeight="1" thickBot="1" x14ac:dyDescent="0.3">
      <c r="A4" s="23"/>
      <c r="B4" s="23"/>
      <c r="C4" s="23"/>
      <c r="D4" s="23"/>
      <c r="E4" s="23"/>
      <c r="F4" s="23"/>
      <c r="G4" s="23"/>
      <c r="H4" s="46"/>
      <c r="I4" s="23"/>
      <c r="J4" s="23"/>
      <c r="N4"/>
      <c r="O4"/>
      <c r="P4"/>
    </row>
    <row r="5" spans="1:16" ht="40.5" customHeight="1" thickBot="1" x14ac:dyDescent="0.3">
      <c r="A5" s="29" t="s">
        <v>12</v>
      </c>
      <c r="B5" s="24" t="s">
        <v>13</v>
      </c>
      <c r="C5" s="26" t="s">
        <v>14</v>
      </c>
      <c r="D5" s="2" t="s">
        <v>1</v>
      </c>
      <c r="E5" s="2" t="s">
        <v>18</v>
      </c>
      <c r="F5" s="2" t="s">
        <v>2</v>
      </c>
      <c r="G5" s="14" t="s">
        <v>4</v>
      </c>
      <c r="H5" s="47" t="s">
        <v>26</v>
      </c>
      <c r="I5" s="26" t="s">
        <v>10</v>
      </c>
      <c r="J5" s="2" t="s">
        <v>3</v>
      </c>
      <c r="N5"/>
      <c r="O5"/>
      <c r="P5"/>
    </row>
    <row r="6" spans="1:16" ht="15.75" thickTop="1" x14ac:dyDescent="0.25">
      <c r="A6" s="16">
        <v>1111</v>
      </c>
      <c r="B6" s="27" t="str">
        <f>MID(A6,2,1)</f>
        <v>1</v>
      </c>
      <c r="C6" s="12" t="s">
        <v>15</v>
      </c>
      <c r="D6" s="3" t="s">
        <v>45</v>
      </c>
      <c r="E6" s="3" t="s">
        <v>28</v>
      </c>
      <c r="F6" s="4" t="s">
        <v>19</v>
      </c>
      <c r="G6" s="18">
        <v>6</v>
      </c>
      <c r="H6" s="48">
        <v>1200</v>
      </c>
      <c r="I6" s="51">
        <f>H6*$J$2+H6</f>
        <v>1242</v>
      </c>
      <c r="J6" s="51">
        <f>I6*$G$2+I6</f>
        <v>1490.4</v>
      </c>
      <c r="K6" s="10"/>
      <c r="N6"/>
      <c r="O6"/>
      <c r="P6"/>
    </row>
    <row r="7" spans="1:16" x14ac:dyDescent="0.2">
      <c r="A7" s="17">
        <v>1121</v>
      </c>
      <c r="B7" s="27">
        <v>2</v>
      </c>
      <c r="C7" s="12" t="s">
        <v>16</v>
      </c>
      <c r="D7" s="5" t="s">
        <v>31</v>
      </c>
      <c r="E7" s="5" t="s">
        <v>32</v>
      </c>
      <c r="F7" s="6" t="s">
        <v>19</v>
      </c>
      <c r="G7" s="19">
        <v>4</v>
      </c>
      <c r="H7" s="49">
        <v>320</v>
      </c>
      <c r="I7" s="51">
        <f t="shared" ref="I7:I19" si="0">H7*$J$2+H7</f>
        <v>331.2</v>
      </c>
      <c r="J7" s="51">
        <f t="shared" ref="J7:J19" si="1">I7*$G$2+I7</f>
        <v>397.44</v>
      </c>
      <c r="K7" s="10"/>
      <c r="L7" s="13"/>
    </row>
    <row r="8" spans="1:16" x14ac:dyDescent="0.2">
      <c r="A8" s="17">
        <v>1132</v>
      </c>
      <c r="B8" s="27">
        <v>2</v>
      </c>
      <c r="C8" s="12" t="s">
        <v>16</v>
      </c>
      <c r="D8" s="5" t="s">
        <v>29</v>
      </c>
      <c r="E8" s="5" t="s">
        <v>30</v>
      </c>
      <c r="F8" s="6" t="s">
        <v>20</v>
      </c>
      <c r="G8" s="19">
        <v>3</v>
      </c>
      <c r="H8" s="49">
        <v>490</v>
      </c>
      <c r="I8" s="51">
        <f t="shared" si="0"/>
        <v>507.15</v>
      </c>
      <c r="J8" s="51">
        <f t="shared" si="1"/>
        <v>608.57999999999993</v>
      </c>
      <c r="K8" s="10"/>
      <c r="L8" s="13"/>
    </row>
    <row r="9" spans="1:16" x14ac:dyDescent="0.2">
      <c r="A9" s="17">
        <v>1123</v>
      </c>
      <c r="B9" s="27">
        <v>1</v>
      </c>
      <c r="C9" s="12" t="s">
        <v>15</v>
      </c>
      <c r="D9" s="5" t="s">
        <v>48</v>
      </c>
      <c r="E9" s="5" t="s">
        <v>50</v>
      </c>
      <c r="F9" s="6" t="s">
        <v>19</v>
      </c>
      <c r="G9" s="19">
        <v>4</v>
      </c>
      <c r="H9" s="49">
        <v>359</v>
      </c>
      <c r="I9" s="51">
        <f t="shared" si="0"/>
        <v>371.565</v>
      </c>
      <c r="J9" s="51">
        <f t="shared" si="1"/>
        <v>445.87799999999999</v>
      </c>
      <c r="K9" s="10"/>
    </row>
    <row r="10" spans="1:16" x14ac:dyDescent="0.2">
      <c r="A10" s="17">
        <v>1112</v>
      </c>
      <c r="B10" s="27">
        <v>3</v>
      </c>
      <c r="C10" s="12" t="s">
        <v>17</v>
      </c>
      <c r="D10" s="5" t="s">
        <v>43</v>
      </c>
      <c r="E10" s="5" t="s">
        <v>44</v>
      </c>
      <c r="F10" s="6" t="s">
        <v>19</v>
      </c>
      <c r="G10" s="19">
        <v>2</v>
      </c>
      <c r="H10" s="49">
        <v>240</v>
      </c>
      <c r="I10" s="51">
        <f t="shared" si="0"/>
        <v>248.4</v>
      </c>
      <c r="J10" s="51">
        <f t="shared" si="1"/>
        <v>298.08000000000004</v>
      </c>
      <c r="K10" s="10"/>
    </row>
    <row r="11" spans="1:16" x14ac:dyDescent="0.2">
      <c r="A11" s="17">
        <v>1124</v>
      </c>
      <c r="B11" s="27">
        <v>2</v>
      </c>
      <c r="C11" s="12" t="s">
        <v>16</v>
      </c>
      <c r="D11" s="5" t="s">
        <v>33</v>
      </c>
      <c r="E11" s="5" t="s">
        <v>34</v>
      </c>
      <c r="F11" s="6" t="s">
        <v>21</v>
      </c>
      <c r="G11" s="19">
        <v>2</v>
      </c>
      <c r="H11" s="49">
        <v>169</v>
      </c>
      <c r="I11" s="51">
        <f t="shared" si="0"/>
        <v>174.91499999999999</v>
      </c>
      <c r="J11" s="51">
        <f t="shared" si="1"/>
        <v>209.898</v>
      </c>
      <c r="K11" s="10"/>
    </row>
    <row r="12" spans="1:16" x14ac:dyDescent="0.2">
      <c r="A12" s="17">
        <v>1113</v>
      </c>
      <c r="B12" s="27">
        <v>3</v>
      </c>
      <c r="C12" s="12" t="s">
        <v>17</v>
      </c>
      <c r="D12" s="5" t="s">
        <v>39</v>
      </c>
      <c r="E12" s="5" t="s">
        <v>40</v>
      </c>
      <c r="F12" s="6" t="s">
        <v>20</v>
      </c>
      <c r="G12" s="19">
        <v>1</v>
      </c>
      <c r="H12" s="49">
        <v>999</v>
      </c>
      <c r="I12" s="51">
        <f t="shared" si="0"/>
        <v>1033.9649999999999</v>
      </c>
      <c r="J12" s="51">
        <f t="shared" si="1"/>
        <v>1240.7579999999998</v>
      </c>
      <c r="K12" s="10"/>
    </row>
    <row r="13" spans="1:16" x14ac:dyDescent="0.2">
      <c r="A13" s="17">
        <v>1119</v>
      </c>
      <c r="B13" s="27">
        <v>1</v>
      </c>
      <c r="C13" s="12" t="s">
        <v>15</v>
      </c>
      <c r="D13" s="5" t="s">
        <v>45</v>
      </c>
      <c r="E13" s="5" t="s">
        <v>46</v>
      </c>
      <c r="F13" s="6" t="s">
        <v>20</v>
      </c>
      <c r="G13" s="19">
        <v>4</v>
      </c>
      <c r="H13" s="49">
        <v>1100</v>
      </c>
      <c r="I13" s="51">
        <f t="shared" si="0"/>
        <v>1138.5</v>
      </c>
      <c r="J13" s="51">
        <f t="shared" si="1"/>
        <v>1366.2</v>
      </c>
      <c r="K13" s="10"/>
      <c r="L13" s="13"/>
    </row>
    <row r="14" spans="1:16" x14ac:dyDescent="0.2">
      <c r="A14" s="16">
        <v>1118</v>
      </c>
      <c r="B14" s="27" t="str">
        <f t="shared" ref="B14:B18" si="2">MID(A14,2,1)</f>
        <v>1</v>
      </c>
      <c r="C14" s="11" t="s">
        <v>15</v>
      </c>
      <c r="D14" s="3" t="s">
        <v>48</v>
      </c>
      <c r="E14" s="3" t="s">
        <v>49</v>
      </c>
      <c r="F14" s="4" t="s">
        <v>19</v>
      </c>
      <c r="G14" s="18">
        <v>1</v>
      </c>
      <c r="H14" s="48">
        <v>499</v>
      </c>
      <c r="I14" s="51">
        <f t="shared" si="0"/>
        <v>516.46500000000003</v>
      </c>
      <c r="J14" s="51">
        <f t="shared" si="1"/>
        <v>619.75800000000004</v>
      </c>
      <c r="K14" s="10"/>
      <c r="L14" s="13"/>
    </row>
    <row r="15" spans="1:16" x14ac:dyDescent="0.2">
      <c r="A15" s="19">
        <v>1135</v>
      </c>
      <c r="B15" s="19">
        <v>2</v>
      </c>
      <c r="C15" s="6" t="s">
        <v>16</v>
      </c>
      <c r="D15" s="5" t="s">
        <v>35</v>
      </c>
      <c r="E15" s="5" t="s">
        <v>36</v>
      </c>
      <c r="F15" s="6" t="s">
        <v>21</v>
      </c>
      <c r="G15" s="19">
        <v>3</v>
      </c>
      <c r="H15" s="49">
        <v>260</v>
      </c>
      <c r="I15" s="51">
        <f t="shared" si="0"/>
        <v>269.10000000000002</v>
      </c>
      <c r="J15" s="51">
        <f t="shared" si="1"/>
        <v>322.92</v>
      </c>
      <c r="K15" s="10"/>
      <c r="L15" s="28"/>
    </row>
    <row r="16" spans="1:16" x14ac:dyDescent="0.2">
      <c r="A16" s="19">
        <v>1148</v>
      </c>
      <c r="B16" s="19" t="str">
        <f t="shared" si="2"/>
        <v>1</v>
      </c>
      <c r="C16" s="6" t="s">
        <v>15</v>
      </c>
      <c r="D16" s="5" t="s">
        <v>39</v>
      </c>
      <c r="E16" s="5" t="s">
        <v>47</v>
      </c>
      <c r="F16" s="6" t="s">
        <v>20</v>
      </c>
      <c r="G16" s="19">
        <v>5</v>
      </c>
      <c r="H16" s="49">
        <v>1170</v>
      </c>
      <c r="I16" s="51">
        <f t="shared" si="0"/>
        <v>1210.95</v>
      </c>
      <c r="J16" s="51">
        <f t="shared" si="1"/>
        <v>1453.14</v>
      </c>
      <c r="K16" s="10"/>
      <c r="L16" s="28"/>
    </row>
    <row r="17" spans="1:12" x14ac:dyDescent="0.2">
      <c r="A17" s="19">
        <v>1116</v>
      </c>
      <c r="B17" s="19">
        <v>3</v>
      </c>
      <c r="C17" s="6" t="s">
        <v>17</v>
      </c>
      <c r="D17" s="5" t="s">
        <v>41</v>
      </c>
      <c r="E17" s="5" t="s">
        <v>42</v>
      </c>
      <c r="F17" s="6" t="s">
        <v>19</v>
      </c>
      <c r="G17" s="19">
        <v>2</v>
      </c>
      <c r="H17" s="49">
        <v>345</v>
      </c>
      <c r="I17" s="51">
        <f t="shared" si="0"/>
        <v>357.07499999999999</v>
      </c>
      <c r="J17" s="51">
        <f t="shared" si="1"/>
        <v>428.49</v>
      </c>
      <c r="K17" s="10"/>
      <c r="L17" s="28"/>
    </row>
    <row r="18" spans="1:12" x14ac:dyDescent="0.2">
      <c r="A18" s="19">
        <v>1125</v>
      </c>
      <c r="B18" s="19" t="str">
        <f t="shared" si="2"/>
        <v>1</v>
      </c>
      <c r="C18" s="6" t="s">
        <v>15</v>
      </c>
      <c r="D18" s="5" t="s">
        <v>41</v>
      </c>
      <c r="E18" s="5" t="s">
        <v>51</v>
      </c>
      <c r="F18" s="6" t="s">
        <v>20</v>
      </c>
      <c r="G18" s="19">
        <v>2</v>
      </c>
      <c r="H18" s="49">
        <v>990</v>
      </c>
      <c r="I18" s="51">
        <f t="shared" si="0"/>
        <v>1024.6500000000001</v>
      </c>
      <c r="J18" s="51">
        <f t="shared" si="1"/>
        <v>1229.5800000000002</v>
      </c>
      <c r="K18" s="10"/>
      <c r="L18" s="28"/>
    </row>
    <row r="19" spans="1:12" x14ac:dyDescent="0.2">
      <c r="A19" s="19">
        <v>1127</v>
      </c>
      <c r="B19" s="19">
        <v>2</v>
      </c>
      <c r="C19" s="6" t="s">
        <v>16</v>
      </c>
      <c r="D19" s="5" t="s">
        <v>37</v>
      </c>
      <c r="E19" s="5" t="s">
        <v>38</v>
      </c>
      <c r="F19" s="6" t="s">
        <v>21</v>
      </c>
      <c r="G19" s="19">
        <v>4</v>
      </c>
      <c r="H19" s="49">
        <v>590</v>
      </c>
      <c r="I19" s="51">
        <f t="shared" si="0"/>
        <v>610.65</v>
      </c>
      <c r="J19" s="51">
        <f t="shared" si="1"/>
        <v>732.78</v>
      </c>
      <c r="K19" s="10"/>
    </row>
    <row r="20" spans="1:12" ht="15.75" thickBot="1" x14ac:dyDescent="0.3">
      <c r="A20"/>
      <c r="B20"/>
      <c r="C20" s="8"/>
      <c r="D20" s="9"/>
      <c r="E20" s="9"/>
      <c r="F20" s="9"/>
      <c r="G20"/>
      <c r="H20" s="50"/>
      <c r="I20" s="21"/>
      <c r="J20" s="21"/>
      <c r="K20" s="10"/>
    </row>
    <row r="21" spans="1:12" ht="15.75" thickBot="1" x14ac:dyDescent="0.3">
      <c r="A21"/>
      <c r="B21"/>
      <c r="C21" s="8"/>
      <c r="D21" s="9"/>
      <c r="E21" s="9"/>
      <c r="F21" s="22" t="s">
        <v>5</v>
      </c>
      <c r="G21" s="30">
        <f>SUM(G6:G19)</f>
        <v>43</v>
      </c>
      <c r="H21" s="50"/>
      <c r="I21" s="21"/>
      <c r="J21" s="52">
        <f>SUM(J6:J19)</f>
        <v>10843.902</v>
      </c>
      <c r="K21" s="10"/>
    </row>
    <row r="22" spans="1:12" ht="15" customHeight="1" thickBot="1" x14ac:dyDescent="0.3">
      <c r="A22"/>
      <c r="B22"/>
    </row>
    <row r="23" spans="1:12" ht="15" customHeight="1" x14ac:dyDescent="0.25">
      <c r="E23" s="20" t="s">
        <v>22</v>
      </c>
      <c r="F23" s="55">
        <f>AVERAGE(J6:J19)</f>
        <v>774.56442857142861</v>
      </c>
      <c r="I23"/>
      <c r="J23"/>
    </row>
    <row r="24" spans="1:12" ht="15.75" customHeight="1" x14ac:dyDescent="0.25">
      <c r="C24" s="15"/>
      <c r="E24" s="20" t="s">
        <v>23</v>
      </c>
      <c r="F24" s="54">
        <f>MAX(J6:J19)</f>
        <v>1490.4</v>
      </c>
      <c r="I24"/>
      <c r="J24"/>
    </row>
    <row r="25" spans="1:12" ht="15.75" thickBot="1" x14ac:dyDescent="0.3">
      <c r="E25" s="20" t="s">
        <v>24</v>
      </c>
      <c r="F25" s="53">
        <f>MIN(J6:J19)</f>
        <v>209.898</v>
      </c>
      <c r="I25"/>
      <c r="J25"/>
      <c r="K25"/>
    </row>
    <row r="26" spans="1:12" ht="15" x14ac:dyDescent="0.25">
      <c r="C26" s="7"/>
      <c r="I26"/>
      <c r="J26"/>
      <c r="K26"/>
    </row>
    <row r="27" spans="1:12" ht="15" x14ac:dyDescent="0.25">
      <c r="A27" s="7"/>
      <c r="B27" s="7"/>
      <c r="I27"/>
      <c r="J27"/>
      <c r="K27"/>
    </row>
    <row r="28" spans="1:12" ht="15" customHeight="1" x14ac:dyDescent="0.25">
      <c r="C28"/>
      <c r="D28"/>
      <c r="E28"/>
      <c r="F28"/>
      <c r="G28"/>
    </row>
    <row r="29" spans="1:12" ht="15" x14ac:dyDescent="0.25">
      <c r="A29"/>
      <c r="B29"/>
      <c r="C29"/>
      <c r="D29"/>
      <c r="E29"/>
      <c r="F29"/>
      <c r="G29"/>
    </row>
    <row r="30" spans="1:12" ht="22.5" customHeight="1" x14ac:dyDescent="0.25">
      <c r="A30"/>
      <c r="B30"/>
      <c r="C30" s="41" t="s">
        <v>6</v>
      </c>
      <c r="D30" s="41"/>
      <c r="E30" s="41" t="s">
        <v>7</v>
      </c>
      <c r="F30" s="41"/>
      <c r="G30"/>
    </row>
    <row r="31" spans="1:12" ht="15" x14ac:dyDescent="0.25">
      <c r="A31"/>
      <c r="B31"/>
      <c r="C31" s="41"/>
      <c r="D31" s="41"/>
      <c r="E31" s="41"/>
      <c r="F31" s="41"/>
      <c r="G31"/>
    </row>
    <row r="32" spans="1:12" ht="15" x14ac:dyDescent="0.25">
      <c r="A32"/>
      <c r="B32"/>
      <c r="C32" s="42" t="s">
        <v>1</v>
      </c>
      <c r="D32" s="42" t="s">
        <v>8</v>
      </c>
      <c r="E32" s="42" t="s">
        <v>27</v>
      </c>
      <c r="F32" s="43" t="s">
        <v>9</v>
      </c>
      <c r="G32"/>
    </row>
    <row r="33" spans="1:7" ht="15" x14ac:dyDescent="0.25">
      <c r="A33"/>
      <c r="B33"/>
      <c r="C33" s="42"/>
      <c r="D33" s="42"/>
      <c r="E33" s="42"/>
      <c r="F33" s="43"/>
      <c r="G33"/>
    </row>
    <row r="34" spans="1:7" ht="15" x14ac:dyDescent="0.25">
      <c r="A34"/>
      <c r="B34"/>
      <c r="C34" s="3" t="s">
        <v>45</v>
      </c>
      <c r="D34" s="56">
        <f ca="1">SUMIF(D6:J19,"iPhone",J6:J19)</f>
        <v>2856.6000000000004</v>
      </c>
      <c r="E34" s="12" t="s">
        <v>19</v>
      </c>
      <c r="F34" s="31">
        <f ca="1">SUMIF(F6:G19,"3G",G6:G19)</f>
        <v>19</v>
      </c>
      <c r="G34"/>
    </row>
    <row r="35" spans="1:7" ht="15" x14ac:dyDescent="0.25">
      <c r="A35"/>
      <c r="B35"/>
      <c r="C35" s="5" t="s">
        <v>39</v>
      </c>
      <c r="D35" s="56">
        <f ca="1">SUMIF(D7:J20,"Samsung",J7:J20)</f>
        <v>2693.8980000000001</v>
      </c>
      <c r="E35" s="12" t="s">
        <v>20</v>
      </c>
      <c r="F35" s="31">
        <f ca="1">SUMIF(F7:G20,"4G",G7:G20)</f>
        <v>15</v>
      </c>
      <c r="G35"/>
    </row>
    <row r="36" spans="1:7" ht="15" x14ac:dyDescent="0.25">
      <c r="A36"/>
      <c r="B36"/>
      <c r="C36" s="5" t="s">
        <v>48</v>
      </c>
      <c r="D36" s="56">
        <f ca="1">SUMIF(D8:J21,"HTC",J8:J21)</f>
        <v>1065.636</v>
      </c>
      <c r="E36" s="33" t="s">
        <v>21</v>
      </c>
      <c r="F36" s="31">
        <f ca="1">SUMIF(F8:G21,"Wifi",G8:G21)</f>
        <v>9</v>
      </c>
      <c r="G36"/>
    </row>
    <row r="37" spans="1:7" ht="15" x14ac:dyDescent="0.25">
      <c r="A37"/>
      <c r="B37"/>
      <c r="C37" s="5" t="s">
        <v>35</v>
      </c>
      <c r="D37" s="56">
        <f ca="1">SUMIF(D9:J22,"Acer",J9:J22)</f>
        <v>322.92</v>
      </c>
      <c r="F37" s="34"/>
    </row>
    <row r="38" spans="1:7" ht="15" x14ac:dyDescent="0.25">
      <c r="C38" s="5" t="s">
        <v>41</v>
      </c>
      <c r="D38" s="56">
        <f ca="1">SUMIF(D10:J23,"Huawei",J10:J23)</f>
        <v>1658.0700000000002</v>
      </c>
      <c r="E38" s="32"/>
      <c r="F38" s="32"/>
      <c r="G38" s="25"/>
    </row>
  </sheetData>
  <mergeCells count="7">
    <mergeCell ref="A3:J3"/>
    <mergeCell ref="C30:D31"/>
    <mergeCell ref="E30:F31"/>
    <mergeCell ref="C32:C33"/>
    <mergeCell ref="D32:D33"/>
    <mergeCell ref="E32:E33"/>
    <mergeCell ref="F32:F33"/>
  </mergeCells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Продажби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Georgi</cp:lastModifiedBy>
  <dcterms:created xsi:type="dcterms:W3CDTF">2010-08-22T08:24:51Z</dcterms:created>
  <dcterms:modified xsi:type="dcterms:W3CDTF">2018-10-07T19:22:49Z</dcterms:modified>
</cp:coreProperties>
</file>