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teve\Desktop\DataViz\Local Repo\homework-instructions\01-Excel\Instructions\"/>
    </mc:Choice>
  </mc:AlternateContent>
  <xr:revisionPtr revIDLastSave="0" documentId="13_ncr:1_{C2CBBE6D-D230-4A7A-A519-FB835F4E8AB0}" xr6:coauthVersionLast="43" xr6:coauthVersionMax="43" xr10:uidLastSave="{00000000-0000-0000-0000-000000000000}"/>
  <bookViews>
    <workbookView xWindow="0" yWindow="4300" windowWidth="20520" windowHeight="1339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Sheet1!$A$1:$N$4115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2" i="5"/>
  <c r="G3" i="5"/>
  <c r="G4" i="5"/>
  <c r="G5" i="5"/>
  <c r="G6" i="5"/>
  <c r="G7" i="5"/>
  <c r="G8" i="5"/>
  <c r="G9" i="5"/>
  <c r="G10" i="5"/>
  <c r="G11" i="5"/>
  <c r="G12" i="5"/>
  <c r="G13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7" i="5"/>
  <c r="C13" i="5"/>
  <c r="C12" i="5"/>
  <c r="C11" i="5"/>
  <c r="C10" i="5"/>
  <c r="C9" i="5"/>
  <c r="C8" i="5"/>
  <c r="C6" i="5"/>
  <c r="C5" i="5"/>
  <c r="C4" i="5"/>
  <c r="B13" i="5"/>
  <c r="B12" i="5"/>
  <c r="B11" i="5"/>
  <c r="B10" i="5"/>
  <c r="B9" i="5"/>
  <c r="B8" i="5"/>
  <c r="B7" i="5"/>
  <c r="B6" i="5"/>
  <c r="B5" i="5"/>
  <c r="B4" i="5"/>
  <c r="C3" i="5"/>
  <c r="C2" i="5"/>
  <c r="B3" i="5"/>
  <c r="B2" i="5"/>
  <c r="T4" i="1" l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<sst xmlns="http://schemas.openxmlformats.org/spreadsheetml/2006/main" count="33042" uniqueCount="8400">
  <si>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</si>
  <si>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</si>
  <si>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</si>
  <si>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</si>
  <si>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</si>
  <si>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</si>
  <si>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</si>
  <si>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</si>
  <si>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</si>
  <si>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</si>
  <si>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</si>
  <si>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</si>
  <si>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</si>
  <si>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</si>
  <si>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</si>
  <si>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</si>
  <si>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</si>
  <si>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</si>
  <si>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</si>
  <si>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</si>
  <si>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</si>
  <si>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</si>
  <si>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</si>
  <si>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</si>
  <si>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</si>
  <si>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</si>
  <si>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</si>
  <si>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</si>
  <si>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</si>
  <si>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</si>
  <si>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</si>
  <si>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</si>
  <si>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</si>
  <si>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</si>
  <si>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</si>
  <si>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</si>
  <si>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</si>
  <si>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</si>
  <si>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</si>
  <si>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</si>
  <si>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</si>
  <si>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</si>
  <si>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</si>
  <si>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</si>
  <si>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</si>
  <si>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</si>
  <si>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</si>
  <si>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</si>
  <si>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</si>
  <si>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</si>
  <si>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</si>
  <si>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</si>
  <si>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</si>
  <si>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</si>
  <si>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</si>
  <si>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</si>
  <si>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</si>
  <si>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</si>
  <si>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</si>
  <si>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</si>
  <si>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</si>
  <si>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</si>
  <si>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</si>
  <si>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</si>
  <si>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</si>
  <si>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</si>
  <si>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</si>
  <si>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</si>
  <si>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</si>
  <si>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</si>
  <si>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</si>
  <si>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</si>
  <si>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</si>
  <si>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</si>
  <si>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</si>
  <si>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</si>
  <si>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</si>
  <si>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</si>
  <si>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</si>
  <si>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</si>
  <si>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</si>
  <si>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</si>
  <si>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</si>
  <si>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</si>
  <si>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</si>
  <si>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</si>
  <si>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</si>
  <si>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</si>
  <si>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</si>
  <si>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</si>
  <si>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</si>
  <si>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</si>
  <si>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</si>
  <si>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</si>
  <si>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</si>
  <si>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</si>
  <si>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</si>
  <si>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</si>
  <si>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</si>
  <si>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</si>
  <si>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</si>
  <si>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</si>
  <si>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</si>
  <si>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</si>
  <si>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</si>
  <si>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</si>
  <si>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</si>
  <si>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</si>
  <si>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</si>
  <si>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</si>
  <si>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</si>
  <si>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</si>
  <si>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</si>
  <si>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</si>
  <si>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</si>
  <si>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</si>
  <si>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</si>
  <si>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</si>
  <si>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</si>
  <si>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</si>
  <si>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</si>
  <si>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</si>
  <si>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</si>
  <si>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</si>
  <si>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</si>
  <si>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</si>
  <si>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</si>
  <si>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</si>
  <si>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</si>
  <si>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</si>
  <si>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</si>
  <si>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</si>
  <si>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</si>
  <si>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</si>
  <si>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</si>
  <si>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</si>
  <si>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</si>
  <si>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</si>
  <si>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</si>
  <si>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</si>
  <si>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</si>
  <si>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</si>
  <si>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</si>
  <si>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</si>
  <si>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</si>
  <si>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</si>
  <si>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</si>
  <si>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</si>
  <si>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</si>
  <si>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</si>
  <si>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</si>
  <si>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</si>
  <si>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</si>
  <si>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</si>
  <si>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</si>
  <si>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</si>
  <si>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</si>
  <si>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</si>
  <si>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</si>
  <si>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</si>
  <si>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</si>
  <si>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</si>
  <si>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</si>
  <si>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</si>
  <si>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</si>
  <si>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</si>
  <si>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</si>
  <si>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</si>
  <si>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</si>
  <si>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</si>
  <si>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</si>
  <si>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</si>
  <si>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</si>
  <si>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</si>
  <si>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</si>
  <si>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</si>
  <si>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</si>
  <si>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</si>
  <si>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</si>
  <si>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</si>
  <si>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</si>
  <si>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</si>
  <si>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</si>
  <si>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</si>
  <si>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</si>
  <si>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</si>
  <si>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</si>
  <si>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</si>
  <si>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</si>
  <si>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</si>
  <si>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</si>
  <si>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</si>
  <si>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</si>
  <si>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</si>
  <si>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</si>
  <si>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</si>
  <si>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</si>
  <si>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</si>
  <si>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</si>
  <si>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</si>
  <si>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</si>
  <si>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</si>
  <si>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</si>
  <si>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</si>
  <si>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</si>
  <si>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</si>
  <si>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</si>
  <si>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</si>
  <si>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</si>
  <si>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</si>
  <si>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</si>
  <si>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</si>
  <si>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</si>
  <si>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</si>
  <si>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</si>
  <si>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</si>
  <si>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</si>
  <si>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</si>
  <si>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</si>
  <si>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</si>
  <si>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</si>
  <si>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</si>
  <si>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</si>
  <si>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</si>
  <si>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</si>
  <si>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</si>
  <si>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</si>
  <si>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</si>
  <si>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</si>
  <si>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</si>
  <si>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</si>
  <si>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</si>
  <si>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</si>
  <si>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</si>
  <si>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</si>
  <si>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</si>
  <si>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</si>
  <si>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</si>
  <si>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</si>
  <si>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</si>
  <si>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</si>
  <si>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</si>
  <si>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</si>
  <si>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</si>
  <si>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</si>
  <si>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</si>
  <si>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</si>
  <si>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</si>
  <si>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</si>
  <si>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</si>
  <si>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</si>
  <si>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</si>
  <si>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</si>
  <si>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</si>
  <si>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</si>
  <si>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</si>
  <si>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</si>
  <si>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</si>
  <si>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</si>
  <si>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</si>
  <si>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</si>
  <si>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</si>
  <si>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</si>
  <si>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</si>
  <si>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</si>
  <si>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</si>
  <si>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</si>
  <si>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</si>
  <si>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</si>
  <si>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</si>
  <si>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</si>
  <si>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</si>
  <si>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</si>
  <si>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</si>
  <si>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</si>
  <si>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</si>
  <si>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</si>
  <si>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</si>
  <si>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</si>
  <si>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</si>
  <si>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</si>
  <si>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</si>
  <si>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</si>
  <si>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</si>
  <si>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</si>
  <si>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</si>
  <si>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</si>
  <si>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</si>
  <si>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</si>
  <si>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</si>
  <si>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</si>
  <si>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</si>
  <si>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</si>
  <si>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</si>
  <si>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</si>
  <si>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</si>
  <si>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</si>
  <si>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</si>
  <si>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</si>
  <si>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</si>
  <si>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</si>
  <si>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</si>
  <si>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</si>
  <si>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</si>
  <si>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</si>
  <si>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</si>
  <si>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</si>
  <si>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</si>
  <si>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</si>
  <si>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</si>
  <si>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</si>
  <si>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</si>
  <si>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</si>
  <si>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</si>
  <si>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</si>
  <si>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</si>
  <si>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</si>
  <si>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</si>
  <si>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</si>
  <si>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</si>
  <si>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</si>
  <si>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</si>
  <si>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</si>
  <si>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</si>
  <si>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</si>
  <si>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</si>
  <si>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</si>
  <si>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</si>
  <si>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</si>
  <si>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</si>
  <si>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</si>
  <si>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</si>
  <si>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</si>
  <si>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</si>
  <si>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</si>
  <si>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</si>
  <si>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</si>
  <si>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</si>
  <si>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</si>
  <si>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</si>
  <si>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</si>
  <si>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</si>
  <si>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</si>
  <si>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</si>
  <si>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</si>
  <si>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</si>
  <si>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</si>
  <si>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</si>
  <si>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</si>
  <si>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</si>
  <si>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</si>
  <si>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</si>
  <si>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</si>
  <si>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</si>
  <si>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</si>
  <si>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</si>
  <si>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</si>
  <si>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</si>
  <si>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</si>
  <si>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</si>
  <si>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</si>
  <si>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</si>
  <si>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</si>
  <si>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</si>
  <si>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</si>
  <si>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</si>
  <si>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</si>
  <si>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</si>
  <si>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</si>
  <si>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</si>
  <si>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</si>
  <si>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</si>
  <si>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</si>
  <si>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</si>
  <si>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</si>
  <si>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</si>
  <si>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</si>
  <si>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</si>
  <si>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</si>
  <si>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</si>
  <si>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</si>
  <si>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</si>
  <si>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</si>
  <si>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</si>
  <si>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</si>
  <si>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</si>
  <si>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</si>
  <si>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</si>
  <si>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</si>
  <si>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</si>
  <si>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</si>
  <si>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</si>
  <si>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</si>
  <si>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</si>
  <si>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</si>
  <si>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</si>
  <si>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</si>
  <si>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</si>
  <si>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</si>
  <si>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</si>
  <si>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</si>
  <si>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</si>
  <si>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</si>
  <si>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</si>
  <si>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</si>
  <si>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</si>
  <si>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</si>
  <si>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</si>
  <si>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</si>
  <si>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</si>
  <si>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</si>
  <si>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</si>
  <si>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</si>
  <si>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</si>
  <si>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</si>
  <si>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</si>
  <si>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</si>
  <si>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</si>
  <si>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</si>
  <si>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</si>
  <si>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</si>
  <si>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</si>
  <si>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</si>
  <si>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</si>
  <si>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</si>
  <si>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</si>
  <si>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</si>
  <si>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</si>
  <si>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</si>
  <si>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</si>
  <si>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</si>
  <si>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</si>
  <si>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</si>
  <si>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</si>
  <si>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</si>
  <si>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</si>
  <si>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</si>
  <si>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</si>
  <si>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</si>
  <si>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</si>
  <si>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</si>
  <si>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</si>
  <si>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</si>
  <si>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</si>
  <si>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</si>
  <si>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</si>
  <si>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</si>
  <si>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</si>
  <si>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</si>
  <si>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</si>
  <si>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</si>
  <si>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</si>
  <si>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</si>
  <si>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</si>
  <si>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</si>
  <si>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</si>
  <si>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</si>
  <si>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</si>
  <si>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</si>
  <si>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</si>
  <si>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</si>
  <si>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</si>
  <si>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</si>
  <si>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</si>
  <si>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</si>
  <si>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</si>
  <si>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</si>
  <si>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</si>
  <si>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</si>
  <si>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</si>
  <si>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</si>
  <si>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</si>
  <si>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</si>
  <si>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</si>
  <si>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</si>
  <si>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</si>
  <si>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</si>
  <si>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</si>
  <si>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</si>
  <si>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</si>
  <si>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</si>
  <si>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</si>
  <si>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</si>
  <si>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</si>
  <si>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</si>
  <si>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</si>
  <si>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</si>
  <si>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</si>
  <si>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</si>
  <si>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</si>
  <si>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</si>
  <si>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</si>
  <si>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</si>
  <si>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</si>
  <si>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</si>
  <si>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</si>
  <si>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</si>
  <si>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</si>
  <si>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</si>
  <si>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</si>
  <si>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</si>
  <si>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</si>
  <si>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</si>
  <si>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</si>
  <si>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</si>
  <si>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</si>
  <si>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</si>
  <si>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</si>
  <si>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</si>
  <si>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</si>
  <si>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</si>
  <si>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</si>
  <si>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</si>
  <si>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</si>
  <si>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</si>
  <si>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</si>
  <si>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</si>
  <si>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</si>
  <si>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</si>
  <si>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</si>
  <si>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</si>
  <si>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</si>
  <si>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</si>
  <si>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</si>
  <si>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</si>
  <si>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</si>
  <si>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</si>
  <si>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</si>
  <si>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</si>
  <si>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</si>
  <si>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</si>
  <si>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</si>
  <si>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</si>
  <si>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</si>
  <si>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</si>
  <si>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</si>
  <si>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</si>
  <si>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</si>
  <si>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</si>
  <si>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</si>
  <si>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</si>
  <si>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</si>
  <si>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</si>
  <si>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</si>
  <si>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</si>
  <si>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</si>
  <si>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</si>
  <si>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</si>
  <si>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</si>
  <si>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</si>
  <si>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</si>
  <si>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</si>
  <si>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</si>
  <si>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</si>
  <si>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</si>
  <si>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</si>
  <si>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</si>
  <si>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</si>
  <si>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</si>
  <si>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</si>
  <si>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</si>
  <si>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</si>
  <si>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</si>
  <si>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</si>
  <si>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</si>
  <si>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</si>
  <si>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</si>
  <si>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</si>
  <si>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</si>
  <si>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</si>
  <si>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</si>
  <si>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</si>
  <si>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</si>
  <si>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</si>
  <si>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</si>
  <si>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</si>
  <si>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</si>
  <si>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</si>
  <si>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</si>
  <si>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</si>
  <si>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</si>
  <si>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</si>
  <si>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</si>
  <si>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</si>
  <si>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</si>
  <si>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</si>
  <si>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</si>
  <si>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</si>
  <si>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</si>
  <si>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</si>
  <si>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</si>
  <si>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</si>
  <si>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</si>
  <si>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</si>
  <si>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</si>
  <si>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</si>
  <si>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</si>
  <si>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</si>
  <si>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</si>
  <si>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</si>
  <si>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</si>
  <si>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</si>
  <si>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</si>
  <si>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</si>
  <si>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</si>
  <si>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</si>
  <si>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</si>
  <si>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</si>
  <si>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</si>
  <si>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</si>
  <si>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</si>
  <si>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</si>
  <si>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</si>
  <si>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</si>
  <si>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</si>
  <si>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</si>
  <si>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</si>
  <si>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</si>
  <si>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</si>
  <si>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</si>
  <si>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</si>
  <si>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</si>
  <si>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</si>
  <si>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</si>
  <si>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</si>
  <si>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</si>
  <si>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</si>
  <si>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</si>
  <si>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</si>
  <si>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</si>
  <si>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</si>
  <si>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</si>
  <si>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</si>
  <si>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</si>
  <si>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</si>
  <si>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</si>
  <si>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</si>
  <si>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</si>
  <si>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</si>
  <si>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</si>
  <si>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</si>
  <si>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</si>
  <si>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</si>
  <si>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</si>
  <si>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</si>
  <si>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</si>
  <si>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</si>
  <si>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</si>
  <si>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</si>
  <si>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</si>
  <si>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</si>
  <si>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</si>
  <si>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</si>
  <si>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</si>
  <si>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</si>
  <si>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</si>
  <si>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</si>
  <si>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</si>
  <si>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</si>
  <si>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</si>
  <si>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</si>
  <si>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</si>
  <si>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</si>
  <si>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</si>
  <si>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</si>
  <si>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</si>
  <si>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</si>
  <si>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</si>
  <si>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</si>
  <si>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</si>
  <si>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</si>
  <si>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</si>
  <si>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</si>
  <si>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</si>
  <si>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</si>
  <si>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</si>
  <si>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</si>
  <si>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</si>
  <si>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</si>
  <si>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</si>
  <si>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</si>
  <si>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</si>
  <si>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</si>
  <si>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</si>
  <si>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</si>
  <si>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</si>
  <si>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</si>
  <si>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</si>
  <si>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</si>
  <si>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</si>
  <si>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</si>
  <si>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</si>
  <si>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</si>
  <si>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</si>
  <si>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</si>
  <si>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</si>
  <si>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</si>
  <si>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</si>
  <si>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</si>
  <si>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</si>
  <si>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</si>
  <si>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</si>
  <si>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</si>
  <si>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</si>
  <si>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</si>
  <si>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</si>
  <si>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</si>
  <si>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</si>
  <si>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</si>
  <si>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</si>
  <si>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</si>
  <si>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</si>
  <si>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</si>
  <si>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</si>
  <si>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</si>
  <si>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</si>
  <si>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</si>
  <si>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</si>
  <si>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</si>
  <si>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</si>
  <si>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</si>
  <si>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</si>
  <si>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</si>
  <si>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</si>
  <si>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</si>
  <si>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</si>
  <si>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</si>
  <si>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</si>
  <si>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</si>
  <si>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</si>
  <si>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</si>
  <si>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</si>
  <si>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</si>
  <si>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</si>
  <si>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</si>
  <si>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</si>
  <si>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</si>
  <si>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</si>
  <si>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</si>
  <si>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</si>
  <si>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</si>
  <si>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</si>
  <si>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</si>
  <si>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</si>
  <si>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</si>
  <si>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</si>
  <si>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</si>
  <si>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</si>
  <si>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</si>
  <si>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</si>
  <si>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</si>
  <si>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</si>
  <si>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</si>
  <si>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</si>
  <si>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</si>
  <si>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</si>
  <si>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</si>
  <si>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</si>
  <si>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</si>
  <si>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</si>
  <si>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</si>
  <si>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</si>
  <si>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</si>
  <si>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</si>
  <si>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</si>
  <si>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</si>
  <si>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</si>
  <si>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</si>
  <si>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</si>
  <si>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</si>
  <si>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</si>
  <si>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</si>
  <si>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</si>
  <si>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</si>
  <si>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</si>
  <si>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</si>
  <si>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</si>
  <si>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</si>
  <si>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</si>
  <si>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</si>
  <si>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</si>
  <si>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</si>
  <si>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</si>
  <si>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</si>
  <si>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</si>
  <si>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</si>
  <si>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</si>
  <si>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</si>
  <si>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</si>
  <si>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</si>
  <si>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</si>
  <si>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</si>
  <si>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</si>
  <si>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</si>
  <si>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</si>
  <si>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</si>
  <si>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</si>
  <si>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</si>
  <si>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</si>
  <si>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</si>
  <si>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</si>
  <si>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</si>
  <si>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</si>
  <si>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</si>
  <si>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</si>
  <si>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</si>
  <si>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</si>
  <si>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</si>
  <si>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</si>
  <si>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</si>
  <si>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</si>
  <si>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</si>
  <si>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</si>
  <si>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</si>
  <si>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</si>
  <si>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</si>
  <si>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</si>
  <si>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</si>
  <si>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</si>
  <si>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</si>
  <si>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</si>
  <si>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</si>
  <si>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</si>
  <si>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</si>
  <si>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</si>
  <si>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</si>
  <si>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</si>
  <si>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</si>
  <si>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</si>
  <si>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</si>
  <si>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</si>
  <si>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</si>
  <si>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</si>
  <si>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</si>
  <si>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</si>
  <si>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</si>
  <si>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</si>
  <si>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</si>
  <si>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</si>
  <si>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</si>
  <si>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</si>
  <si>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</si>
  <si>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</si>
  <si>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</si>
  <si>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</si>
  <si>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</si>
  <si>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</si>
  <si>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</si>
  <si>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</si>
  <si>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</si>
  <si>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</si>
  <si>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</si>
  <si>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</si>
  <si>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</si>
  <si>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</si>
  <si>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</si>
  <si>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</si>
  <si>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</si>
  <si>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</si>
  <si>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</si>
  <si>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</si>
  <si>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</si>
  <si>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</si>
  <si>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</si>
  <si>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</si>
  <si>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</si>
  <si>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</si>
  <si>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</si>
  <si>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</si>
  <si>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</si>
  <si>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</si>
  <si>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</si>
  <si>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</si>
  <si>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</si>
  <si>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</si>
  <si>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</si>
  <si>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</si>
  <si>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</si>
  <si>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</si>
  <si>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</si>
  <si>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</si>
  <si>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</si>
  <si>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</si>
  <si>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</si>
  <si>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</si>
  <si>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</si>
  <si>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</si>
  <si>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</si>
  <si>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</si>
  <si>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</si>
  <si>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</si>
  <si>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</si>
  <si>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</si>
  <si>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</si>
  <si>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</si>
  <si>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</si>
  <si>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</si>
  <si>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</si>
  <si>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</si>
  <si>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</si>
  <si>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</si>
  <si>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</si>
  <si>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</si>
  <si>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</si>
  <si>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</si>
  <si>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</si>
  <si>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</si>
  <si>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</si>
  <si>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</si>
  <si>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</si>
  <si>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</si>
  <si>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</si>
  <si>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</si>
  <si>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</si>
  <si>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</si>
  <si>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</si>
  <si>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</si>
  <si>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</si>
  <si>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</si>
  <si>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</si>
  <si>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</si>
  <si>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</si>
  <si>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</si>
  <si>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</si>
  <si>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</si>
  <si>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</si>
  <si>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</si>
  <si>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</si>
  <si>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</si>
  <si>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</si>
  <si>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</si>
  <si>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</si>
  <si>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</si>
  <si>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</si>
  <si>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</si>
  <si>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</si>
  <si>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</si>
  <si>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</si>
  <si>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</si>
  <si>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</si>
  <si>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</si>
  <si>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</si>
  <si>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</si>
  <si>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</si>
  <si>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</si>
  <si>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</si>
  <si>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</si>
  <si>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</si>
  <si>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</si>
  <si>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</si>
  <si>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</si>
  <si>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</si>
  <si>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</si>
  <si>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</si>
  <si>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</si>
  <si>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</si>
  <si>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</si>
  <si>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</si>
  <si>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</si>
  <si>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</si>
  <si>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</si>
  <si>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</si>
  <si>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</si>
  <si>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</si>
  <si>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</si>
  <si>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</si>
  <si>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</si>
  <si>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</si>
  <si>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</si>
  <si>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</si>
  <si>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</si>
  <si>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</si>
  <si>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</si>
  <si>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</si>
  <si>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</si>
  <si>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</si>
  <si>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</si>
  <si>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</si>
  <si>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</si>
  <si>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</si>
  <si>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</si>
  <si>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</si>
  <si>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</si>
  <si>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</si>
  <si>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</si>
  <si>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</si>
  <si>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</si>
  <si>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</si>
  <si>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</si>
  <si>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</si>
  <si>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</si>
  <si>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</si>
  <si>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</si>
  <si>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</si>
  <si>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</si>
  <si>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</si>
  <si>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</si>
  <si>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</si>
  <si>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</si>
  <si>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</si>
  <si>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</si>
  <si>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</si>
  <si>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</si>
  <si>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</si>
  <si>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</si>
  <si>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</si>
  <si>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</si>
  <si>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</si>
  <si>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</si>
  <si>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</si>
  <si>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</si>
  <si>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</si>
  <si>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</si>
  <si>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</si>
  <si>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</si>
  <si>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</si>
  <si>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</si>
  <si>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</si>
  <si>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</si>
  <si>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</si>
  <si>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</si>
  <si>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</si>
  <si>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</si>
  <si>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</si>
  <si>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</si>
  <si>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</si>
  <si>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</si>
  <si>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</si>
  <si>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</si>
  <si>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</si>
  <si>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</si>
  <si>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</si>
  <si>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</si>
  <si>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</si>
  <si>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</si>
  <si>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</si>
  <si>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</si>
  <si>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</si>
  <si>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</si>
  <si>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</si>
  <si>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</si>
  <si>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</si>
  <si>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</si>
  <si>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</si>
  <si>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</si>
  <si>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</si>
  <si>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</si>
  <si>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</si>
  <si>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</si>
  <si>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</si>
  <si>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</si>
  <si>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</si>
  <si>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</si>
  <si>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</si>
  <si>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</si>
  <si>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</si>
  <si>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</si>
  <si>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</si>
  <si>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</si>
  <si>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</si>
  <si>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</si>
  <si>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</si>
  <si>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</si>
  <si>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</si>
  <si>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</si>
  <si>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</si>
  <si>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</si>
  <si>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</si>
  <si>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</si>
  <si>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</si>
  <si>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</si>
  <si>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</si>
  <si>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</si>
  <si>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</si>
  <si>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</si>
  <si>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</si>
  <si>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</si>
  <si>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</si>
  <si>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</si>
  <si>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</si>
  <si>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</si>
  <si>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</si>
  <si>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</si>
  <si>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</si>
  <si>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</si>
  <si>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</si>
  <si>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</si>
  <si>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</si>
  <si>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</si>
  <si>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</si>
  <si>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</si>
  <si>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</si>
  <si>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</si>
  <si>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</si>
  <si>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</si>
  <si>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</si>
  <si>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</si>
  <si>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</si>
  <si>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</si>
  <si>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</si>
  <si>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</si>
  <si>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</si>
  <si>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</si>
  <si>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</si>
  <si>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</si>
  <si>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</si>
  <si>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</si>
  <si>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</si>
  <si>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</si>
  <si>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</si>
  <si>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</si>
  <si>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</si>
  <si>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</si>
  <si>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</si>
  <si>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</si>
  <si>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</si>
  <si>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</si>
  <si>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</si>
  <si>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</si>
  <si>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</si>
  <si>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</si>
  <si>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</si>
  <si>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</si>
  <si>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</si>
  <si>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</si>
  <si>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</si>
  <si>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</si>
  <si>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</si>
  <si>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</si>
  <si>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</si>
  <si>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</si>
  <si>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</si>
  <si>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</si>
  <si>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</si>
  <si>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</si>
  <si>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</si>
  <si>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</si>
  <si>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</si>
  <si>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</si>
  <si>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</si>
  <si>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</si>
  <si>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</si>
  <si>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</si>
  <si>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</si>
  <si>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</si>
  <si>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</si>
  <si>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</si>
  <si>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</si>
  <si>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</si>
  <si>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</si>
  <si>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</si>
  <si>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</si>
  <si>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</si>
  <si>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</si>
  <si>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</si>
  <si>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</si>
  <si>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</si>
  <si>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</si>
  <si>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</si>
  <si>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</si>
  <si>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</si>
  <si>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</si>
  <si>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</si>
  <si>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</si>
  <si>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</si>
  <si>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</si>
  <si>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</si>
  <si>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</si>
  <si>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</si>
  <si>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</si>
  <si>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</si>
  <si>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</si>
  <si>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</si>
  <si>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</si>
  <si>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</si>
  <si>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</si>
  <si>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</si>
  <si>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</si>
  <si>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</si>
  <si>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</si>
  <si>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</si>
  <si>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</si>
  <si>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</si>
  <si>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</si>
  <si>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</si>
  <si>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</si>
  <si>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</si>
  <si>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</si>
  <si>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</si>
  <si>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</si>
  <si>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</si>
  <si>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</si>
  <si>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</si>
  <si>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</si>
  <si>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</si>
  <si>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</si>
  <si>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</si>
  <si>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</si>
  <si>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</si>
  <si>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</si>
  <si>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</si>
  <si>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</si>
  <si>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</si>
  <si>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</si>
  <si>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</si>
  <si>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</si>
  <si>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</si>
  <si>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</si>
  <si>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</si>
  <si>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</si>
  <si>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</si>
  <si>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</si>
  <si>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</si>
  <si>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</si>
  <si>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</si>
  <si>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</si>
  <si>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</si>
  <si>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</si>
  <si>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</si>
  <si>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</si>
  <si>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</si>
  <si>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</si>
  <si>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</si>
  <si>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</si>
  <si>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</si>
  <si>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</si>
  <si>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</si>
  <si>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</si>
  <si>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</si>
  <si>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</si>
  <si>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</si>
  <si>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</si>
  <si>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</si>
  <si>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</si>
  <si>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</si>
  <si>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</si>
  <si>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</si>
  <si>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</si>
  <si>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</si>
  <si>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</si>
  <si>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</si>
  <si>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</si>
  <si>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</si>
  <si>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</si>
  <si>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</si>
  <si>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</si>
  <si>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</si>
  <si>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</si>
  <si>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</si>
  <si>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</si>
  <si>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</si>
  <si>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</si>
  <si>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</si>
  <si>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</si>
  <si>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</si>
  <si>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</si>
  <si>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</si>
  <si>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</si>
  <si>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</si>
  <si>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</si>
  <si>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</si>
  <si>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</si>
  <si>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</si>
  <si>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</si>
  <si>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</si>
  <si>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</si>
  <si>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</si>
  <si>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</si>
  <si>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</si>
  <si>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</si>
  <si>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</si>
  <si>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</si>
  <si>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</si>
  <si>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</si>
  <si>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</si>
  <si>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</si>
  <si>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</si>
  <si>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</si>
  <si>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</si>
  <si>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</si>
  <si>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</si>
  <si>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</si>
  <si>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</si>
  <si>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</si>
  <si>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</si>
  <si>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</si>
  <si>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</si>
  <si>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</si>
  <si>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</si>
  <si>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</si>
  <si>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</si>
  <si>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</si>
  <si>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</si>
  <si>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</si>
  <si>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</si>
  <si>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</si>
  <si>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</si>
  <si>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</si>
  <si>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</si>
  <si>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</si>
  <si>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</si>
  <si>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</si>
  <si>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</si>
  <si>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</si>
  <si>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</si>
  <si>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</si>
  <si>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</si>
  <si>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</si>
  <si>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</si>
  <si>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</si>
  <si>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</si>
  <si>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</si>
  <si>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</si>
  <si>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</si>
  <si>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</si>
  <si>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</si>
  <si>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</si>
  <si>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</si>
  <si>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</si>
  <si>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</si>
  <si>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</si>
  <si>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</si>
  <si>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</si>
  <si>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</si>
  <si>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</si>
  <si>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</si>
  <si>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</si>
  <si>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</si>
  <si>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</si>
  <si>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</si>
  <si>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</si>
  <si>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</si>
  <si>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</si>
  <si>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</si>
  <si>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</si>
  <si>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</si>
  <si>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</si>
  <si>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</si>
  <si>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</si>
  <si>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</si>
  <si>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</si>
  <si>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</si>
  <si>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</si>
  <si>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</si>
  <si>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</si>
  <si>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</si>
  <si>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</si>
  <si>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</si>
  <si>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</si>
  <si>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</si>
  <si>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</si>
  <si>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</si>
  <si>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</si>
  <si>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</si>
  <si>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</si>
  <si>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</si>
  <si>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</si>
  <si>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</si>
  <si>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</si>
  <si>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</si>
  <si>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</si>
  <si>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</si>
  <si>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</si>
  <si>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</si>
  <si>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</si>
  <si>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</si>
  <si>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</si>
  <si>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</si>
  <si>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</si>
  <si>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</si>
  <si>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</si>
  <si>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</si>
  <si>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</si>
  <si>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</si>
  <si>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</si>
  <si>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</si>
  <si>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</si>
  <si>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</si>
  <si>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</si>
  <si>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</si>
  <si>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</si>
  <si>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</si>
  <si>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</si>
  <si>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</si>
  <si>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</si>
  <si>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</si>
  <si>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</si>
  <si>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</si>
  <si>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</si>
  <si>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</si>
  <si>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</si>
  <si>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</si>
  <si>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</si>
  <si>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</si>
  <si>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</si>
  <si>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</si>
  <si>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</si>
  <si>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</si>
  <si>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</si>
  <si>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</si>
  <si>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</si>
  <si>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</si>
  <si>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</si>
  <si>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</si>
  <si>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</si>
  <si>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</si>
  <si>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</si>
  <si>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</si>
  <si>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</si>
  <si>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</si>
  <si>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</si>
  <si>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</si>
  <si>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</si>
  <si>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</si>
  <si>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</si>
  <si>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</si>
  <si>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</si>
  <si>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</si>
  <si>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</si>
  <si>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</si>
  <si>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</si>
  <si>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</si>
  <si>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</si>
  <si>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</si>
  <si>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</si>
  <si>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</si>
  <si>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</si>
  <si>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</si>
  <si>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</si>
  <si>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</si>
  <si>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</si>
  <si>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</si>
  <si>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</si>
  <si>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</si>
  <si>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</si>
  <si>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</si>
  <si>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</si>
  <si>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</si>
  <si>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</si>
  <si>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</si>
  <si>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</si>
  <si>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</si>
  <si>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</si>
  <si>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</si>
  <si>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</si>
  <si>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</si>
  <si>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</si>
  <si>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</si>
  <si>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</si>
  <si>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</si>
  <si>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</si>
  <si>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</si>
  <si>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</si>
  <si>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</si>
  <si>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</si>
  <si>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</si>
  <si>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</si>
  <si>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</si>
  <si>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</si>
  <si>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</si>
  <si>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</si>
  <si>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</si>
  <si>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</si>
  <si>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</si>
  <si>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</si>
  <si>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</si>
  <si>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</si>
  <si>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</si>
  <si>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</si>
  <si>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</si>
  <si>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</si>
  <si>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</si>
  <si>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</si>
  <si>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</si>
  <si>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</si>
  <si>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</si>
  <si>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</si>
  <si>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</si>
  <si>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</si>
  <si>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</si>
  <si>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</si>
  <si>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</si>
  <si>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</si>
  <si>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</si>
  <si>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</si>
  <si>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</si>
  <si>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</si>
  <si>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</si>
  <si>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</si>
  <si>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</si>
  <si>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</si>
  <si>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</si>
  <si>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</si>
  <si>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</si>
  <si>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</si>
  <si>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</si>
  <si>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</si>
  <si>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</si>
  <si>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</si>
  <si>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</si>
  <si>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</si>
  <si>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</si>
  <si>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</si>
  <si>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</si>
  <si>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</si>
  <si>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</si>
  <si>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</si>
  <si>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</si>
  <si>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</si>
  <si>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</si>
  <si>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</si>
  <si>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</si>
  <si>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</si>
  <si>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</si>
  <si>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</si>
  <si>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</si>
  <si>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</si>
  <si>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</si>
  <si>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</si>
  <si>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</si>
  <si>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</si>
  <si>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</si>
  <si>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</si>
  <si>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</si>
  <si>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</si>
  <si>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</si>
  <si>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</si>
  <si>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</si>
  <si>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</si>
  <si>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</si>
  <si>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</si>
  <si>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</si>
  <si>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</si>
  <si>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</si>
  <si>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</si>
  <si>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</si>
  <si>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</si>
  <si>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</si>
  <si>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</si>
  <si>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</si>
  <si>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</si>
  <si>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</si>
  <si>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</si>
  <si>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</si>
  <si>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</si>
  <si>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</si>
  <si>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</si>
  <si>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</si>
  <si>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</si>
  <si>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</si>
  <si>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</si>
  <si>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</si>
  <si>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</si>
  <si>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</si>
  <si>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</si>
  <si>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</si>
  <si>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</si>
  <si>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</si>
  <si>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</si>
  <si>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</si>
  <si>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</si>
  <si>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</si>
  <si>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</si>
  <si>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</si>
  <si>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</si>
  <si>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</si>
  <si>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</si>
  <si>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</si>
  <si>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</si>
  <si>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</si>
  <si>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</si>
  <si>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</si>
  <si>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</si>
  <si>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</si>
  <si>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</si>
  <si>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</si>
  <si>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</si>
  <si>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</si>
  <si>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</si>
  <si>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</si>
  <si>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</si>
  <si>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</si>
  <si>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</si>
  <si>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</si>
  <si>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</si>
  <si>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</si>
  <si>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</si>
  <si>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</si>
  <si>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</si>
  <si>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</si>
  <si>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</si>
  <si>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</si>
  <si>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</si>
  <si>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</si>
  <si>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</si>
  <si>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</si>
  <si>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</si>
  <si>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</si>
  <si>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</si>
  <si>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</si>
  <si>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</si>
  <si>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</si>
  <si>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</si>
  <si>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</si>
  <si>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</si>
  <si>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</si>
  <si>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</si>
  <si>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</si>
  <si>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</si>
  <si>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</si>
  <si>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</si>
  <si>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</si>
  <si>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</si>
  <si>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</si>
  <si>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</si>
  <si>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</si>
  <si>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</si>
  <si>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</si>
  <si>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</si>
  <si>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</si>
  <si>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</si>
  <si>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</si>
  <si>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</si>
  <si>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</si>
  <si>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</si>
  <si>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</si>
  <si>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</si>
  <si>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</si>
  <si>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</si>
  <si>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</si>
  <si>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</si>
  <si>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</si>
  <si>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</si>
  <si>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</si>
  <si>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</si>
  <si>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</si>
  <si>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</si>
  <si>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</si>
  <si>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</si>
  <si>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</si>
  <si>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</si>
  <si>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</si>
  <si>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</si>
  <si>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</si>
  <si>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</si>
  <si>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</si>
  <si>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</si>
  <si>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</si>
  <si>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</si>
  <si>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</si>
  <si>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</si>
  <si>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</si>
  <si>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</si>
  <si>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</si>
  <si>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</si>
  <si>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</si>
  <si>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</si>
  <si>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</si>
  <si>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</si>
  <si>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</si>
  <si>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</si>
  <si>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</si>
  <si>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</si>
  <si>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</si>
  <si>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</si>
  <si>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</si>
  <si>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</si>
  <si>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</si>
  <si>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</si>
  <si>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</si>
  <si>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</si>
  <si>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</si>
  <si>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</si>
  <si>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</si>
  <si>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</si>
  <si>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</si>
  <si>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</si>
  <si>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</si>
  <si>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</si>
  <si>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</si>
  <si>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</si>
  <si>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</si>
  <si>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</si>
  <si>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</si>
  <si>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</si>
  <si>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</si>
  <si>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</si>
  <si>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</si>
  <si>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</si>
  <si>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</si>
  <si>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</si>
  <si>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</si>
  <si>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</si>
  <si>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</si>
  <si>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</si>
  <si>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</si>
  <si>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</si>
  <si>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</si>
  <si>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</si>
  <si>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</si>
  <si>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</si>
  <si>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</si>
  <si>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</si>
  <si>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</si>
  <si>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</si>
  <si>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</si>
  <si>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</si>
  <si>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</si>
  <si>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</si>
  <si>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</si>
  <si>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</si>
  <si>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</si>
  <si>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</si>
  <si>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</si>
  <si>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</si>
  <si>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</si>
  <si>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</si>
  <si>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</si>
  <si>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</si>
  <si>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</si>
  <si>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</si>
  <si>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</si>
  <si>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</si>
  <si>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</si>
  <si>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</si>
  <si>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</si>
  <si>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</si>
  <si>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</si>
  <si>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</si>
  <si>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</si>
  <si>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</si>
  <si>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</si>
  <si>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</si>
  <si>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</si>
  <si>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</si>
  <si>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</si>
  <si>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</si>
  <si>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</si>
  <si>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</si>
  <si>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</si>
  <si>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</si>
  <si>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</si>
  <si>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</si>
  <si>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</si>
  <si>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</si>
  <si>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</si>
  <si>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</si>
  <si>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</si>
  <si>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</si>
  <si>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</si>
  <si>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</si>
  <si>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</si>
  <si>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</si>
  <si>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</si>
  <si>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</si>
  <si>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</si>
  <si>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</si>
  <si>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</si>
  <si>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</si>
  <si>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</si>
  <si>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</si>
  <si>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</si>
  <si>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</si>
  <si>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</si>
  <si>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</si>
  <si>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</si>
  <si>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</si>
  <si>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</si>
  <si>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</si>
  <si>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</si>
  <si>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</si>
  <si>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</si>
  <si>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</si>
  <si>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</si>
  <si>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</si>
  <si>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</si>
  <si>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</si>
  <si>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</si>
  <si>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</si>
  <si>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</si>
  <si>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</si>
  <si>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</si>
  <si>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</si>
  <si>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</si>
  <si>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</si>
  <si>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</si>
  <si>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</si>
  <si>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</si>
  <si>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</si>
  <si>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</si>
  <si>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</si>
  <si>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</si>
  <si>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</si>
  <si>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</si>
  <si>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</si>
  <si>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</si>
  <si>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</si>
  <si>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</si>
  <si>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</si>
  <si>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</si>
  <si>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</si>
  <si>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</si>
  <si>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</si>
  <si>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</si>
  <si>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</si>
  <si>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</si>
  <si>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</si>
  <si>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</si>
  <si>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</si>
  <si>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</si>
  <si>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</si>
  <si>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</si>
  <si>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</si>
  <si>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</si>
  <si>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</si>
  <si>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</si>
  <si>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</si>
  <si>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</si>
  <si>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</si>
  <si>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</si>
  <si>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</si>
  <si>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</si>
  <si>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</si>
  <si>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</si>
  <si>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</si>
  <si>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</si>
  <si>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</si>
  <si>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</si>
  <si>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</si>
  <si>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</si>
  <si>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</si>
  <si>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</si>
  <si>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</si>
  <si>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</si>
  <si>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</si>
  <si>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</si>
  <si>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</si>
  <si>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</si>
  <si>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</si>
  <si>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</si>
  <si>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</si>
  <si>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</si>
  <si>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</si>
  <si>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</si>
  <si>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</si>
  <si>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</si>
  <si>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</si>
  <si>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</si>
  <si>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</si>
  <si>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</si>
  <si>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</si>
  <si>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</si>
  <si>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</si>
  <si>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</si>
  <si>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</si>
  <si>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</si>
  <si>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</si>
  <si>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</si>
  <si>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</si>
  <si>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</si>
  <si>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</si>
  <si>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</si>
  <si>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</si>
  <si>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</si>
  <si>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</si>
  <si>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</si>
  <si>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</si>
  <si>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</si>
  <si>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</si>
  <si>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</si>
  <si>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</si>
  <si>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</si>
  <si>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</si>
  <si>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</si>
  <si>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</si>
  <si>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</si>
  <si>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</si>
  <si>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</si>
  <si>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</si>
  <si>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</si>
  <si>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</si>
  <si>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</si>
  <si>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</si>
  <si>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</si>
  <si>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</si>
  <si>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</si>
  <si>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</si>
  <si>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</si>
  <si>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</si>
  <si>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</si>
  <si>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</si>
  <si>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</si>
  <si>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</si>
  <si>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</si>
  <si>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</si>
  <si>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</si>
  <si>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</si>
  <si>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</si>
  <si>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</si>
  <si>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</si>
  <si>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</si>
  <si>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</si>
  <si>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</si>
  <si>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</si>
  <si>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</si>
  <si>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</si>
  <si>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</si>
  <si>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</si>
  <si>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</si>
  <si>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</si>
  <si>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</si>
  <si>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</si>
  <si>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</si>
  <si>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</si>
  <si>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</si>
  <si>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</si>
  <si>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</si>
  <si>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</si>
  <si>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</si>
  <si>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</si>
  <si>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</si>
  <si>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</si>
  <si>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</si>
  <si>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</si>
  <si>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</si>
  <si>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</si>
  <si>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</si>
  <si>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</si>
  <si>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</si>
  <si>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</si>
  <si>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</si>
  <si>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</si>
  <si>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</si>
  <si>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</si>
  <si>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</si>
  <si>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</si>
  <si>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</si>
  <si>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</si>
  <si>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</si>
  <si>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</si>
  <si>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</si>
  <si>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</si>
  <si>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</si>
  <si>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</si>
  <si>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</si>
  <si>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</si>
  <si>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</si>
  <si>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</si>
  <si>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</si>
  <si>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</si>
  <si>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</si>
  <si>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</si>
  <si>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</si>
  <si>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</si>
  <si>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</si>
  <si>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</si>
  <si>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</si>
  <si>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</si>
  <si>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</si>
  <si>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</si>
  <si>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</si>
  <si>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</si>
  <si>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</si>
  <si>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</si>
  <si>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</si>
  <si>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</si>
  <si>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</si>
  <si>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</si>
  <si>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</si>
  <si>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</si>
  <si>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</si>
  <si>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</si>
  <si>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</si>
  <si>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</si>
  <si>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</si>
  <si>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</si>
  <si>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</si>
  <si>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</si>
  <si>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</si>
  <si>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</si>
  <si>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</si>
  <si>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</si>
  <si>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</si>
  <si>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</si>
  <si>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</si>
  <si>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</si>
  <si>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</si>
  <si>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</si>
  <si>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</si>
  <si>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</si>
  <si>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</si>
  <si>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</si>
  <si>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</si>
  <si>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</si>
  <si>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</si>
  <si>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</si>
  <si>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</si>
  <si>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</si>
  <si>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</si>
  <si>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</si>
  <si>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</si>
  <si>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</si>
  <si>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</si>
  <si>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</si>
  <si>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</si>
  <si>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</si>
  <si>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</si>
  <si>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</si>
  <si>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</si>
  <si>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</si>
  <si>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</si>
  <si>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</si>
  <si>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</si>
  <si>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</si>
  <si>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</si>
  <si>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</si>
  <si>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</si>
  <si>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</si>
  <si>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</si>
  <si>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</si>
  <si>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</si>
  <si>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</si>
  <si>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</si>
  <si>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</si>
  <si>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</si>
  <si>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</si>
  <si>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</si>
  <si>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</si>
  <si>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</si>
  <si>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</si>
  <si>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</si>
  <si>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</si>
  <si>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</si>
  <si>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</si>
  <si>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</si>
  <si>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</si>
  <si>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</si>
  <si>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</si>
  <si>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</si>
  <si>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</si>
  <si>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</si>
  <si>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</si>
  <si>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</si>
  <si>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</si>
  <si>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</si>
  <si>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</si>
  <si>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</si>
  <si>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</si>
  <si>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</si>
  <si>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</si>
  <si>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</si>
  <si>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</si>
  <si>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</si>
  <si>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</si>
  <si>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</si>
  <si>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</si>
  <si>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</si>
  <si>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</si>
  <si>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</si>
  <si>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</si>
  <si>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</si>
  <si>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</si>
  <si>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</si>
  <si>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</si>
  <si>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</si>
  <si>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</si>
  <si>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</si>
  <si>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</si>
  <si>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</si>
  <si>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</si>
  <si>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</si>
  <si>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</si>
  <si>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</si>
  <si>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</si>
  <si>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</si>
  <si>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</si>
  <si>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</si>
  <si>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</si>
  <si>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</si>
  <si>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</si>
  <si>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</si>
  <si>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</si>
  <si>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</si>
  <si>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</si>
  <si>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</si>
  <si>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</si>
  <si>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</si>
  <si>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</si>
  <si>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</si>
  <si>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</si>
  <si>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</si>
  <si>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</si>
  <si>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</si>
  <si>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</si>
  <si>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</si>
  <si>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</si>
  <si>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</si>
  <si>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</si>
  <si>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</si>
  <si>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</si>
  <si>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</si>
  <si>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</si>
  <si>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</si>
  <si>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</si>
  <si>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</si>
  <si>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</si>
  <si>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</si>
  <si>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</si>
  <si>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</si>
  <si>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</si>
  <si>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</si>
  <si>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</si>
  <si>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</si>
  <si>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</si>
  <si>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</si>
  <si>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</si>
  <si>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</si>
  <si>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</si>
  <si>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</si>
  <si>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</si>
  <si>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</si>
  <si>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</si>
  <si>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</si>
  <si>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</si>
  <si>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</si>
  <si>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</si>
  <si>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</si>
  <si>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</si>
  <si>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</si>
  <si>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</si>
  <si>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</si>
  <si>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</si>
  <si>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</si>
  <si>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</si>
  <si>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</si>
  <si>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</si>
  <si>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</si>
  <si>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</si>
  <si>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</si>
  <si>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</si>
  <si>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</si>
  <si>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</si>
  <si>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</si>
  <si>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</si>
  <si>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</si>
  <si>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</si>
  <si>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</si>
  <si>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</si>
  <si>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</si>
  <si>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</si>
  <si>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</si>
  <si>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</si>
  <si>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</si>
  <si>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</si>
  <si>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</si>
  <si>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</si>
  <si>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</si>
  <si>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</si>
  <si>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</si>
  <si>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</si>
  <si>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</si>
  <si>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</si>
  <si>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</si>
  <si>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</si>
  <si>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</si>
  <si>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</si>
  <si>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</si>
  <si>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</si>
  <si>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</si>
  <si>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</si>
  <si>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</si>
  <si>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</si>
  <si>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</si>
  <si>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</si>
  <si>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</si>
  <si>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</si>
  <si>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</si>
  <si>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</si>
  <si>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</si>
  <si>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</si>
  <si>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</si>
  <si>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</si>
  <si>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</si>
  <si>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</si>
  <si>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</si>
  <si>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</si>
  <si>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</si>
  <si>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</si>
  <si>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</si>
  <si>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</si>
  <si>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</si>
  <si>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</si>
  <si>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</si>
  <si>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</si>
  <si>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</si>
  <si>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</si>
  <si>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</si>
  <si>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</si>
  <si>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</si>
  <si>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</si>
  <si>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</si>
  <si>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</si>
  <si>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</si>
  <si>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</si>
  <si>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</si>
  <si>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</si>
  <si>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</si>
  <si>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</si>
  <si>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</si>
  <si>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</si>
  <si>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</si>
  <si>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</si>
  <si>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</si>
  <si>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</si>
  <si>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</si>
  <si>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</si>
  <si>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</si>
  <si>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</si>
  <si>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</si>
  <si>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</si>
  <si>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</si>
  <si>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</si>
  <si>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</si>
  <si>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</si>
  <si>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</si>
  <si>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</si>
  <si>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</si>
  <si>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</si>
  <si>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</si>
  <si>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</si>
  <si>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</si>
  <si>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</si>
  <si>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</si>
  <si>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</si>
  <si>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</si>
  <si>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</si>
  <si>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</si>
  <si>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</si>
  <si>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</si>
  <si>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</si>
  <si>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</si>
  <si>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</si>
  <si>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</si>
  <si>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</si>
  <si>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</si>
  <si>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</si>
  <si>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</si>
  <si>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</si>
  <si>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</si>
  <si>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</si>
  <si>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</si>
  <si>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</si>
  <si>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</si>
  <si>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</si>
  <si>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</si>
  <si>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</si>
  <si>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</si>
  <si>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</si>
  <si>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</si>
  <si>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</si>
  <si>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</si>
  <si>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</si>
  <si>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</si>
  <si>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</si>
  <si>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</si>
  <si>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</si>
  <si>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</si>
  <si>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</si>
  <si>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</si>
  <si>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</si>
  <si>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</si>
  <si>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</si>
  <si>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</si>
  <si>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</si>
  <si>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</si>
  <si>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</si>
  <si>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</si>
  <si>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</si>
  <si>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</si>
  <si>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</si>
  <si>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</si>
  <si>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</si>
  <si>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</si>
  <si>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</si>
  <si>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</si>
  <si>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</si>
  <si>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</si>
  <si>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</si>
  <si>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</si>
  <si>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</si>
  <si>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</si>
  <si>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</si>
  <si>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</si>
  <si>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</si>
  <si>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</si>
  <si>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</si>
  <si>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</si>
  <si>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</si>
  <si>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</si>
  <si>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</si>
  <si>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</si>
  <si>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</si>
  <si>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</si>
  <si>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</si>
  <si>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</si>
  <si>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</si>
  <si>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</si>
  <si>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</si>
  <si>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</si>
  <si>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</si>
  <si>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</si>
  <si>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</si>
  <si>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</si>
  <si>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</si>
  <si>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</si>
  <si>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</si>
  <si>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</si>
  <si>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</si>
  <si>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</si>
  <si>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</si>
  <si>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</si>
  <si>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</si>
  <si>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</si>
  <si>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</si>
  <si>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</si>
  <si>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</si>
  <si>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</si>
  <si>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</si>
  <si>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</si>
  <si>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</si>
  <si>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</si>
  <si>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</si>
  <si>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</si>
  <si>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</si>
  <si>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</si>
  <si>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</si>
  <si>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</si>
  <si>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</si>
  <si>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</si>
  <si>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</si>
  <si>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</si>
  <si>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</si>
  <si>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</si>
  <si>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</si>
  <si>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</si>
  <si>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</si>
  <si>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</si>
  <si>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</si>
  <si>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</si>
  <si>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</si>
  <si>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</si>
  <si>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</si>
  <si>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</si>
  <si>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</si>
  <si>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</si>
  <si>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</si>
  <si>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</si>
  <si>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</si>
  <si>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</si>
  <si>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</si>
  <si>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</si>
  <si>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</si>
  <si>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</si>
  <si>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</si>
  <si>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</si>
  <si>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</si>
  <si>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</si>
  <si>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</si>
  <si>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</si>
  <si>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</si>
  <si>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</si>
  <si>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</si>
  <si>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</si>
  <si>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</si>
  <si>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</si>
  <si>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</si>
  <si>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</si>
  <si>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</si>
  <si>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</si>
  <si>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</si>
  <si>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</si>
  <si>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</si>
  <si>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</si>
  <si>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</si>
  <si>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</si>
  <si>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</si>
  <si>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</si>
  <si>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</si>
  <si>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</si>
  <si>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</si>
  <si>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</si>
  <si>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</si>
  <si>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</si>
  <si>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</si>
  <si>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</si>
  <si>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</si>
  <si>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</si>
  <si>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</si>
  <si>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</si>
  <si>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</si>
  <si>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</si>
  <si>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</si>
  <si>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</si>
  <si>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</si>
  <si>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</si>
  <si>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</si>
  <si>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</si>
  <si>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</si>
  <si>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</si>
  <si>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</si>
  <si>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</si>
  <si>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</si>
  <si>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</si>
  <si>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</si>
  <si>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</si>
  <si>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</si>
  <si>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</si>
  <si>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</si>
  <si>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</si>
  <si>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</si>
  <si>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</si>
  <si>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</si>
  <si>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</si>
  <si>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</si>
  <si>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</si>
  <si>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</si>
  <si>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</si>
  <si>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</si>
  <si>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</si>
  <si>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</si>
  <si>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</si>
  <si>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</si>
  <si>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</si>
  <si>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</si>
  <si>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</si>
  <si>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</si>
  <si>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</si>
  <si>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</si>
  <si>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</si>
  <si>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</si>
  <si>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</si>
  <si>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</si>
  <si>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</si>
  <si>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</si>
  <si>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</si>
  <si>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</si>
  <si>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</si>
  <si>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</si>
  <si>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</si>
  <si>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</si>
  <si>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</si>
  <si>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</si>
  <si>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</si>
  <si>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</si>
  <si>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</si>
  <si>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</si>
  <si>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</si>
  <si>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</si>
  <si>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</si>
  <si>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</si>
  <si>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</si>
  <si>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</si>
  <si>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</si>
  <si>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</si>
  <si>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</si>
  <si>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</si>
  <si>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</si>
  <si>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</si>
  <si>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</si>
  <si>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</si>
  <si>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</si>
  <si>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</si>
  <si>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</si>
  <si>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</si>
  <si>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</si>
  <si>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</si>
  <si>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</si>
  <si>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</si>
  <si>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</si>
  <si>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</si>
  <si>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</si>
  <si>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</si>
  <si>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</si>
  <si>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</si>
  <si>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</si>
  <si>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</si>
  <si>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</si>
  <si>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</si>
  <si>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</si>
  <si>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</si>
  <si>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</si>
  <si>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</si>
  <si>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</si>
  <si>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</si>
  <si>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</si>
  <si>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</si>
  <si>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</si>
  <si>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</si>
  <si>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</si>
  <si>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</si>
  <si>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</si>
  <si>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</si>
  <si>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</si>
  <si>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</si>
  <si>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</si>
  <si>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</si>
  <si>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</si>
  <si>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</si>
  <si>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</si>
  <si>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</si>
  <si>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</si>
  <si>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</si>
  <si>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</si>
  <si>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</si>
  <si>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</si>
  <si>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</si>
  <si>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</si>
  <si>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</si>
  <si>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</si>
  <si>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</si>
  <si>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</si>
  <si>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</si>
  <si>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</si>
  <si>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</si>
  <si>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</si>
  <si>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</si>
  <si>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</si>
  <si>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</si>
  <si>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</si>
  <si>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</si>
  <si>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</si>
  <si>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</si>
  <si>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</si>
  <si>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</si>
  <si>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</si>
  <si>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</si>
  <si>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</si>
  <si>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</si>
  <si>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</si>
  <si>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</si>
  <si>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</si>
  <si>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</si>
  <si>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</si>
  <si>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</si>
  <si>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</si>
  <si>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</si>
  <si>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</si>
  <si>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</si>
  <si>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</si>
  <si>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</si>
  <si>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</si>
  <si>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</si>
  <si>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</si>
  <si>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</si>
  <si>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</si>
  <si>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</si>
  <si>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</si>
  <si>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</si>
  <si>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</si>
  <si>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</si>
  <si>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</si>
  <si>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</si>
  <si>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</si>
  <si>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</si>
  <si>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</si>
  <si>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</si>
  <si>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</si>
  <si>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</si>
  <si>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</si>
  <si>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</si>
  <si>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</si>
  <si>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</si>
  <si>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</si>
  <si>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</si>
  <si>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</si>
  <si>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</si>
  <si>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</si>
  <si>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</si>
  <si>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</si>
  <si>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</si>
  <si>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</si>
  <si>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</si>
  <si>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</si>
  <si>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</si>
  <si>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</si>
  <si>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</si>
  <si>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</si>
  <si>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</si>
  <si>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</si>
  <si>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</si>
  <si>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</si>
  <si>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</si>
  <si>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</si>
  <si>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</si>
  <si>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</si>
  <si>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</si>
  <si>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</si>
  <si>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</si>
  <si>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</si>
  <si>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</si>
  <si>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</si>
  <si>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</si>
  <si>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</si>
  <si>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</si>
  <si>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</si>
  <si>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</si>
  <si>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</si>
  <si>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</si>
  <si>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</si>
  <si>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</si>
  <si>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</si>
  <si>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</si>
  <si>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</si>
  <si>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</si>
  <si>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</si>
  <si>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</si>
  <si>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</si>
  <si>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</si>
  <si>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</si>
  <si>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</si>
  <si>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</si>
  <si>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</si>
  <si>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</si>
  <si>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</si>
  <si>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</si>
  <si>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</si>
  <si>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</si>
  <si>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</si>
  <si>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</si>
  <si>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</si>
  <si>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</si>
  <si>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</si>
  <si>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</si>
  <si>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</si>
  <si>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</si>
  <si>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</si>
  <si>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</si>
  <si>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</si>
  <si>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</si>
  <si>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</si>
  <si>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</si>
  <si>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</si>
  <si>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</si>
  <si>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</si>
  <si>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</si>
  <si>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</si>
  <si>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</si>
  <si>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</si>
  <si>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</si>
  <si>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</si>
  <si>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</si>
  <si>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</si>
  <si>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</si>
  <si>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</si>
  <si>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</si>
  <si>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</si>
  <si>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</si>
  <si>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</si>
  <si>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</si>
  <si>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</si>
  <si>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</si>
  <si>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</si>
  <si>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</si>
  <si>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</si>
  <si>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</si>
  <si>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</si>
  <si>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</si>
  <si>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</si>
  <si>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</si>
  <si>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</si>
  <si>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</si>
  <si>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</si>
  <si>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</si>
  <si>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</si>
  <si>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</si>
  <si>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</si>
  <si>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</si>
  <si>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</si>
  <si>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</si>
  <si>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</si>
  <si>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</si>
  <si>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</si>
  <si>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</si>
  <si>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</si>
  <si>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</si>
  <si>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</si>
  <si>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</si>
  <si>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</si>
  <si>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</si>
  <si>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</si>
  <si>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</si>
  <si>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</si>
  <si>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</si>
  <si>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</si>
  <si>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</si>
  <si>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</si>
  <si>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</si>
  <si>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</si>
  <si>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</si>
  <si>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</si>
  <si>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</si>
  <si>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</si>
  <si>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</si>
  <si>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</si>
  <si>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</si>
  <si>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</si>
  <si>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</si>
  <si>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</si>
  <si>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</si>
  <si>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</si>
  <si>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</si>
  <si>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</si>
  <si>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</si>
  <si>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</si>
  <si>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</si>
  <si>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</si>
  <si>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</si>
  <si>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</si>
  <si>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</si>
  <si>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</si>
  <si>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</si>
  <si>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</si>
  <si>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</si>
  <si>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</si>
  <si>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</si>
  <si>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</si>
  <si>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</si>
  <si>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</si>
  <si>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</si>
  <si>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</si>
  <si>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</si>
  <si>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</si>
  <si>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</si>
  <si>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</si>
  <si>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</si>
  <si>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</si>
  <si>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</si>
  <si>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</si>
  <si>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</si>
  <si>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</si>
  <si>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</si>
  <si>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</si>
  <si>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</si>
  <si>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</si>
  <si>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</si>
  <si>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</si>
  <si>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</si>
  <si>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</si>
  <si>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</si>
  <si>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</si>
  <si>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</si>
  <si>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</si>
  <si>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</si>
  <si>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</si>
  <si>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</si>
  <si>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</si>
  <si>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</si>
  <si>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</si>
  <si>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</si>
  <si>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</si>
  <si>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</si>
  <si>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</si>
  <si>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</si>
  <si>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</si>
  <si>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</si>
  <si>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</si>
  <si>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</si>
  <si>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</si>
  <si>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</si>
  <si>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</si>
  <si>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</si>
  <si>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</si>
  <si>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</si>
  <si>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</si>
  <si>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</si>
  <si>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</si>
  <si>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</si>
  <si>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</si>
  <si>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</si>
  <si>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</si>
  <si>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</si>
  <si>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</si>
  <si>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</si>
  <si>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</si>
  <si>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</si>
  <si>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</si>
  <si>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</si>
  <si>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</si>
  <si>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</si>
  <si>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</si>
  <si>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</si>
  <si>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</si>
  <si>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</si>
  <si>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</si>
  <si>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</si>
  <si>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</si>
  <si>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</si>
  <si>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</si>
  <si>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</si>
  <si>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</si>
  <si>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</si>
  <si>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</si>
  <si>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</si>
  <si>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</si>
  <si>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</si>
  <si>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</si>
  <si>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</si>
  <si>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</si>
  <si>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</si>
  <si>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</si>
  <si>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</si>
  <si>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</si>
  <si>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</si>
  <si>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</si>
  <si>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</si>
  <si>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</si>
  <si>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</si>
  <si>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</si>
  <si>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</si>
  <si>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</si>
  <si>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</si>
  <si>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</si>
  <si>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</si>
  <si>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</si>
  <si>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</si>
  <si>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</si>
  <si>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</si>
  <si>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</si>
  <si>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</si>
  <si>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</si>
  <si>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</si>
  <si>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</si>
  <si>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</si>
  <si>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</si>
  <si>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</si>
  <si>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</si>
  <si>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</si>
  <si>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</si>
  <si>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</si>
  <si>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</si>
  <si>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</si>
  <si>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</si>
  <si>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</si>
  <si>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</si>
  <si>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</si>
  <si>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</si>
  <si>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</si>
  <si>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</si>
  <si>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</si>
  <si>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</si>
  <si>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</si>
  <si>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</si>
  <si>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</si>
  <si>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</si>
  <si>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</si>
  <si>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</si>
  <si>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</si>
  <si>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</si>
  <si>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</si>
  <si>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</si>
  <si>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</si>
  <si>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</si>
  <si>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</si>
  <si>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</si>
  <si>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</si>
  <si>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</si>
  <si>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</si>
  <si>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</si>
  <si>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</si>
  <si>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</si>
  <si>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</si>
  <si>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</si>
  <si>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</si>
  <si>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</si>
  <si>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</si>
  <si>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</si>
  <si>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</si>
  <si>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</si>
  <si>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</si>
  <si>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</si>
  <si>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</si>
  <si>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</si>
  <si>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</si>
  <si>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</si>
  <si>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</si>
  <si>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</si>
  <si>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</si>
  <si>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</si>
  <si>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</si>
  <si>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</si>
  <si>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</si>
  <si>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</si>
  <si>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</si>
  <si>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</si>
  <si>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</si>
  <si>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</si>
  <si>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</si>
  <si>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</si>
  <si>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</si>
  <si>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</si>
  <si>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</si>
  <si>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</si>
  <si>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</si>
  <si>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</si>
  <si>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</si>
  <si>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</si>
  <si>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</si>
  <si>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</si>
  <si>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</si>
  <si>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</si>
  <si>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</si>
  <si>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</si>
  <si>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</si>
  <si>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</si>
  <si>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</si>
  <si>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</si>
  <si>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</si>
  <si>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</si>
  <si>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</si>
  <si>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</si>
  <si>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</si>
  <si>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</si>
  <si>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</si>
  <si>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</si>
  <si>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</si>
  <si>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</si>
  <si>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</si>
  <si>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</si>
  <si>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</si>
  <si>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</si>
  <si>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</si>
  <si>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</si>
  <si>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</si>
  <si>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</si>
  <si>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</si>
  <si>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</si>
  <si>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</si>
  <si>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</si>
  <si>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</si>
  <si>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</si>
  <si>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</si>
  <si>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</si>
  <si>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</si>
  <si>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</si>
  <si>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</si>
  <si>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</si>
  <si>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</si>
  <si>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</si>
  <si>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</si>
  <si>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</si>
  <si>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</si>
  <si>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</si>
  <si>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</si>
  <si>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</si>
  <si>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</si>
  <si>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</si>
  <si>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</si>
  <si>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</si>
  <si>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</si>
  <si>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</si>
  <si>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</si>
  <si>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</si>
  <si>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</si>
  <si>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</si>
  <si>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</si>
  <si>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</si>
  <si>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</si>
  <si>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</si>
  <si>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</si>
  <si>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</si>
  <si>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</si>
  <si>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</si>
  <si>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</si>
  <si>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</si>
  <si>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</si>
  <si>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</si>
  <si>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</si>
  <si>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</si>
  <si>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</si>
  <si>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</si>
  <si>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</si>
  <si>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</si>
  <si>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</si>
  <si>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</si>
  <si>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</si>
  <si>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</si>
  <si>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</si>
  <si>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</si>
  <si>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</si>
  <si>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</si>
  <si>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</si>
  <si>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</si>
  <si>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</si>
  <si>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</si>
  <si>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</si>
  <si>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</si>
  <si>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</si>
  <si>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</si>
  <si>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</si>
  <si>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</si>
  <si>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</si>
  <si>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</si>
  <si>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</si>
  <si>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</si>
  <si>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</si>
  <si>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</si>
  <si>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</si>
  <si>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</si>
  <si>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</si>
  <si>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</si>
  <si>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</si>
  <si>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</si>
  <si>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</si>
  <si>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</si>
  <si>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</si>
  <si>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</si>
  <si>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</si>
  <si>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</si>
  <si>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</si>
  <si>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</si>
  <si>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</si>
  <si>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</si>
  <si>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</si>
  <si>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</si>
  <si>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</si>
  <si>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</si>
  <si>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</si>
  <si>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</si>
  <si>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</si>
  <si>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</si>
  <si>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</si>
  <si>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</si>
  <si>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</si>
  <si>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</si>
  <si>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</si>
  <si>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</si>
  <si>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</si>
  <si>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</si>
  <si>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</si>
  <si>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</si>
  <si>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</si>
  <si>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</si>
  <si>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</si>
  <si>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</si>
  <si>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</si>
  <si>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</si>
  <si>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</si>
  <si>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</si>
  <si>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</si>
  <si>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</si>
  <si>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</si>
  <si>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</si>
  <si>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</si>
  <si>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</si>
  <si>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</si>
  <si>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</si>
  <si>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</si>
  <si>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</si>
  <si>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</si>
  <si>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</si>
  <si>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</si>
  <si>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</si>
  <si>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</si>
  <si>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</si>
  <si>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</si>
  <si>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</si>
  <si>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</si>
  <si>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</si>
  <si>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</si>
  <si>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</si>
  <si>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</si>
  <si>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</si>
  <si>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</si>
  <si>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</si>
  <si>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</si>
  <si>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</si>
  <si>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</si>
  <si>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</si>
  <si>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</si>
  <si>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</si>
  <si>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</si>
  <si>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</si>
  <si>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</si>
  <si>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</si>
  <si>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</si>
  <si>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</si>
  <si>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</si>
  <si>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</si>
  <si>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</si>
  <si>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</si>
  <si>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</si>
  <si>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</si>
  <si>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</si>
  <si>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</si>
  <si>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</si>
  <si>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</si>
  <si>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</si>
  <si>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</si>
  <si>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</si>
  <si>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</si>
  <si>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</si>
  <si>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</si>
  <si>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</si>
  <si>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</si>
  <si>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</si>
  <si>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</si>
  <si>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</si>
  <si>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</si>
  <si>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</si>
  <si>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</si>
  <si>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</si>
  <si>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</si>
  <si>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</si>
  <si>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</si>
  <si>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</si>
  <si>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</si>
  <si>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</si>
  <si>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</si>
  <si>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</si>
  <si>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</si>
  <si>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</si>
  <si>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</si>
  <si>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</si>
  <si>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</si>
  <si>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</si>
  <si>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</si>
  <si>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</si>
  <si>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</si>
  <si>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</si>
  <si>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</si>
  <si>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</si>
  <si>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</si>
  <si>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</si>
  <si>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</si>
  <si>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</si>
  <si>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</si>
  <si>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</si>
  <si>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</si>
  <si>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</si>
  <si>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</si>
  <si>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</si>
  <si>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</si>
  <si>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</si>
  <si>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</si>
  <si>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</si>
  <si>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</si>
  <si>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</si>
  <si>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</si>
  <si>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</si>
  <si>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</si>
  <si>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</si>
  <si>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</si>
  <si>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</si>
  <si>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</si>
  <si>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</si>
  <si>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</si>
  <si>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</si>
  <si>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</si>
  <si>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</si>
  <si>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</si>
  <si>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</si>
  <si>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</si>
  <si>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</si>
  <si>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</si>
  <si>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</si>
  <si>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</si>
  <si>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</si>
  <si>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</si>
  <si>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</si>
  <si>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</si>
  <si>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</si>
  <si>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</si>
  <si>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</si>
  <si>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</si>
  <si>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</si>
  <si>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</si>
  <si>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</si>
  <si>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</si>
  <si>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</si>
  <si>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</si>
  <si>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</si>
  <si>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</si>
  <si>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</si>
  <si>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</si>
  <si>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</si>
  <si>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</si>
  <si>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</si>
  <si>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</si>
  <si>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</si>
  <si>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</si>
  <si>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</si>
  <si>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</si>
  <si>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</si>
  <si>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</si>
  <si>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</si>
  <si>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</si>
  <si>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</si>
  <si>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</si>
  <si>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</si>
  <si>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</si>
  <si>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</si>
  <si>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</si>
  <si>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</si>
  <si>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</si>
  <si>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</si>
  <si>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</si>
  <si>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</si>
  <si>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</si>
  <si>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</si>
  <si>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</si>
  <si>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</si>
  <si>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</si>
  <si>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</si>
  <si>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</si>
  <si>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</si>
  <si>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</si>
  <si>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</si>
  <si>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</si>
  <si>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</si>
  <si>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</si>
  <si>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</si>
  <si>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</si>
  <si>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</si>
  <si>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</si>
  <si>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</si>
  <si>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</si>
  <si>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</si>
  <si>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</si>
  <si>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</si>
  <si>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</si>
  <si>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</si>
  <si>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</si>
  <si>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</si>
  <si>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</si>
  <si>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</si>
  <si>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</si>
  <si>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</si>
  <si>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</si>
  <si>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</si>
  <si>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</si>
  <si>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</si>
  <si>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</si>
  <si>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</si>
  <si>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</si>
  <si>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</si>
  <si>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</si>
  <si>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</si>
  <si>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</si>
  <si>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</si>
  <si>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</si>
  <si>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</si>
  <si>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</si>
  <si>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</si>
  <si>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</si>
  <si>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</si>
  <si>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</si>
  <si>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</si>
  <si>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</si>
  <si>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</si>
  <si>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</si>
  <si>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</si>
  <si>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</si>
  <si>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</si>
  <si>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</si>
  <si>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</si>
  <si>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</si>
  <si>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</si>
  <si>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</si>
  <si>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</si>
  <si>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</si>
  <si>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</si>
  <si>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</si>
  <si>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</si>
  <si>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</si>
  <si>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</si>
  <si>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</si>
  <si>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</si>
  <si>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</si>
  <si>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</si>
  <si>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</si>
  <si>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</si>
  <si>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</si>
  <si>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</si>
  <si>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</si>
  <si>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</si>
  <si>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</si>
  <si>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</si>
  <si>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</si>
  <si>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</si>
  <si>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</si>
  <si>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</si>
  <si>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</si>
  <si>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</si>
  <si>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</si>
  <si>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</si>
  <si>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</si>
  <si>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</si>
  <si>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</si>
  <si>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</si>
  <si>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</si>
  <si>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</si>
  <si>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</si>
  <si>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</si>
  <si>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</si>
  <si>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</si>
  <si>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</si>
  <si>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</si>
  <si>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</si>
  <si>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</si>
  <si>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</si>
  <si>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</si>
  <si>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</si>
  <si>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</si>
  <si>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</si>
  <si>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</si>
  <si>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</si>
  <si>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</si>
  <si>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</si>
  <si>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</si>
  <si>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</si>
  <si>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</si>
  <si>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</si>
  <si>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</si>
  <si>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</si>
  <si>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</si>
  <si>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</si>
  <si>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</si>
  <si>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</si>
  <si>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</si>
  <si>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</si>
  <si>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</si>
  <si>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</si>
  <si>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</si>
  <si>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</si>
  <si>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</si>
  <si>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</si>
  <si>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</si>
  <si>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</si>
  <si>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</si>
  <si>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</si>
  <si>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</si>
  <si>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</si>
  <si>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</si>
  <si>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</si>
  <si>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</si>
  <si>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</si>
  <si>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</si>
  <si>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</si>
  <si>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</si>
  <si>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</si>
  <si>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</si>
  <si>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</si>
  <si>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</si>
  <si>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</si>
  <si>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</si>
  <si>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</si>
  <si>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</si>
  <si>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</si>
  <si>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</si>
  <si>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</si>
  <si>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</si>
  <si>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</si>
  <si>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</si>
  <si>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</si>
  <si>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</si>
  <si>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</si>
  <si>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</si>
  <si>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</si>
  <si>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</si>
  <si>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</si>
  <si>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</si>
  <si>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</si>
  <si>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</si>
  <si>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</si>
  <si>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</si>
  <si>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</si>
  <si>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</si>
  <si>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</si>
  <si>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</si>
  <si>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</si>
  <si>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</si>
  <si>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</si>
  <si>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</si>
  <si>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</si>
  <si>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</si>
  <si>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</si>
  <si>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</si>
  <si>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</si>
  <si>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</si>
  <si>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</si>
  <si>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</si>
  <si>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</si>
  <si>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</si>
  <si>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</si>
  <si>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</si>
  <si>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</si>
  <si>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</si>
  <si>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</si>
  <si>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</si>
  <si>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</si>
  <si>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</si>
  <si>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</si>
  <si>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</si>
  <si>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</si>
  <si>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</si>
  <si>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</si>
  <si>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</si>
  <si>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</si>
  <si>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</si>
  <si>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</si>
  <si>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</si>
  <si>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</si>
  <si>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</si>
  <si>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</si>
  <si>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</si>
  <si>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</si>
  <si>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</si>
  <si>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</si>
  <si>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</si>
  <si>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</si>
  <si>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</si>
  <si>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</si>
  <si>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</si>
  <si>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</si>
  <si>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</si>
  <si>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</si>
  <si>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</si>
  <si>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</si>
  <si>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</si>
  <si>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</si>
  <si>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</si>
  <si>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</si>
  <si>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</si>
  <si>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</si>
  <si>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</si>
  <si>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</si>
  <si>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</si>
  <si>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</si>
  <si>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</si>
  <si>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</si>
  <si>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</si>
  <si>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</si>
  <si>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</si>
  <si>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</si>
  <si>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</si>
  <si>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</si>
  <si>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</si>
  <si>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</si>
  <si>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</si>
  <si>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</si>
  <si>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</si>
  <si>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</si>
  <si>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</si>
  <si>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</si>
  <si>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</si>
  <si>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</si>
  <si>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</si>
  <si>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</si>
  <si>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</si>
  <si>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</si>
  <si>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</si>
  <si>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</si>
  <si>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</si>
  <si>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</si>
  <si>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</si>
  <si>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</si>
  <si>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</si>
  <si>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</si>
  <si>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</si>
  <si>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</si>
  <si>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</si>
  <si>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</si>
  <si>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</si>
  <si>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</si>
  <si>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</si>
  <si>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</si>
  <si>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</si>
  <si>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</si>
  <si>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</si>
  <si>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</si>
  <si>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</si>
  <si>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</si>
  <si>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</si>
  <si>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</si>
  <si>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</si>
  <si>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</si>
  <si>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</si>
  <si>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</si>
  <si>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</si>
  <si>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</si>
  <si>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</si>
  <si>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</si>
  <si>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</si>
  <si>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</si>
  <si>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</si>
  <si>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</si>
  <si>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</si>
  <si>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</si>
  <si>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</si>
  <si>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</si>
  <si>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</si>
  <si>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</si>
  <si>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</si>
  <si>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</si>
  <si>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</si>
  <si>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</si>
  <si>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</si>
  <si>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</si>
  <si>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</si>
  <si>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</si>
  <si>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</si>
  <si>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</si>
  <si>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</si>
  <si>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</si>
  <si>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</si>
  <si>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</si>
  <si>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</si>
  <si>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</si>
  <si>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</si>
  <si>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</si>
  <si>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</si>
  <si>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</si>
  <si>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</si>
  <si>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</si>
  <si>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</si>
  <si>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</si>
  <si>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</si>
  <si>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</si>
  <si>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</si>
  <si>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</si>
  <si>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</si>
  <si>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</si>
  <si>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</si>
  <si>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</si>
  <si>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</si>
  <si>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</si>
  <si>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</si>
  <si>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</si>
  <si>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</si>
  <si>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</si>
  <si>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</si>
  <si>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</si>
  <si>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</si>
  <si>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</si>
  <si>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</si>
  <si>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</si>
  <si>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</si>
  <si>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</si>
  <si>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</si>
  <si>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</si>
  <si>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</si>
  <si>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</si>
  <si>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</si>
  <si>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</si>
  <si>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</si>
  <si>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</si>
  <si>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</si>
  <si>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</si>
  <si>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</si>
  <si>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</si>
  <si>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</si>
  <si>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</si>
  <si>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</si>
  <si>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</si>
  <si>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</si>
  <si>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</si>
  <si>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</si>
  <si>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</si>
  <si>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</si>
  <si>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</si>
  <si>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</si>
  <si>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</si>
  <si>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</si>
  <si>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</si>
  <si>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</si>
  <si>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</si>
  <si>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</si>
  <si>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</si>
  <si>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</si>
  <si>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</si>
  <si>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</si>
  <si>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</si>
  <si>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</si>
  <si>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</si>
  <si>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</si>
  <si>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</si>
  <si>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</si>
  <si>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</si>
  <si>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</si>
  <si>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</si>
  <si>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</si>
  <si>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</si>
  <si>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</si>
  <si>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</si>
  <si>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</si>
  <si>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</si>
  <si>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</si>
  <si>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</si>
  <si>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</si>
  <si>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</si>
  <si>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</si>
  <si>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</si>
  <si>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</si>
  <si>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</si>
  <si>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</si>
  <si>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</si>
  <si>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</si>
  <si>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</si>
  <si>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</si>
  <si>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</si>
  <si>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</si>
  <si>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</si>
  <si>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</si>
  <si>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</si>
  <si>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</si>
  <si>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</si>
  <si>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</si>
  <si>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</si>
  <si>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</si>
  <si>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</si>
  <si>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</si>
  <si>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</si>
  <si>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</si>
  <si>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</si>
  <si>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</si>
  <si>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</si>
  <si>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</si>
  <si>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</si>
  <si>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</si>
  <si>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</si>
  <si>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</si>
  <si>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</si>
  <si>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</si>
  <si>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</si>
  <si>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</si>
  <si>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</si>
  <si>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</si>
  <si>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</si>
  <si>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</si>
  <si>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</si>
  <si>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</si>
  <si>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</si>
  <si>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</si>
  <si>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</si>
  <si>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</si>
  <si>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</si>
  <si>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</si>
  <si>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</si>
  <si>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</si>
  <si>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</si>
  <si>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</si>
  <si>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</si>
  <si>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</si>
  <si>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</si>
  <si>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</si>
  <si>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</si>
  <si>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</si>
  <si>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</si>
  <si>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</si>
  <si>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</si>
  <si>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</si>
  <si>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</si>
  <si>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</si>
  <si>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</si>
  <si>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</si>
  <si>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</si>
  <si>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</si>
  <si>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</si>
  <si>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</si>
  <si>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</si>
  <si>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</si>
  <si>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</si>
  <si>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</si>
  <si>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</si>
  <si>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</si>
  <si>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</si>
  <si>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</si>
  <si>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</si>
  <si>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</si>
  <si>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</si>
  <si>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</si>
  <si>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</si>
  <si>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</si>
  <si>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</si>
  <si>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</si>
  <si>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</si>
  <si>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</si>
  <si>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</si>
  <si>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</si>
  <si>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</si>
  <si>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</si>
  <si>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</si>
  <si>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</si>
  <si>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</si>
  <si>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</si>
  <si>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</si>
  <si>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</si>
  <si>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</si>
  <si>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</si>
  <si>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</si>
  <si>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</si>
  <si>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</si>
  <si>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</si>
  <si>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</si>
  <si>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</si>
  <si>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</si>
  <si>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</si>
  <si>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</si>
  <si>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</si>
  <si>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</si>
  <si>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</si>
  <si>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</si>
  <si>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</si>
  <si>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</si>
  <si>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</si>
  <si>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</si>
  <si>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</si>
  <si>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</si>
  <si>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</si>
  <si>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</si>
  <si>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</si>
  <si>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</si>
  <si>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</si>
  <si>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</si>
  <si>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</si>
  <si>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</si>
  <si>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</si>
  <si>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</si>
  <si>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</si>
  <si>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</si>
  <si>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</si>
  <si>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</si>
  <si>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</si>
  <si>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</si>
  <si>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</si>
  <si>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</si>
  <si>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</si>
  <si>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</si>
  <si>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</si>
  <si>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</si>
  <si>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</si>
  <si>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</si>
  <si>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</si>
  <si>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</si>
  <si>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</si>
  <si>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</si>
  <si>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</si>
  <si>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</si>
  <si>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</si>
  <si>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</si>
  <si>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</si>
  <si>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</si>
  <si>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</si>
  <si>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</si>
  <si>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</si>
  <si>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</si>
  <si>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</si>
  <si>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</si>
  <si>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</si>
  <si>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</si>
  <si>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</si>
  <si>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</si>
  <si>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</si>
  <si>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</si>
  <si>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</si>
  <si>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</si>
  <si>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</si>
  <si>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</si>
  <si>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</si>
  <si>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</si>
  <si>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</si>
  <si>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</si>
  <si>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</si>
  <si>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</si>
  <si>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</si>
  <si>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</si>
  <si>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</si>
  <si>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</si>
  <si>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</si>
  <si>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</si>
  <si>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</si>
  <si>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</si>
  <si>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</si>
  <si>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</si>
  <si>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</si>
  <si>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</si>
  <si>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</si>
  <si>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</si>
  <si>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</si>
  <si>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</si>
  <si>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</si>
  <si>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</si>
  <si>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</si>
  <si>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</si>
  <si>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</si>
  <si>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</si>
  <si>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</si>
  <si>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</si>
  <si>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</si>
  <si>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</si>
  <si>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</si>
  <si>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</si>
  <si>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</si>
  <si>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</si>
  <si>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</si>
  <si>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</si>
  <si>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</si>
  <si>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</si>
  <si>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</si>
  <si>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</si>
  <si>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</si>
  <si>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</si>
  <si>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</si>
  <si>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</si>
  <si>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</si>
  <si>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</si>
  <si>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</si>
  <si>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</si>
  <si>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</si>
  <si>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</si>
  <si>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</si>
  <si>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</si>
  <si>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</si>
  <si>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</si>
  <si>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</si>
  <si>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</si>
  <si>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</si>
  <si>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</si>
  <si>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</si>
  <si>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</si>
  <si>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</si>
  <si>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</si>
  <si>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</si>
  <si>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</si>
  <si>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</si>
  <si>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</si>
  <si>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</si>
  <si>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</si>
  <si>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</si>
  <si>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</si>
  <si>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</si>
  <si>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</si>
  <si>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</si>
  <si>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</si>
  <si>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</si>
  <si>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</si>
  <si>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</si>
  <si>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</si>
  <si>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</si>
  <si>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</si>
  <si>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</si>
  <si>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</si>
  <si>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</si>
  <si>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</si>
  <si>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</si>
  <si>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</si>
  <si>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</si>
  <si>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</si>
  <si>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</si>
  <si>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</si>
  <si>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</si>
  <si>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</si>
  <si>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</si>
  <si>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</si>
  <si>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</si>
  <si>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</si>
  <si>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</si>
  <si>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</si>
  <si>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</si>
  <si>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</si>
  <si>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</si>
  <si>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</si>
  <si>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</si>
  <si>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</si>
  <si>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</si>
  <si>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</si>
  <si>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</si>
  <si>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</si>
  <si>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</si>
  <si>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</si>
  <si>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</si>
  <si>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</si>
  <si>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</si>
  <si>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</si>
  <si>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</si>
  <si>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</si>
  <si>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</si>
  <si>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</si>
  <si>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</si>
  <si>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</si>
  <si>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</si>
  <si>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</si>
  <si>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</si>
  <si>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</si>
  <si>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</si>
  <si>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</si>
  <si>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</si>
  <si>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</si>
  <si>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</si>
  <si>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</si>
  <si>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</si>
  <si>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</si>
  <si>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</si>
  <si>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</si>
  <si>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</si>
  <si>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</si>
  <si>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</si>
  <si>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</si>
  <si>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</si>
  <si>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</si>
  <si>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</si>
  <si>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</si>
  <si>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</si>
  <si>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</si>
  <si>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</si>
  <si>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</si>
  <si>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</si>
  <si>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</si>
  <si>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</si>
  <si>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</si>
  <si>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</si>
  <si>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</si>
  <si>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</si>
  <si>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</si>
  <si>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</si>
  <si>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</si>
  <si>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</si>
  <si>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</si>
  <si>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</si>
  <si>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</si>
  <si>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</si>
  <si>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</si>
  <si>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</si>
  <si>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</si>
  <si>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</si>
  <si>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</si>
  <si>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</si>
  <si>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</si>
  <si>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</si>
  <si>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</si>
  <si>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</si>
  <si>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</si>
  <si>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</si>
  <si>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</si>
  <si>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</si>
  <si>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</si>
  <si>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</si>
  <si>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</si>
  <si>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</si>
  <si>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</si>
  <si>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</si>
  <si>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</si>
  <si>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</si>
  <si>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</si>
  <si>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</si>
  <si>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</si>
  <si>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</si>
  <si>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</si>
  <si>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</si>
  <si>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</si>
  <si>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</si>
  <si>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</si>
  <si>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</si>
  <si>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</si>
  <si>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</si>
  <si>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</si>
  <si>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</si>
  <si>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</si>
  <si>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</si>
  <si>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</si>
  <si>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</si>
  <si>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</si>
  <si>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</si>
  <si>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</si>
  <si>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</si>
  <si>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</si>
  <si>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</si>
  <si>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</si>
  <si>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</si>
  <si>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</si>
  <si>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</si>
  <si>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</si>
  <si>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</si>
  <si>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</si>
  <si>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</si>
  <si>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</si>
  <si>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</si>
  <si>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</si>
  <si>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</si>
  <si>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</si>
  <si>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</si>
  <si>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</si>
  <si>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</si>
  <si>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</si>
  <si>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</si>
  <si>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</si>
  <si>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</si>
  <si>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</si>
  <si>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</si>
  <si>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</si>
  <si>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</si>
  <si>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</si>
  <si>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</si>
  <si>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</si>
  <si>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</si>
  <si>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</si>
  <si>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</si>
  <si>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</si>
  <si>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</si>
  <si>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</si>
  <si>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</si>
  <si>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</si>
  <si>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</si>
  <si>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</si>
  <si>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</si>
  <si>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</si>
  <si>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</si>
  <si>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</si>
  <si>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</si>
  <si>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</si>
  <si>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</si>
  <si>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</si>
  <si>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</si>
  <si>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</si>
  <si>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</si>
  <si>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</si>
  <si>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</si>
  <si>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</si>
  <si>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</si>
  <si>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</si>
  <si>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</si>
  <si>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</si>
  <si>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</si>
  <si>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</si>
  <si>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</si>
  <si>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</si>
  <si>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</si>
  <si>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</si>
  <si>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</si>
  <si>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</si>
  <si>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</si>
  <si>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</si>
  <si>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</si>
  <si>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</si>
  <si>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</si>
  <si>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</si>
  <si>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</si>
  <si>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</si>
  <si>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</si>
  <si>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</si>
  <si>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</si>
  <si>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</si>
  <si>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</si>
  <si>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</si>
  <si>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</si>
  <si>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</si>
  <si>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</si>
  <si>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</si>
  <si>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</si>
  <si>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</si>
  <si>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</si>
  <si>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</si>
  <si>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</si>
  <si>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</si>
  <si>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</si>
  <si>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</si>
  <si>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</si>
  <si>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</si>
  <si>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</si>
  <si>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</si>
  <si>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</si>
  <si>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</si>
  <si>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</si>
  <si>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</si>
  <si>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</si>
  <si>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</si>
  <si>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</si>
  <si>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</si>
  <si>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</si>
  <si>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</si>
  <si>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</si>
  <si>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</si>
  <si>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</si>
  <si>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</si>
  <si>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</si>
  <si>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</si>
  <si>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</si>
  <si>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</si>
  <si>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</si>
  <si>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</si>
  <si>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</si>
  <si>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</si>
  <si>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</si>
  <si>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</si>
  <si>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</si>
  <si>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</si>
  <si>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</si>
  <si>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</si>
  <si>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</si>
  <si>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</si>
  <si>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</si>
  <si>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</si>
  <si>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</si>
  <si>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</si>
  <si>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</si>
  <si>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</si>
  <si>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</si>
  <si>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</si>
  <si>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</si>
  <si>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</si>
  <si>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</si>
  <si>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</si>
  <si>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</si>
  <si>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</si>
  <si>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</si>
  <si>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</si>
  <si>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</si>
  <si>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</si>
  <si>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</si>
  <si>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</si>
  <si>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</si>
  <si>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</si>
  <si>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</si>
  <si>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</si>
  <si>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</si>
  <si>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</si>
  <si>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</si>
  <si>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</si>
  <si>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</si>
  <si>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</si>
  <si>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</si>
  <si>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</si>
  <si>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</si>
  <si>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</si>
  <si>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</si>
  <si>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</si>
  <si>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</si>
  <si>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</si>
  <si>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</si>
  <si>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</si>
  <si>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</si>
  <si>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</si>
  <si>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</si>
  <si>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</si>
  <si>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</si>
  <si>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</si>
  <si>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</si>
  <si>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</si>
  <si>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</si>
  <si>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</si>
  <si>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</si>
  <si>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</si>
  <si>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</si>
  <si>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</si>
  <si>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</si>
  <si>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</si>
  <si>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</si>
  <si>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</si>
  <si>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</si>
  <si>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</si>
  <si>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</si>
  <si>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</si>
  <si>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</si>
  <si>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</si>
  <si>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</si>
  <si>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</si>
  <si>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</si>
  <si>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</si>
  <si>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</si>
  <si>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</si>
  <si>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</si>
  <si>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</si>
  <si>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</si>
  <si>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</si>
  <si>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</si>
  <si>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</si>
  <si>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</si>
  <si>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</si>
  <si>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</si>
  <si>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</si>
  <si>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</si>
  <si>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</si>
  <si>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</si>
  <si>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</si>
  <si>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</si>
  <si>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</si>
  <si>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</si>
  <si>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</si>
  <si>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</si>
  <si>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</si>
  <si>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</si>
  <si>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</si>
  <si>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</si>
  <si>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</si>
  <si>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</si>
  <si>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</si>
  <si>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</si>
  <si>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</si>
  <si>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</si>
  <si>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</si>
  <si>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</si>
  <si>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</si>
  <si>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</si>
  <si>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</si>
  <si>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</si>
  <si>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</si>
  <si>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</si>
  <si>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</si>
  <si>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</si>
  <si>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</si>
  <si>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</si>
  <si>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</si>
  <si>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</si>
  <si>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</si>
  <si>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</si>
  <si>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</si>
  <si>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</si>
  <si>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</si>
  <si>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</si>
  <si>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</si>
  <si>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</si>
  <si>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</si>
  <si>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</si>
  <si>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</si>
  <si>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</si>
  <si>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</si>
  <si>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</si>
  <si>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</si>
  <si>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</si>
  <si>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</si>
  <si>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</si>
  <si>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</si>
  <si>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</si>
  <si>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</si>
  <si>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</si>
  <si>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</si>
  <si>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</si>
  <si>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</si>
  <si>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</si>
  <si>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</si>
  <si>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</si>
  <si>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</si>
  <si>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</si>
  <si>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</si>
  <si>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</si>
  <si>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</si>
  <si>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</si>
  <si>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</si>
  <si>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</si>
  <si>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</si>
  <si>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</si>
  <si>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</si>
  <si>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</si>
  <si>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</si>
  <si>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</si>
  <si>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</si>
  <si>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</si>
  <si>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</si>
  <si>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</si>
  <si>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</si>
  <si>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</si>
  <si>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</si>
  <si>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</si>
  <si>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</si>
  <si>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</si>
  <si>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</si>
  <si>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</si>
  <si>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</si>
  <si>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</si>
  <si>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</si>
  <si>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</si>
  <si>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</si>
  <si>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</si>
  <si>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</si>
  <si>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</si>
  <si>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</si>
  <si>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</si>
  <si>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</si>
  <si>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</si>
  <si>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</si>
  <si>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</si>
  <si>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</si>
  <si>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</si>
  <si>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</si>
  <si>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</si>
  <si>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</si>
  <si>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</si>
  <si>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</si>
  <si>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</si>
  <si>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</si>
  <si>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</si>
  <si>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</si>
  <si>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</si>
  <si>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</si>
  <si>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</si>
  <si>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</si>
  <si>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</si>
  <si>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</si>
  <si>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</si>
  <si>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</si>
  <si>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</si>
  <si>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</si>
  <si>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</si>
  <si>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</si>
  <si>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</si>
  <si>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</si>
  <si>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</si>
  <si>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</si>
  <si>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</si>
  <si>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</si>
  <si>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</si>
  <si>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</si>
  <si>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</si>
  <si>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</si>
  <si>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</si>
  <si>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</si>
  <si>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</si>
  <si>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</si>
  <si>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</si>
  <si>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</si>
  <si>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</si>
  <si>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</si>
  <si>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</si>
  <si>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</si>
  <si>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</si>
  <si>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</si>
  <si>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</si>
  <si>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</si>
  <si>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</si>
  <si>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</si>
  <si>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</si>
  <si>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</si>
  <si>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</si>
  <si>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</si>
  <si>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</si>
  <si>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</si>
  <si>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</si>
  <si>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</si>
  <si>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</si>
  <si>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</si>
  <si>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</si>
  <si>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</si>
  <si>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</si>
  <si>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</si>
  <si>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</si>
  <si>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</si>
  <si>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</si>
  <si>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</si>
  <si>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</si>
  <si>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</si>
  <si>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</si>
  <si>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</si>
  <si>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</si>
  <si>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</si>
  <si>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</si>
  <si>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</si>
  <si>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</si>
  <si>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</si>
  <si>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</si>
  <si>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</si>
  <si>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</si>
  <si>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</si>
  <si>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</si>
  <si>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</si>
  <si>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</si>
  <si>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</si>
  <si>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</si>
  <si>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</si>
  <si>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</si>
  <si>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</si>
  <si>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</si>
  <si>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</si>
  <si>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</si>
  <si>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</si>
  <si>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</si>
  <si>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</si>
  <si>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</si>
  <si>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</si>
  <si>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</si>
  <si>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</si>
  <si>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</si>
  <si>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</si>
  <si>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</si>
  <si>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</si>
  <si>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</si>
  <si>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</si>
  <si>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</si>
  <si>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</si>
  <si>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</si>
  <si>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</si>
  <si>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</si>
  <si>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</si>
  <si>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</si>
  <si>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</si>
  <si>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</si>
  <si>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</si>
  <si>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</si>
  <si>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</si>
  <si>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</si>
  <si>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</si>
  <si>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</si>
  <si>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</si>
  <si>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</si>
  <si>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</si>
  <si>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</si>
  <si>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</si>
  <si>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</si>
  <si>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</si>
  <si>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</si>
  <si>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</si>
  <si>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</si>
  <si>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</si>
  <si>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</si>
  <si>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</si>
  <si>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</si>
  <si>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</si>
  <si>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</si>
  <si>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</si>
  <si>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</si>
  <si>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</si>
  <si>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</si>
  <si>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</si>
  <si>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</si>
  <si>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</si>
  <si>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</si>
  <si>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</si>
  <si>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</si>
  <si>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</si>
  <si>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</si>
  <si>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</si>
  <si>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</si>
  <si>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</si>
  <si>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</si>
  <si>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</si>
  <si>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</si>
  <si>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</si>
  <si>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</si>
  <si>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</si>
  <si>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</si>
  <si>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</si>
  <si>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</si>
  <si>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</si>
  <si>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</si>
  <si>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</si>
  <si>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</si>
  <si>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</si>
  <si>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</si>
  <si>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</si>
  <si>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</si>
  <si>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</si>
  <si>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</si>
  <si>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</si>
  <si>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</si>
  <si>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</si>
  <si>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</si>
  <si>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</si>
  <si>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</si>
  <si>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</si>
  <si>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</si>
  <si>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</si>
  <si>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</si>
  <si>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</si>
  <si>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</si>
  <si>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</si>
  <si>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</si>
  <si>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</si>
  <si>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</si>
  <si>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</si>
  <si>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</si>
  <si>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</si>
  <si>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</si>
  <si>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</si>
  <si>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</si>
  <si>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</si>
  <si>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</si>
  <si>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</si>
  <si>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</si>
  <si>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</si>
  <si>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</si>
  <si>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</si>
  <si>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</si>
  <si>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</si>
  <si>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</si>
  <si>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</si>
  <si>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</si>
  <si>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</si>
  <si>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</si>
  <si>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</si>
  <si>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</si>
  <si>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</si>
  <si>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</si>
  <si>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</si>
  <si>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</si>
  <si>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</si>
  <si>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</si>
  <si>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</si>
  <si>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</si>
  <si>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</si>
  <si>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</si>
  <si>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</si>
  <si>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</si>
  <si>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</si>
  <si>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</si>
  <si>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</si>
  <si>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</si>
  <si>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</si>
  <si>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</si>
  <si>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</si>
  <si>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</si>
  <si>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</si>
  <si>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</si>
  <si>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</si>
  <si>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</si>
  <si>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</si>
  <si>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</si>
  <si>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</si>
  <si>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</si>
  <si>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</si>
  <si>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</si>
  <si>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</si>
  <si>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</si>
  <si>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</si>
  <si>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</si>
  <si>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</si>
  <si>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</si>
  <si>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</si>
  <si>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</si>
  <si>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</si>
  <si>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</si>
  <si>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</si>
  <si>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</si>
  <si>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</si>
  <si>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</si>
  <si>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</si>
  <si>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</si>
  <si>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</si>
  <si>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</si>
  <si>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</si>
  <si>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</si>
  <si>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</si>
  <si>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</si>
  <si>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</si>
  <si>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</si>
  <si>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</si>
  <si>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</si>
  <si>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</si>
  <si>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</si>
  <si>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</si>
  <si>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</si>
  <si>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</si>
  <si>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</si>
  <si>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</si>
  <si>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</si>
  <si>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</si>
  <si>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</si>
  <si>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</si>
  <si>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</si>
  <si>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</si>
  <si>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</si>
  <si>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</si>
  <si>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</si>
  <si>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</si>
  <si>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</si>
  <si>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</si>
  <si>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</si>
  <si>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</si>
  <si>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</si>
  <si>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</si>
  <si>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</si>
  <si>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</si>
  <si>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</si>
  <si>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</si>
  <si>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</si>
  <si>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</si>
  <si>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</si>
  <si>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</si>
  <si>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</si>
  <si>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</si>
  <si>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</si>
  <si>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</si>
  <si>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</si>
  <si>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</si>
  <si>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</si>
  <si>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</si>
  <si>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</si>
  <si>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</si>
  <si>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</si>
  <si>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</si>
  <si>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</si>
  <si>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</si>
  <si>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</si>
  <si>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</si>
  <si>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</si>
  <si>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</si>
  <si>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</si>
  <si>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</si>
  <si>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</si>
  <si>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</si>
  <si>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</si>
  <si>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</si>
  <si>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</si>
  <si>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</si>
  <si>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</si>
  <si>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</si>
  <si>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</si>
  <si>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</si>
  <si>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</si>
  <si>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</si>
  <si>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</si>
  <si>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</si>
  <si>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</si>
  <si>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</si>
  <si>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</si>
  <si>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</si>
  <si>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</si>
  <si>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</si>
  <si>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</si>
  <si>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</si>
  <si>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</si>
  <si>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</si>
  <si>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</si>
  <si>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</si>
  <si>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</si>
  <si>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</si>
  <si>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</si>
  <si>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</si>
  <si>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</si>
  <si>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</si>
  <si>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</si>
  <si>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</si>
  <si>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</si>
  <si>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</si>
  <si>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</si>
  <si>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</si>
  <si>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</si>
  <si>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</si>
  <si>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</si>
  <si>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</si>
  <si>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</si>
  <si>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</si>
  <si>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</si>
  <si>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</si>
  <si>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</si>
  <si>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</si>
  <si>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</si>
  <si>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</si>
  <si>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</si>
  <si>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</si>
  <si>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</si>
  <si>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</si>
  <si>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</si>
  <si>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</si>
  <si>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</si>
  <si>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</si>
  <si>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</si>
  <si>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</si>
  <si>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</si>
  <si>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</si>
  <si>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</si>
  <si>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</si>
  <si>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</si>
  <si>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</si>
  <si>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</si>
  <si>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</si>
  <si>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</si>
  <si>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</si>
  <si>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</si>
  <si>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</si>
  <si>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</si>
  <si>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</si>
  <si>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</si>
  <si>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</si>
  <si>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</si>
  <si>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</si>
  <si>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</si>
  <si>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</si>
  <si>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</si>
  <si>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</si>
  <si>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</si>
  <si>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</si>
  <si>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</si>
  <si>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</si>
  <si>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</si>
  <si>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</si>
  <si>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</si>
  <si>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</si>
  <si>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</si>
  <si>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</si>
  <si>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</si>
  <si>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</si>
  <si>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</si>
  <si>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</si>
  <si>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</si>
  <si>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</si>
  <si>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</si>
  <si>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</si>
  <si>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</si>
  <si>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</si>
  <si>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</si>
  <si>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</si>
  <si>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</si>
  <si>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</si>
  <si>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</si>
  <si>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</si>
  <si>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</si>
  <si>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</si>
  <si>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</si>
  <si>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</si>
  <si>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</si>
  <si>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</si>
  <si>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</si>
  <si>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</si>
  <si>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</si>
  <si>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</si>
  <si>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</si>
  <si>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</si>
  <si>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</si>
  <si>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</si>
  <si>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</si>
  <si>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</si>
  <si>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</si>
  <si>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</si>
  <si>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</si>
  <si>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</si>
  <si>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</si>
  <si>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</si>
  <si>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</si>
  <si>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</si>
  <si>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</si>
  <si>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</si>
  <si>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</si>
  <si>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</si>
  <si>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</si>
  <si>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</si>
  <si>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</si>
  <si>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</si>
  <si>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</si>
  <si>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</si>
  <si>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</si>
  <si>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</si>
  <si>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</si>
  <si>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</si>
  <si>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</si>
  <si>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</si>
  <si>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</si>
  <si>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</si>
  <si>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</si>
  <si>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</si>
  <si>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</si>
  <si>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</si>
  <si>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</si>
  <si>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</si>
  <si>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</si>
  <si>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</si>
  <si>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</si>
  <si>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</si>
  <si>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</si>
  <si>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</si>
  <si>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</si>
  <si>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</si>
  <si>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</si>
  <si>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</si>
  <si>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</si>
  <si>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</si>
  <si>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</si>
  <si>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</si>
  <si>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</si>
  <si>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</si>
  <si>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</si>
  <si>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</si>
  <si>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</si>
  <si>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</si>
  <si>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</si>
  <si>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</si>
  <si>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</si>
  <si>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</si>
  <si>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</si>
  <si>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</si>
  <si>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</si>
  <si>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</si>
  <si>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</si>
  <si>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</si>
  <si>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</si>
  <si>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</si>
  <si>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</si>
  <si>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</si>
  <si>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</si>
  <si>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</si>
  <si>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</si>
  <si>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</si>
  <si>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</si>
  <si>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</si>
  <si>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</si>
  <si>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</si>
  <si>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</si>
  <si>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</si>
  <si>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</si>
  <si>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</si>
  <si>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</si>
  <si>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</si>
  <si>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</si>
  <si>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</si>
  <si>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</si>
  <si>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</si>
  <si>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</si>
  <si>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</si>
  <si>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</si>
  <si>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</si>
  <si>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</si>
  <si>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</si>
  <si>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</si>
  <si>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</si>
  <si>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</si>
  <si>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</si>
  <si>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</si>
  <si>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</si>
  <si>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</si>
  <si>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</si>
  <si>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</si>
  <si>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</si>
  <si>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</si>
  <si>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</si>
  <si>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</si>
  <si>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</si>
  <si>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</si>
  <si>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</si>
  <si>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</si>
  <si>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</si>
  <si>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</si>
  <si>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</si>
  <si>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</si>
  <si>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</si>
  <si>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</si>
  <si>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</si>
  <si>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</si>
  <si>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</si>
  <si>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</si>
  <si>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</si>
  <si>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</si>
  <si>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</si>
  <si>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</si>
  <si>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</si>
  <si>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</si>
  <si>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</si>
  <si>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</si>
  <si>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</si>
  <si>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</si>
  <si>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</si>
  <si>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</si>
  <si>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</si>
  <si>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</si>
  <si>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</si>
  <si>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</si>
  <si>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</si>
  <si>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</si>
  <si>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</si>
  <si>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</si>
  <si>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</si>
  <si>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</si>
  <si>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</si>
  <si>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</si>
  <si>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</si>
  <si>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</si>
  <si>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</si>
  <si>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</si>
  <si>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</si>
  <si>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</si>
  <si>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</si>
  <si>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</si>
  <si>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</si>
  <si>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</si>
  <si>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</si>
  <si>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</si>
  <si>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</si>
  <si>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</si>
  <si>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</si>
  <si>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</si>
  <si>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</si>
  <si>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</si>
  <si>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</si>
  <si>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</si>
  <si>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</si>
  <si>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</si>
  <si>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</si>
  <si>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</si>
  <si>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</si>
  <si>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</si>
  <si>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</si>
  <si>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</si>
  <si>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</si>
  <si>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</si>
  <si>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</si>
  <si>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</si>
  <si>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</si>
  <si>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</si>
  <si>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</si>
  <si>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</si>
  <si>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</si>
  <si>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</si>
  <si>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</si>
  <si>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</si>
  <si>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</si>
  <si>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</si>
  <si>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</si>
  <si>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</si>
  <si>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</si>
  <si>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</si>
  <si>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</si>
  <si>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</si>
  <si>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</si>
  <si>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</si>
  <si>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</si>
  <si>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</si>
  <si>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</si>
  <si>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</si>
  <si>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</si>
  <si>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</si>
  <si>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</si>
  <si>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</si>
  <si>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</si>
  <si>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</si>
  <si>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</si>
  <si>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</si>
  <si>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</si>
  <si>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</si>
  <si>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</si>
  <si>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</si>
  <si>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</si>
  <si>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</si>
  <si>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</si>
  <si>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</si>
  <si>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</si>
  <si>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</si>
  <si>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</si>
  <si>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</si>
  <si>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</si>
  <si>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</si>
  <si>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</si>
  <si>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</si>
  <si>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</si>
  <si>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</si>
  <si>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</si>
  <si>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</si>
  <si>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</si>
  <si>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</si>
  <si>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</si>
  <si>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</si>
  <si>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</si>
  <si>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</si>
  <si>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</si>
  <si>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</si>
  <si>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</si>
  <si>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</si>
  <si>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</si>
  <si>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</si>
  <si>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</si>
  <si>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</si>
  <si>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</si>
  <si>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</si>
  <si>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</si>
  <si>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</si>
  <si>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</si>
  <si>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</si>
  <si>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</si>
  <si>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</si>
  <si>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</si>
  <si>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</si>
  <si>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</si>
  <si>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</si>
  <si>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</si>
  <si>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</si>
  <si>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</si>
  <si>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</si>
  <si>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</si>
  <si>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</si>
  <si>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</si>
  <si>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</si>
  <si>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</si>
  <si>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</si>
  <si>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</si>
  <si>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</si>
  <si>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</si>
  <si>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</si>
  <si>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</si>
  <si>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</si>
  <si>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</si>
  <si>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</si>
  <si>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</si>
  <si>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</si>
  <si>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</si>
  <si>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</si>
  <si>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</si>
  <si>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</si>
  <si>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</si>
  <si>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</si>
  <si>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</si>
  <si>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</si>
  <si>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</si>
  <si>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</si>
  <si>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</si>
  <si>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</si>
  <si>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</si>
  <si>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</si>
  <si>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</si>
  <si>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</si>
  <si>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</si>
  <si>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</si>
  <si>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</si>
  <si>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</si>
  <si>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</si>
  <si>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</si>
  <si>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</si>
  <si>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</si>
  <si>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</si>
  <si>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</si>
  <si>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</si>
  <si>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</si>
  <si>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</si>
  <si>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</si>
  <si>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</si>
  <si>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</si>
  <si>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</si>
  <si>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</si>
  <si>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</si>
  <si>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</si>
  <si>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</si>
  <si>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</si>
  <si>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</si>
  <si>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</si>
  <si>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</si>
  <si>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</si>
  <si>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</si>
  <si>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</si>
  <si>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</si>
  <si>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</si>
  <si>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</si>
  <si>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</si>
  <si>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</si>
  <si>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</si>
  <si>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</si>
  <si>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</si>
  <si>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</si>
  <si>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</si>
  <si>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</si>
  <si>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</si>
  <si>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</si>
  <si>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</si>
  <si>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</si>
  <si>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</si>
  <si>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</si>
  <si>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</si>
  <si>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</si>
  <si>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</si>
  <si>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</si>
  <si>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</si>
  <si>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</si>
  <si>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</si>
  <si>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</si>
  <si>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</si>
  <si>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</si>
  <si>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</si>
  <si>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</si>
  <si>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</si>
  <si>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</si>
  <si>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</si>
  <si>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</si>
  <si>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</si>
  <si>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</si>
  <si>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</si>
  <si>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</si>
  <si>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</si>
  <si>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</si>
  <si>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</si>
  <si>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</si>
  <si>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</si>
  <si>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</si>
  <si>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</si>
  <si>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</si>
  <si>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</si>
  <si>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</si>
  <si>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</si>
  <si>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</si>
  <si>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</si>
  <si>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</si>
  <si>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</si>
  <si>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</si>
  <si>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</si>
  <si>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</si>
  <si>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</si>
  <si>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</si>
  <si>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</si>
  <si>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</si>
  <si>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</si>
  <si>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</si>
  <si>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</si>
  <si>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</si>
  <si>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</si>
  <si>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</si>
  <si>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</si>
  <si>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</si>
  <si>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</si>
  <si>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</si>
  <si>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</si>
  <si>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</si>
  <si>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</si>
  <si>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</si>
  <si>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</si>
  <si>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</si>
  <si>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</si>
  <si>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</si>
  <si>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</si>
  <si>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</si>
  <si>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</si>
  <si>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</si>
  <si>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</si>
  <si>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</si>
  <si>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</si>
  <si>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</si>
  <si>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</si>
  <si>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</si>
  <si>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</si>
  <si>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</si>
  <si>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</si>
  <si>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</si>
  <si>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</si>
  <si>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</si>
  <si>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</si>
  <si>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</si>
  <si>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</si>
  <si>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</si>
  <si>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</si>
  <si>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</si>
  <si>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</si>
  <si>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</si>
  <si>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</si>
  <si>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</si>
  <si>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</si>
  <si>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</si>
  <si>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</si>
  <si>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</si>
  <si>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</si>
  <si>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</si>
  <si>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</si>
  <si>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</si>
  <si>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</si>
  <si>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</si>
  <si>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</si>
  <si>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</si>
  <si>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</si>
  <si>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</si>
  <si>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</si>
  <si>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</si>
  <si>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</si>
  <si>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</si>
  <si>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</si>
  <si>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</si>
  <si>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</si>
  <si>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</si>
  <si>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</si>
  <si>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</si>
  <si>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</si>
  <si>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</si>
  <si>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</si>
  <si>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</si>
  <si>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</si>
  <si>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</si>
  <si>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</si>
  <si>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</si>
  <si>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</si>
  <si>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</si>
  <si>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</si>
  <si>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</si>
  <si>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</si>
  <si>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</si>
  <si>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</si>
  <si>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</si>
  <si>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</si>
  <si>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</si>
  <si>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</si>
  <si>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</si>
  <si>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</si>
  <si>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</si>
  <si>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</si>
  <si>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</si>
  <si>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</si>
  <si>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</si>
  <si>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</si>
  <si>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</si>
  <si>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</si>
  <si>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</si>
  <si>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</si>
  <si>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</si>
  <si>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</si>
  <si>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</si>
  <si>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</si>
  <si>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</si>
  <si>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</si>
  <si>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</si>
  <si>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</si>
  <si>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</si>
  <si>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</si>
  <si>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</si>
  <si>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</si>
  <si>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</si>
  <si>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</si>
  <si>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</si>
  <si>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</si>
  <si>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</si>
  <si>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</si>
  <si>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</si>
  <si>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</si>
  <si>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</si>
  <si>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</si>
  <si>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</si>
  <si>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</si>
  <si>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</si>
  <si>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</si>
  <si>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</si>
  <si>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</si>
  <si>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</si>
  <si>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</si>
  <si>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</si>
  <si>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</si>
  <si>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</si>
  <si>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</si>
  <si>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</si>
  <si>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</si>
  <si>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</si>
  <si>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</si>
  <si>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</si>
  <si>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</si>
  <si>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</si>
  <si>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</si>
  <si>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</si>
  <si>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</si>
  <si>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</si>
  <si>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</si>
  <si>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</si>
  <si>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</si>
  <si>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</si>
  <si>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</si>
  <si>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</si>
  <si>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</si>
  <si>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</si>
  <si>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</si>
  <si>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</si>
  <si>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</si>
  <si>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</si>
  <si>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</si>
  <si>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</si>
  <si>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</si>
  <si>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</si>
  <si>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</si>
  <si>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</si>
  <si>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</si>
  <si>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</si>
  <si>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</si>
  <si>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</si>
  <si>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</si>
  <si>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</si>
  <si>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</si>
  <si>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</si>
  <si>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</si>
  <si>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</si>
  <si>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</si>
  <si>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</si>
  <si>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</si>
  <si>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</si>
  <si>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</si>
  <si>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</si>
  <si>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</si>
  <si>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</si>
  <si>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</si>
  <si>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</si>
  <si>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</si>
  <si>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</si>
  <si>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</si>
  <si>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</si>
  <si>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</si>
  <si>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</si>
  <si>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</si>
  <si>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</si>
  <si>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</si>
  <si>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</si>
  <si>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</si>
  <si>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</si>
  <si>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</si>
  <si>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</si>
  <si>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</si>
  <si>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</si>
  <si>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</si>
  <si>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</si>
  <si>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</si>
  <si>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</si>
  <si>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</si>
  <si>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</si>
  <si>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</si>
  <si>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</si>
  <si>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</si>
  <si>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</si>
  <si>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</si>
  <si>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</si>
  <si>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</si>
  <si>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</si>
  <si>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</si>
  <si>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</si>
  <si>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</si>
  <si>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</si>
  <si>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</si>
  <si>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</si>
  <si>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</si>
  <si>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</si>
  <si>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</si>
  <si>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</si>
  <si>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</si>
  <si>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</si>
  <si>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</si>
  <si>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</si>
  <si>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</si>
  <si>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</si>
  <si>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</si>
  <si>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</si>
  <si>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</si>
  <si>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</si>
  <si>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</si>
  <si>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</si>
  <si>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</si>
  <si>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</si>
  <si>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</si>
  <si>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</si>
  <si>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</si>
  <si>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</si>
  <si>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</si>
  <si>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</si>
  <si>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</si>
  <si>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</si>
  <si>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</si>
  <si>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</si>
  <si>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</si>
  <si>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</si>
  <si>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</si>
  <si>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</si>
  <si>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</si>
  <si>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</si>
  <si>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</si>
  <si>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</si>
  <si>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</si>
  <si>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</si>
  <si>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</si>
  <si>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</si>
  <si>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</si>
  <si>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</si>
  <si>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</si>
  <si>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</si>
  <si>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</si>
  <si>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</si>
  <si>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</si>
  <si>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</si>
  <si>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</si>
  <si>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</si>
  <si>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</si>
  <si>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</si>
  <si>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</si>
  <si>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</si>
  <si>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</si>
  <si>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</si>
  <si>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</si>
  <si>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</si>
  <si>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</si>
  <si>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</si>
  <si>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</si>
  <si>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</si>
  <si>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</si>
  <si>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</si>
  <si>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</si>
  <si>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</si>
  <si>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</si>
  <si>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</si>
  <si>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</si>
  <si>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</si>
  <si>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</si>
  <si>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</si>
  <si>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</si>
  <si>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</si>
  <si>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</si>
  <si>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</si>
  <si>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</si>
  <si>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</si>
  <si>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</si>
  <si>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</si>
  <si>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</si>
  <si>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</si>
  <si>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</si>
  <si>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</si>
  <si>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</si>
  <si>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</si>
  <si>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</si>
  <si>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</si>
  <si>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</si>
  <si>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</si>
  <si>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</si>
  <si>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</si>
  <si>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</si>
  <si>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</si>
  <si>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</si>
  <si>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</si>
  <si>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</si>
  <si>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</si>
  <si>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</si>
  <si>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</si>
  <si>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</si>
  <si>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</si>
  <si>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</si>
  <si>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</si>
  <si>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</si>
  <si>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</si>
  <si>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</si>
  <si>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</si>
  <si>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</si>
  <si>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</si>
  <si>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</si>
  <si>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</si>
  <si>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</si>
  <si>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</si>
  <si>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</si>
  <si>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</si>
  <si>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</si>
  <si>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</si>
  <si>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</si>
  <si>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</si>
  <si>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</si>
  <si>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</si>
  <si>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</si>
  <si>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</si>
  <si>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</si>
  <si>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</si>
  <si>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</si>
  <si>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</si>
  <si>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</si>
  <si>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</si>
  <si>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</si>
  <si>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</si>
  <si>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</si>
  <si>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</si>
  <si>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</si>
  <si>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</si>
  <si>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</si>
  <si>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</si>
  <si>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</si>
  <si>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</si>
  <si>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</si>
  <si>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</si>
  <si>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</si>
  <si>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</si>
  <si>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</si>
  <si>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</si>
  <si>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</si>
  <si>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</si>
  <si>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</si>
  <si>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</si>
  <si>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</si>
  <si>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</si>
  <si>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</si>
  <si>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</si>
  <si>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</si>
  <si>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</si>
  <si>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</si>
  <si>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</si>
  <si>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</si>
  <si>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</si>
  <si>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</si>
  <si>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</si>
  <si>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</si>
  <si>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</si>
  <si>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</si>
  <si>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</si>
  <si>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</si>
  <si>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</si>
  <si>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</si>
  <si>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</si>
  <si>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</si>
  <si>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</si>
  <si>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</si>
  <si>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</si>
  <si>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</si>
  <si>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</si>
  <si>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</si>
  <si>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</si>
  <si>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</si>
  <si>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</si>
  <si>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</si>
  <si>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</si>
  <si>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</si>
  <si>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</si>
  <si>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</si>
  <si>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</si>
  <si>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</si>
  <si>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</si>
  <si>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</si>
  <si>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</si>
  <si>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</si>
  <si>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</si>
  <si>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</si>
  <si>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</si>
  <si>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</si>
  <si>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</si>
  <si>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</si>
  <si>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</si>
  <si>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</si>
  <si>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</si>
  <si>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</si>
  <si>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</si>
  <si>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</si>
  <si>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</si>
  <si>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</si>
  <si>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</si>
  <si>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</si>
  <si>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</si>
  <si>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</si>
  <si>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</si>
  <si>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</si>
  <si>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</si>
  <si>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</si>
  <si>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</si>
  <si>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</si>
  <si>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</si>
  <si>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</si>
  <si>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</si>
  <si>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</si>
  <si>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</si>
  <si>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</si>
  <si>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</si>
  <si>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</si>
  <si>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</si>
  <si>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</si>
  <si>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</si>
  <si>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</si>
  <si>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</si>
  <si>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</si>
  <si>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</si>
  <si>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</si>
  <si>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</si>
  <si>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</si>
  <si>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</si>
  <si>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</si>
  <si>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</si>
  <si>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</si>
  <si>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</si>
  <si>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</si>
  <si>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</si>
  <si>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</si>
  <si>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</si>
  <si>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</si>
  <si>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</si>
  <si>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</si>
  <si>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</si>
  <si>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</si>
  <si>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</si>
  <si>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</si>
  <si>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</si>
  <si>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</si>
  <si>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</si>
  <si>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</si>
  <si>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</si>
  <si>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</si>
  <si>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</si>
  <si>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</si>
  <si>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</si>
  <si>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</si>
  <si>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</si>
  <si>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</si>
  <si>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</si>
  <si>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</si>
  <si>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</si>
  <si>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</si>
  <si>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</si>
  <si>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</si>
  <si>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</si>
  <si>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</si>
  <si>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</si>
  <si>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</si>
  <si>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</si>
  <si>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</si>
  <si>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</si>
  <si>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</si>
  <si>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</si>
  <si>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</si>
  <si>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</si>
  <si>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</si>
  <si>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</si>
  <si>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</si>
  <si>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</si>
  <si>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</si>
  <si>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</si>
  <si>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</si>
  <si>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</si>
  <si>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</si>
  <si>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</si>
  <si>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</si>
  <si>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</si>
  <si>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</si>
  <si>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</si>
  <si>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</si>
  <si>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</si>
  <si>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</si>
  <si>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</si>
  <si>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</si>
  <si>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</si>
  <si>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</si>
  <si>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</si>
  <si>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</si>
  <si>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</si>
  <si>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</si>
  <si>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</si>
  <si>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</si>
  <si>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</si>
  <si>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</si>
  <si>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</si>
  <si>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</si>
  <si>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</si>
  <si>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</si>
  <si>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</si>
  <si>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</si>
  <si>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</si>
  <si>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</si>
  <si>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</si>
  <si>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</si>
  <si>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</si>
  <si>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</si>
  <si>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</si>
  <si>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</si>
  <si>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</si>
  <si>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</si>
  <si>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</si>
  <si>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</si>
  <si>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</si>
  <si>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</si>
  <si>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</si>
  <si>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</si>
  <si>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</si>
  <si>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</si>
  <si>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</si>
  <si>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</si>
  <si>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</si>
  <si>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</si>
  <si>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</si>
  <si>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</si>
  <si>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</si>
  <si>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</si>
  <si>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</si>
  <si>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</si>
  <si>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</si>
  <si>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</si>
  <si>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</si>
  <si>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</si>
  <si>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</si>
  <si>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</si>
  <si>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</si>
  <si>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</si>
  <si>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</si>
  <si>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</si>
  <si>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</si>
  <si>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</si>
  <si>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</si>
  <si>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</si>
  <si>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</si>
  <si>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</si>
  <si>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</si>
  <si>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</si>
  <si>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</si>
  <si>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</si>
  <si>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</si>
  <si>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</si>
  <si>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</si>
  <si>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</si>
  <si>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</si>
  <si>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</si>
  <si>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</si>
  <si>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</si>
  <si>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</si>
  <si>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</si>
  <si>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</si>
  <si>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</si>
  <si>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</si>
  <si>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</si>
  <si>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</si>
  <si>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</si>
  <si>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</si>
  <si>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</si>
  <si>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</si>
  <si>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</si>
  <si>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</si>
  <si>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</si>
  <si>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</si>
  <si>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</si>
  <si>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</si>
  <si>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</si>
  <si>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</si>
  <si>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</si>
  <si>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</si>
  <si>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</si>
  <si>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</si>
  <si>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</si>
  <si>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</si>
  <si>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</si>
  <si>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</si>
  <si>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</si>
  <si>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</si>
  <si>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</si>
  <si>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</si>
  <si>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</si>
  <si>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</si>
  <si>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</si>
  <si>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</si>
  <si>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</si>
  <si>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</si>
  <si>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</si>
  <si>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</si>
  <si>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</si>
  <si>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</si>
  <si>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</si>
  <si>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</si>
  <si>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</si>
  <si>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</si>
  <si>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</si>
  <si>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</si>
  <si>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</si>
  <si>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</si>
  <si>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</si>
  <si>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</si>
  <si>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</si>
  <si>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</si>
  <si>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</si>
  <si>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</si>
  <si>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</si>
  <si>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</si>
  <si>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</si>
  <si>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</si>
  <si>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</si>
  <si>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</si>
  <si>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</si>
  <si>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</si>
  <si>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</si>
  <si>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</si>
  <si>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</si>
  <si>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</si>
  <si>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</si>
  <si>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</si>
  <si>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</si>
  <si>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</si>
  <si>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</si>
  <si>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</si>
  <si>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</si>
  <si>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</si>
  <si>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</si>
  <si>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</si>
  <si>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</si>
  <si>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</si>
  <si>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</si>
  <si>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</si>
  <si>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</si>
  <si>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</si>
  <si>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</si>
  <si>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</si>
  <si>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</si>
  <si>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</si>
  <si>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</si>
  <si>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</si>
  <si>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</si>
  <si>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</si>
  <si>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</si>
  <si>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</si>
  <si>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</si>
  <si>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</si>
  <si>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</si>
  <si>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</si>
  <si>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</si>
  <si>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</si>
  <si>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</si>
  <si>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</si>
  <si>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</si>
  <si>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</si>
  <si>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</si>
  <si>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</si>
  <si>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</si>
  <si>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</si>
  <si>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</si>
  <si>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</si>
  <si>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</si>
  <si>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</si>
  <si>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</si>
  <si>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</si>
  <si>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</si>
  <si>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</si>
  <si>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</si>
  <si>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</si>
  <si>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</si>
  <si>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</si>
  <si>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</si>
  <si>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</si>
  <si>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</si>
  <si>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</si>
  <si>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</si>
  <si>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</si>
  <si>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</si>
  <si>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</si>
  <si>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</si>
  <si>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</si>
  <si>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</si>
  <si>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</si>
  <si>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</si>
  <si>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</si>
  <si>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</si>
  <si>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</si>
  <si>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</si>
  <si>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</si>
  <si>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</si>
  <si>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</si>
  <si>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</si>
  <si>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</si>
  <si>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</si>
  <si>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</si>
  <si>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</si>
  <si>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</si>
  <si>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</si>
  <si>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</si>
  <si>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</si>
  <si>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</si>
  <si>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</si>
  <si>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</si>
  <si>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</si>
  <si>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</si>
  <si>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</si>
  <si>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</si>
  <si>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</si>
  <si>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</si>
  <si>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</si>
  <si>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</si>
  <si>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</si>
  <si>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</si>
  <si>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</si>
  <si>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</si>
  <si>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</si>
  <si>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</si>
  <si>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</si>
  <si>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</si>
  <si>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</si>
  <si>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</si>
  <si>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</si>
  <si>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</si>
  <si>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</si>
  <si>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</si>
  <si>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</si>
  <si>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</si>
  <si>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</si>
  <si>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</si>
  <si>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</si>
  <si>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</si>
  <si>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</si>
  <si>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</si>
  <si>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</si>
  <si>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</si>
  <si>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</si>
  <si>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</si>
  <si>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</si>
  <si>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</si>
  <si>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</si>
  <si>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</si>
  <si>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</si>
  <si>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</si>
  <si>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</si>
  <si>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</si>
  <si>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</si>
  <si>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</si>
  <si>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</si>
  <si>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</si>
  <si>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</si>
  <si>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</si>
  <si>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</si>
  <si>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</si>
  <si>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</si>
  <si>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</si>
  <si>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</si>
  <si>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</si>
  <si>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</si>
  <si>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</si>
  <si>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</si>
  <si>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</si>
  <si>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</si>
  <si>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</si>
  <si>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</si>
  <si>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</si>
  <si>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</si>
  <si>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</si>
  <si>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</si>
  <si>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</si>
  <si>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</si>
  <si>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</si>
  <si>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</si>
  <si>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</si>
  <si>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</si>
  <si>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</si>
  <si>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</si>
  <si>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</si>
  <si>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</si>
  <si>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</si>
  <si>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</si>
  <si>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</si>
  <si>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</si>
  <si>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</si>
  <si>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</si>
  <si>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</si>
  <si>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</si>
  <si>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</si>
  <si>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</si>
  <si>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</si>
  <si>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</si>
  <si>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</si>
  <si>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</si>
  <si>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</si>
  <si>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</si>
  <si>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</si>
  <si>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</si>
  <si>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</si>
  <si>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</si>
  <si>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</si>
  <si>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</si>
  <si>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</si>
  <si>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</si>
  <si>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</si>
  <si>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</si>
  <si>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</si>
  <si>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</si>
  <si>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</si>
  <si>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</si>
  <si>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</si>
  <si>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</si>
  <si>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</si>
  <si>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</si>
  <si>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</si>
  <si>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</si>
  <si>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</si>
  <si>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</si>
  <si>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</si>
  <si>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</si>
  <si>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</si>
  <si>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</si>
  <si>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</si>
  <si>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</si>
  <si>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</si>
  <si>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</si>
  <si>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</si>
  <si>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</si>
  <si>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</si>
  <si>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</si>
  <si>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</si>
  <si>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</si>
  <si>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</si>
  <si>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</si>
  <si>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</si>
  <si>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</si>
  <si>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</si>
  <si>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</si>
  <si>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</si>
  <si>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</si>
  <si>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</si>
  <si>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</si>
  <si>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</si>
  <si>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</si>
  <si>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</si>
  <si>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</si>
  <si>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</si>
  <si>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</si>
  <si>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</si>
  <si>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</si>
  <si>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</si>
  <si>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</si>
  <si>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</si>
  <si>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</si>
  <si>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</si>
  <si>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</si>
  <si>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</si>
  <si>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</si>
  <si>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</si>
  <si>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</si>
  <si>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</si>
  <si>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</si>
  <si>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</si>
  <si>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</si>
  <si>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</si>
  <si>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</si>
  <si>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</si>
  <si>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</si>
  <si>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</si>
  <si>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</si>
  <si>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</si>
  <si>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</si>
  <si>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</si>
  <si>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</si>
  <si>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</si>
  <si>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</si>
  <si>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</si>
  <si>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</si>
  <si>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</si>
  <si>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</si>
  <si>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</si>
  <si>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</si>
  <si>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</si>
  <si>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</si>
  <si>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</si>
  <si>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</si>
  <si>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</si>
  <si>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</si>
  <si>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</si>
  <si>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</si>
  <si>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</si>
  <si>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</si>
  <si>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</si>
  <si>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</si>
  <si>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</si>
  <si>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</si>
  <si>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</si>
  <si>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</si>
  <si>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</si>
  <si>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</si>
  <si>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</si>
  <si>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</si>
  <si>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</si>
  <si>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</si>
  <si>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</si>
  <si>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</si>
  <si>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</si>
  <si>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</si>
  <si>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</si>
  <si>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</si>
  <si>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</si>
  <si>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</si>
  <si>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</si>
  <si>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</si>
  <si>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</si>
  <si>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</si>
  <si>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</si>
  <si>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</si>
  <si>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</si>
  <si>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</si>
  <si>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</si>
  <si>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</si>
  <si>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</si>
  <si>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</si>
  <si>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</si>
  <si>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</si>
  <si>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</si>
  <si>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</si>
  <si>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</si>
  <si>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</si>
  <si>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</si>
  <si>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</si>
  <si>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</si>
  <si>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</si>
  <si>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</si>
  <si>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</si>
  <si>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</si>
  <si>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</si>
  <si>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</si>
  <si>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</si>
  <si>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</si>
  <si>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</si>
  <si>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</si>
  <si>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</si>
  <si>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</si>
  <si>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</si>
  <si>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</si>
  <si>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</si>
  <si>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</si>
  <si>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</si>
  <si>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</si>
  <si>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</si>
  <si>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</si>
  <si>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</si>
  <si>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</si>
  <si>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</si>
  <si>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</si>
  <si>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</si>
  <si>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</si>
  <si>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</si>
  <si>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</si>
  <si>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</si>
  <si>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</si>
  <si>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</si>
  <si>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</si>
  <si>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</si>
  <si>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</si>
  <si>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</si>
  <si>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</si>
  <si>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</si>
  <si>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</si>
  <si>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</si>
  <si>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</si>
  <si>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</si>
  <si>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</si>
  <si>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</si>
  <si>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</si>
  <si>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</si>
  <si>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</si>
  <si>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</si>
  <si>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</si>
  <si>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</si>
  <si>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</si>
  <si>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</si>
  <si>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</si>
  <si>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</si>
  <si>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</si>
  <si>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</si>
  <si>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</si>
  <si>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</si>
  <si>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</si>
  <si>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</si>
  <si>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</si>
  <si>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</si>
  <si>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</si>
  <si>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</si>
  <si>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</si>
  <si>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</si>
  <si>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</si>
  <si>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</si>
  <si>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</si>
  <si>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</si>
  <si>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</si>
  <si>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</si>
  <si>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</si>
  <si>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</si>
  <si>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</si>
  <si>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</si>
  <si>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</si>
  <si>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</si>
  <si>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</si>
  <si>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</si>
  <si>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</si>
  <si>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</si>
  <si>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</si>
  <si>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</si>
  <si>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</si>
  <si>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</si>
  <si>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</si>
  <si>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</si>
  <si>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</si>
  <si>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</si>
  <si>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</si>
  <si>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</si>
  <si>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</si>
  <si>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</si>
  <si>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</si>
  <si>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</si>
  <si>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</si>
  <si>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</si>
  <si>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</si>
  <si>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</si>
  <si>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</si>
  <si>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</si>
  <si>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</si>
  <si>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</si>
  <si>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</si>
  <si>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</si>
  <si>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</si>
  <si>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</si>
  <si>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</si>
  <si>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</si>
  <si>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</si>
  <si>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</si>
  <si>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</si>
  <si>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</si>
  <si>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</si>
  <si>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</si>
  <si>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</si>
  <si>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</si>
  <si>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</si>
  <si>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</si>
  <si>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</si>
  <si>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</si>
  <si>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</si>
  <si>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</si>
  <si>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</si>
  <si>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</si>
  <si>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</si>
  <si>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</si>
  <si>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</si>
  <si>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</si>
  <si>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</si>
  <si>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</si>
  <si>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</si>
  <si>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</si>
  <si>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</si>
  <si>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</si>
  <si>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</si>
  <si>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</si>
  <si>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</si>
  <si>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</si>
  <si>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</si>
  <si>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</si>
  <si>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</si>
  <si>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</si>
  <si>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</si>
  <si>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</si>
  <si>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</si>
  <si>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</si>
  <si>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</si>
  <si>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</si>
  <si>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</si>
  <si>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</si>
  <si>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</si>
  <si>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</si>
  <si>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</si>
  <si>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</si>
  <si>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</si>
  <si>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</si>
  <si>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</si>
  <si>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</si>
  <si>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</si>
  <si>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</si>
  <si>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</si>
  <si>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</si>
  <si>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</si>
  <si>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</si>
  <si>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</si>
  <si>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</si>
  <si>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</si>
  <si>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</si>
  <si>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</si>
  <si>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</si>
  <si>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</si>
  <si>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</si>
  <si>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</si>
  <si>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</si>
  <si>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</si>
  <si>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</si>
  <si>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</si>
  <si>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</si>
  <si>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</si>
  <si>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</si>
  <si>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</si>
  <si>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</si>
  <si>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</si>
  <si>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</si>
  <si>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</si>
  <si>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</si>
  <si>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</si>
  <si>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</si>
  <si>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</si>
  <si>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</si>
  <si>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</si>
  <si>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</si>
  <si>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</si>
  <si>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</si>
  <si>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</si>
  <si>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</si>
  <si>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</si>
  <si>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</si>
  <si>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</si>
  <si>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</si>
  <si>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</si>
  <si>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</si>
  <si>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</si>
  <si>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</si>
  <si>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</si>
  <si>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</si>
  <si>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</si>
  <si>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</si>
  <si>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</si>
  <si>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</si>
  <si>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</si>
  <si>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</si>
  <si>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</si>
  <si>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</si>
  <si>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</si>
  <si>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</si>
  <si>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</si>
  <si>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</si>
  <si>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</si>
  <si>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</si>
  <si>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</si>
  <si>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</si>
  <si>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</si>
  <si>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</si>
  <si>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</si>
  <si>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</si>
  <si>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</si>
  <si>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</si>
  <si>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</si>
  <si>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</si>
  <si>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</si>
  <si>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</si>
  <si>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</si>
  <si>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</si>
  <si>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</si>
  <si>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</si>
  <si>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</si>
  <si>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</si>
  <si>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</si>
  <si>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</si>
  <si>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</si>
  <si>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</si>
  <si>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</si>
  <si>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</si>
  <si>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</si>
  <si>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</si>
  <si>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</si>
  <si>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</si>
  <si>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</si>
  <si>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</si>
  <si>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</si>
  <si>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</si>
  <si>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</si>
  <si>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</si>
  <si>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</si>
  <si>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</si>
  <si>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</si>
  <si>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</si>
  <si>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</si>
  <si>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</si>
  <si>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</si>
  <si>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</si>
  <si>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</si>
  <si>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</si>
  <si>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</si>
  <si>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</si>
  <si>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</si>
  <si>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</si>
  <si>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</si>
  <si>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</si>
  <si>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</si>
  <si>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</si>
  <si>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</si>
  <si>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</si>
  <si>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</si>
  <si>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</si>
  <si>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</si>
  <si>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</si>
  <si>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</si>
  <si>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</si>
  <si>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</si>
  <si>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</si>
  <si>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</si>
  <si>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</si>
  <si>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</si>
  <si>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</si>
  <si>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</si>
  <si>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</si>
  <si>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</si>
  <si>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</si>
  <si>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</si>
  <si>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</si>
  <si>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</si>
  <si>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</si>
  <si>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</si>
  <si>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</si>
  <si>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</si>
  <si>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</si>
  <si>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</si>
  <si>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</si>
  <si>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</si>
  <si>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</si>
  <si>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</si>
  <si>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</si>
  <si>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</si>
  <si>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</si>
  <si>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</si>
  <si>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</si>
  <si>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</si>
  <si>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</si>
  <si>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</si>
  <si>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</si>
  <si>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</si>
  <si>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</si>
  <si>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</si>
  <si>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</si>
  <si>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</si>
  <si>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</si>
  <si>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</si>
  <si>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</si>
  <si>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</si>
  <si>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</si>
  <si>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</si>
  <si>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</si>
  <si>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</si>
  <si>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</si>
  <si>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</si>
  <si>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</si>
  <si>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</si>
  <si>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</si>
  <si>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</si>
  <si>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</si>
  <si>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</si>
  <si>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</si>
  <si>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</si>
  <si>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</si>
  <si>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</si>
  <si>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</si>
  <si>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</si>
  <si>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</si>
  <si>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</si>
  <si>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</si>
  <si>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</si>
  <si>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</si>
  <si>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</si>
  <si>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</si>
  <si>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</si>
  <si>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</si>
  <si>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</si>
  <si>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</si>
  <si>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</si>
  <si>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</si>
  <si>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</si>
  <si>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</si>
  <si>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</si>
  <si>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</si>
  <si>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</si>
  <si>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</si>
  <si>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</si>
  <si>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</si>
  <si>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</si>
  <si>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</si>
  <si>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</si>
  <si>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</si>
  <si>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</si>
  <si>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</si>
  <si>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</si>
  <si>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</si>
  <si>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</si>
  <si>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</si>
  <si>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</si>
  <si>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</si>
  <si>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</si>
  <si>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</si>
  <si>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</si>
  <si>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</si>
  <si>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</si>
  <si>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</si>
  <si>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</si>
  <si>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</si>
  <si>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</si>
  <si>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</si>
  <si>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</si>
  <si>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</si>
  <si>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</si>
  <si>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</si>
  <si>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</si>
  <si>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</si>
  <si>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</si>
  <si>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</si>
  <si>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</si>
  <si>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</si>
  <si>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</si>
  <si>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</si>
  <si>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</si>
  <si>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</si>
  <si>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</si>
  <si>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</si>
  <si>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</si>
  <si>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</si>
  <si>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</si>
  <si>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</si>
  <si>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</si>
  <si>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</si>
  <si>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</si>
  <si>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</si>
  <si>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</si>
  <si>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</si>
  <si>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</si>
  <si>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</si>
  <si>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</si>
  <si>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</si>
  <si>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</si>
  <si>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</si>
  <si>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</si>
  <si>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</si>
  <si>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</si>
  <si>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</si>
  <si>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</si>
  <si>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</si>
  <si>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</si>
  <si>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</si>
  <si>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</si>
  <si>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</si>
  <si>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</si>
  <si>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</si>
  <si>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</si>
  <si>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</si>
  <si>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</si>
  <si>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</si>
  <si>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</si>
  <si>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</si>
  <si>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</si>
  <si>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</si>
  <si>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</si>
  <si>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</si>
  <si>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</si>
  <si>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</si>
  <si>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</si>
  <si>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</si>
  <si>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</si>
  <si>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</si>
  <si>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</si>
  <si>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</si>
  <si>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</si>
  <si>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</si>
  <si>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</si>
  <si>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</si>
  <si>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</si>
  <si>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</si>
  <si>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</si>
  <si>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</si>
  <si>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</si>
  <si>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</si>
  <si>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</si>
  <si>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</si>
  <si>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</si>
  <si>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</si>
  <si>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</si>
  <si>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</si>
  <si>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</si>
  <si>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</si>
  <si>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</si>
  <si>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</si>
  <si>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</si>
  <si>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</si>
  <si>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</si>
  <si>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</si>
  <si>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</si>
  <si>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</si>
  <si>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</si>
  <si>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</si>
  <si>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</si>
  <si>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</si>
  <si>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</si>
  <si>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</si>
  <si>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</si>
  <si>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</si>
  <si>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</si>
  <si>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</si>
  <si>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</si>
  <si>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</si>
  <si>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</si>
  <si>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</si>
  <si>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</si>
  <si>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</si>
  <si>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</si>
  <si>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</si>
  <si>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</si>
  <si>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</si>
  <si>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</si>
  <si>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</si>
  <si>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</si>
  <si>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</si>
  <si>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</si>
  <si>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</si>
  <si>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</si>
  <si>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</si>
  <si>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</si>
  <si>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</si>
  <si>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</si>
  <si>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</si>
  <si>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</si>
  <si>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</si>
  <si>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</si>
  <si>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</si>
  <si>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</si>
  <si>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</si>
  <si>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</si>
  <si>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</si>
  <si>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</si>
  <si>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</si>
  <si>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</si>
  <si>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</si>
  <si>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</si>
  <si>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</si>
  <si>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</si>
  <si>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</si>
  <si>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</si>
  <si>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</si>
  <si>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</si>
  <si>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</si>
  <si>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</si>
  <si>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</si>
  <si>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</si>
  <si>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</si>
  <si>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</si>
  <si>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</si>
  <si>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</si>
  <si>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</si>
  <si>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</si>
  <si>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</si>
  <si>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</si>
  <si>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</si>
  <si>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</si>
  <si>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</si>
  <si>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</si>
  <si>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</si>
  <si>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</si>
  <si>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</si>
  <si>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</si>
  <si>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</si>
  <si>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</si>
  <si>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</si>
  <si>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</si>
  <si>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</si>
  <si>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</si>
  <si>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</si>
  <si>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</si>
  <si>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</si>
  <si>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</si>
  <si>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</si>
  <si>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</si>
  <si>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</si>
  <si>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</si>
  <si>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</si>
  <si>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</si>
  <si>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</si>
  <si>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</si>
  <si>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</si>
  <si>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</si>
  <si>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</si>
  <si>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</si>
  <si>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</si>
  <si>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</si>
  <si>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</si>
  <si>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</si>
  <si>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</si>
  <si>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</si>
  <si>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</si>
  <si>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</si>
  <si>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</si>
  <si>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</si>
  <si>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</si>
  <si>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</si>
  <si>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</si>
  <si>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</si>
  <si>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</si>
  <si>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</si>
  <si>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</si>
  <si>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</si>
  <si>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</si>
  <si>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</si>
  <si>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</si>
  <si>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</si>
  <si>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</si>
  <si>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</si>
  <si>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</si>
  <si>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</si>
  <si>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</si>
  <si>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</si>
  <si>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</si>
  <si>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</si>
  <si>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</si>
  <si>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</si>
  <si>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</si>
  <si>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</si>
  <si>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</si>
  <si>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</si>
  <si>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</si>
  <si>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</si>
  <si>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</si>
  <si>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</si>
  <si>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</si>
  <si>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</si>
  <si>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</si>
  <si>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</si>
  <si>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</si>
  <si>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</si>
  <si>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</si>
  <si>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</si>
  <si>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</si>
  <si>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</si>
  <si>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</si>
  <si>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</si>
  <si>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</si>
  <si>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</si>
  <si>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</si>
  <si>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</si>
  <si>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</si>
  <si>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</si>
  <si>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</si>
  <si>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</si>
  <si>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</si>
  <si>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</si>
  <si>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</si>
  <si>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</si>
  <si>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</si>
  <si>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</si>
  <si>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</si>
  <si>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</si>
  <si>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</si>
  <si>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</si>
  <si>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</si>
  <si>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</si>
  <si>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</si>
  <si>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</si>
  <si>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</si>
  <si>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</si>
  <si>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</si>
  <si>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</si>
  <si>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</si>
  <si>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</si>
  <si>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</si>
  <si>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</si>
  <si>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</si>
  <si>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</si>
  <si>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</si>
  <si>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</si>
  <si>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</si>
  <si>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</si>
  <si>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</si>
  <si>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</si>
  <si>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</si>
  <si>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</si>
  <si>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</si>
  <si>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</si>
  <si>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</si>
  <si>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</si>
  <si>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</si>
  <si>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</si>
  <si>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</si>
  <si>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</si>
  <si>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</si>
  <si>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</si>
  <si>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</si>
  <si>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</si>
  <si>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</si>
  <si>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</si>
  <si>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</si>
  <si>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</si>
  <si>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</si>
  <si>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</si>
  <si>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</si>
  <si>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</si>
  <si>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</si>
  <si>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</si>
  <si>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</si>
  <si>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</si>
  <si>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</si>
  <si>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</si>
  <si>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</si>
  <si>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</si>
  <si>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</si>
  <si>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</si>
  <si>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</si>
  <si>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</si>
  <si>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</si>
  <si>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</si>
  <si>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</si>
  <si>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</si>
  <si>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</si>
  <si>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</si>
  <si>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</si>
  <si>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</si>
  <si>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</si>
  <si>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</si>
  <si>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</si>
  <si>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</si>
  <si>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</si>
  <si>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</si>
  <si>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</si>
  <si>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</si>
  <si>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</si>
  <si>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</si>
  <si>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</si>
  <si>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</si>
  <si>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</si>
  <si>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</si>
  <si>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</si>
  <si>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</si>
  <si>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</si>
  <si>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</si>
  <si>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</si>
  <si>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</si>
  <si>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</si>
  <si>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</si>
  <si>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</si>
  <si>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</si>
  <si>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</si>
  <si>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</si>
  <si>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</si>
  <si>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</si>
  <si>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</si>
  <si>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</si>
  <si>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</si>
  <si>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</si>
  <si>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</si>
  <si>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</si>
  <si>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</si>
  <si>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</si>
  <si>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</si>
  <si>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</si>
  <si>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</si>
  <si>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</si>
  <si>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</si>
  <si>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</si>
  <si>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</si>
  <si>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</si>
  <si>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</si>
  <si>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</si>
  <si>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</si>
  <si>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</si>
  <si>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</si>
  <si>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</si>
  <si>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</si>
  <si>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</si>
  <si>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</si>
  <si>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</si>
  <si>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</si>
  <si>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</si>
  <si>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</si>
  <si>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</si>
  <si>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</si>
  <si>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</si>
  <si>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</si>
  <si>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</si>
  <si>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</si>
  <si>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</si>
  <si>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</si>
  <si>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</si>
  <si>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</si>
  <si>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</si>
  <si>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</si>
  <si>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</si>
  <si>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</si>
  <si>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</si>
  <si>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</si>
  <si>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</si>
  <si>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</si>
  <si>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</si>
  <si>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</si>
  <si>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</si>
  <si>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</si>
  <si>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</si>
  <si>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</si>
  <si>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</si>
  <si>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</si>
  <si>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</si>
  <si>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</si>
  <si>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</si>
  <si>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</si>
  <si>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</si>
  <si>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</si>
  <si>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</si>
  <si>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</si>
  <si>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</si>
  <si>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</si>
  <si>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</si>
  <si>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</si>
  <si>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</si>
  <si>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</si>
  <si>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</si>
  <si>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</si>
  <si>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</si>
  <si>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</si>
  <si>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</si>
  <si>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</si>
  <si>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</si>
  <si>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</si>
  <si>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</si>
  <si>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</si>
  <si>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</si>
  <si>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</si>
  <si>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</si>
  <si>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</si>
  <si>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</si>
  <si>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</si>
  <si>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</si>
  <si>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</si>
  <si>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</si>
  <si>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</si>
  <si>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</si>
  <si>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</si>
  <si>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</si>
  <si>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</si>
  <si>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</si>
  <si>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</si>
  <si>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</si>
  <si>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</si>
  <si>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</si>
  <si>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</si>
  <si>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</si>
  <si>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</si>
  <si>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</si>
  <si>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</si>
  <si>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</si>
  <si>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</si>
  <si>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</si>
  <si>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</si>
  <si>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</si>
  <si>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</si>
  <si>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</si>
  <si>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</si>
  <si>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</si>
  <si>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</si>
  <si>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</si>
  <si>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</si>
  <si>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</si>
  <si>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</si>
  <si>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</si>
  <si>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</si>
  <si>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</si>
  <si>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</si>
  <si>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</si>
  <si>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</si>
  <si>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</si>
  <si>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</si>
  <si>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</si>
  <si>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</si>
  <si>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</si>
  <si>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</si>
  <si>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</si>
  <si>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</si>
  <si>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</si>
  <si>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</si>
  <si>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</si>
  <si>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</si>
  <si>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</si>
  <si>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</si>
  <si>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</si>
  <si>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</si>
  <si>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</si>
  <si>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</si>
  <si>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</si>
  <si>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</si>
  <si>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</si>
  <si>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</si>
  <si>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</si>
  <si>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</si>
  <si>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</si>
  <si>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</si>
  <si>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</si>
  <si>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</si>
  <si>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</si>
  <si>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</si>
  <si>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</si>
  <si>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</si>
  <si>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</si>
  <si>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</si>
  <si>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</si>
  <si>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</si>
  <si>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</si>
  <si>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</si>
  <si>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</si>
  <si>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</si>
  <si>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</si>
  <si>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</si>
  <si>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</si>
  <si>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</si>
  <si>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</si>
  <si>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</si>
  <si>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</si>
  <si>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</si>
  <si>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</si>
  <si>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</si>
  <si>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</si>
  <si>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</si>
  <si>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</si>
  <si>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</si>
  <si>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</si>
  <si>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</si>
  <si>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</si>
  <si>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</si>
  <si>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</si>
  <si>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</si>
  <si>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</si>
  <si>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</si>
  <si>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</si>
  <si>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</si>
  <si>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</si>
  <si>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</si>
  <si>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</si>
  <si>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</si>
  <si>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</si>
  <si>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</si>
  <si>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</si>
  <si>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</si>
  <si>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</si>
  <si>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</si>
  <si>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</si>
  <si>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</si>
  <si>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</si>
  <si>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</si>
  <si>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</si>
  <si>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</si>
  <si>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</si>
  <si>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</si>
  <si>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</si>
  <si>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</si>
  <si>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</si>
  <si>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</si>
  <si>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</si>
  <si>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</si>
  <si>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</si>
  <si>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</si>
  <si>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</si>
  <si>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</si>
  <si>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</si>
  <si>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</si>
  <si>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</si>
  <si>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</si>
  <si>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</si>
  <si>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</si>
  <si>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</si>
  <si>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</si>
  <si>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</si>
  <si>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</si>
  <si>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</si>
  <si>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</si>
  <si>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</si>
  <si>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</si>
  <si>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</si>
  <si>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</si>
  <si>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</si>
  <si>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</si>
  <si>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</si>
  <si>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</si>
  <si>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</si>
  <si>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</si>
  <si>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</si>
  <si>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</si>
  <si>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</si>
  <si>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</si>
  <si>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</si>
  <si>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</si>
  <si>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</si>
  <si>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</si>
  <si>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</si>
  <si>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</si>
  <si>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</si>
  <si>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</si>
  <si>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</si>
  <si>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</si>
  <si>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</si>
  <si>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</si>
  <si>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</si>
  <si>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</si>
  <si>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</si>
  <si>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</si>
  <si>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</si>
  <si>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</si>
  <si>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</si>
  <si>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</si>
  <si>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</si>
  <si>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</si>
  <si>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</si>
  <si>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</si>
  <si>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</si>
  <si>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</si>
  <si>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</si>
  <si>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</si>
  <si>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</si>
  <si>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</si>
  <si>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</si>
  <si>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</si>
  <si>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</si>
  <si>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</si>
  <si>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</si>
  <si>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</si>
  <si>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</si>
  <si>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</si>
  <si>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</si>
  <si>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</si>
  <si>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</si>
  <si>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</si>
  <si>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</si>
  <si>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</si>
  <si>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</si>
  <si>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</si>
  <si>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</si>
  <si>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</si>
  <si>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</si>
  <si>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</si>
  <si>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</si>
  <si>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</si>
  <si>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</si>
  <si>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</si>
  <si>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</si>
  <si>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</si>
  <si>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</si>
  <si>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</si>
  <si>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</si>
  <si>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</si>
  <si>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</si>
  <si>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</si>
  <si>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</si>
  <si>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</si>
  <si>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</si>
  <si>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</si>
  <si>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</si>
  <si>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</si>
  <si>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</si>
  <si>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</si>
  <si>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</si>
  <si>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</si>
  <si>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</si>
  <si>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</si>
  <si>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</si>
  <si>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</si>
  <si>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</si>
  <si>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</si>
  <si>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</si>
  <si>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</si>
  <si>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</si>
  <si>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</si>
  <si>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</si>
  <si>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</si>
  <si>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</si>
  <si>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</si>
  <si>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</si>
  <si>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</si>
  <si>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</si>
  <si>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</si>
  <si>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</si>
  <si>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</si>
  <si>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</si>
  <si>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</si>
  <si>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</si>
  <si>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</si>
  <si>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</si>
  <si>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</si>
  <si>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</si>
  <si>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</si>
  <si>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</si>
  <si>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</si>
  <si>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</si>
  <si>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</si>
  <si>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</si>
  <si>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</si>
  <si>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</si>
  <si>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</si>
  <si>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</si>
  <si>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</si>
  <si>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</si>
  <si>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</si>
  <si>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</si>
  <si>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</si>
  <si>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</si>
  <si>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</si>
  <si>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</si>
  <si>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</si>
  <si>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</si>
  <si>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</si>
  <si>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</si>
  <si>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</si>
  <si>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</si>
  <si>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</si>
  <si>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</si>
  <si>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</si>
  <si>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</si>
  <si>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</si>
  <si>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</si>
  <si>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</si>
  <si>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</si>
  <si>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</si>
  <si>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</si>
  <si>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</si>
  <si>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</si>
  <si>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</si>
  <si>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</si>
  <si>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</si>
  <si>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</si>
  <si>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</si>
  <si>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</si>
  <si>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</si>
  <si>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</si>
  <si>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</si>
  <si>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</si>
  <si>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</si>
  <si>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</si>
  <si>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</si>
  <si>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</si>
  <si>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</si>
  <si>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</si>
  <si>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</si>
  <si>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</si>
  <si>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</si>
  <si>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</si>
  <si>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</si>
  <si>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</si>
  <si>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</si>
  <si>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</si>
  <si>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</si>
  <si>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</si>
  <si>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</si>
  <si>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</si>
  <si>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</si>
  <si>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</si>
  <si>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</si>
  <si>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</si>
  <si>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</si>
  <si>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</si>
  <si>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</si>
  <si>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</si>
  <si>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</si>
  <si>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</si>
  <si>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</si>
  <si>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</si>
  <si>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</si>
  <si>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</si>
  <si>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</si>
  <si>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</si>
  <si>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</si>
  <si>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</si>
  <si>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</si>
  <si>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</si>
  <si>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</si>
  <si>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</si>
  <si>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</si>
  <si>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</si>
  <si>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</si>
  <si>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</si>
  <si>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</si>
  <si>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</si>
  <si>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</si>
  <si>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</si>
  <si>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</si>
  <si>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</si>
  <si>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</si>
  <si>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</si>
  <si>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</si>
  <si>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</si>
  <si>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</si>
  <si>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</si>
  <si>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</si>
  <si>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</si>
  <si>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</si>
  <si>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</si>
  <si>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</si>
  <si>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</si>
  <si>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</si>
  <si>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</si>
  <si>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</si>
  <si>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</si>
  <si>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</si>
  <si>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</si>
  <si>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</si>
  <si>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</si>
  <si>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</si>
  <si>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</si>
  <si>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</si>
  <si>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</si>
  <si>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</si>
  <si>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</si>
  <si>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</si>
  <si>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</si>
  <si>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</si>
  <si>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</si>
  <si>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</si>
  <si>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</si>
  <si>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</si>
  <si>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</si>
  <si>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</si>
  <si>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</si>
  <si>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</si>
  <si>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</si>
  <si>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</si>
  <si>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</si>
  <si>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</si>
  <si>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</si>
  <si>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</si>
  <si>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</si>
  <si>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</si>
  <si>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</si>
  <si>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</si>
  <si>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</si>
  <si>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</si>
  <si>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</si>
  <si>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</si>
  <si>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</si>
  <si>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</si>
  <si>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</si>
  <si>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</si>
  <si>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</si>
  <si>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</si>
  <si>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</si>
  <si>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</si>
  <si>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</si>
  <si>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</si>
  <si>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</si>
  <si>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</si>
  <si>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</si>
  <si>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</si>
  <si>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</si>
  <si>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</si>
  <si>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</si>
  <si>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</si>
  <si>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</si>
  <si>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</si>
  <si>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</si>
  <si>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</si>
  <si>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</si>
  <si>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</si>
  <si>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</si>
  <si>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</si>
  <si>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</si>
  <si>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</si>
  <si>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</si>
  <si>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</si>
  <si>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</si>
  <si>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</si>
  <si>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</si>
  <si>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</si>
  <si>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</si>
  <si>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</si>
  <si>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</si>
  <si>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</si>
  <si>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</si>
  <si>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</si>
  <si>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</si>
  <si>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</si>
  <si>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</si>
  <si>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</si>
  <si>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</si>
  <si>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</si>
  <si>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</si>
  <si>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</si>
  <si>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</si>
  <si>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</si>
  <si>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</si>
  <si>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</si>
  <si>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</si>
  <si>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</si>
  <si>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</si>
  <si>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</si>
  <si>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</si>
  <si>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</si>
  <si>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</si>
  <si>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</si>
  <si>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</si>
  <si>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</si>
  <si>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</si>
  <si>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</si>
  <si>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</si>
  <si>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</si>
  <si>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</si>
  <si>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</si>
  <si>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</si>
  <si>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</si>
  <si>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</si>
  <si>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</si>
  <si>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</si>
  <si>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</si>
  <si>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</si>
  <si>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</si>
  <si>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</si>
  <si>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</si>
  <si>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</si>
  <si>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</si>
  <si>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</si>
  <si>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</si>
  <si>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</si>
  <si>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</si>
  <si>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</si>
  <si>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</si>
  <si>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</si>
  <si>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</si>
  <si>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</si>
  <si>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</si>
  <si>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</si>
  <si>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</si>
  <si>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</si>
  <si>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</si>
  <si>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</si>
  <si>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</si>
  <si>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</si>
  <si>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</si>
  <si>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</si>
  <si>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</si>
  <si>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</si>
  <si>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</si>
  <si>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</si>
  <si>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</si>
  <si>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</si>
  <si>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</si>
  <si>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</si>
  <si>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</si>
  <si>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</si>
  <si>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</si>
  <si>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</si>
  <si>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</si>
  <si>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</si>
  <si>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</si>
  <si>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</si>
  <si>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</si>
  <si>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</si>
  <si>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</si>
  <si>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</si>
  <si>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</si>
  <si>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</si>
  <si>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</si>
  <si>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</si>
  <si>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</si>
  <si>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</si>
  <si>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</si>
  <si>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</si>
  <si>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</si>
  <si>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</si>
  <si>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</si>
  <si>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</si>
  <si>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</si>
  <si>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</si>
  <si>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</si>
  <si>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</si>
  <si>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</si>
  <si>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</si>
  <si>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</si>
  <si>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</si>
  <si>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</si>
  <si>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</si>
  <si>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</si>
  <si>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</si>
  <si>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</si>
  <si>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</si>
  <si>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</si>
  <si>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</si>
  <si>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</si>
  <si>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</si>
  <si>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</si>
  <si>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</si>
  <si>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</si>
  <si>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</si>
  <si>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</si>
  <si>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</si>
  <si>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</si>
  <si>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</si>
  <si>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</si>
  <si>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</si>
  <si>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</si>
  <si>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</si>
  <si>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</si>
  <si>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</si>
  <si>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</si>
  <si>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</si>
  <si>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</si>
  <si>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</si>
  <si>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</si>
  <si>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</si>
  <si>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</si>
  <si>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</si>
  <si>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</si>
  <si>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</si>
  <si>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</si>
  <si>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</si>
  <si>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</si>
  <si>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</si>
  <si>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</si>
  <si>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</si>
  <si>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</si>
  <si>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</si>
  <si>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</si>
  <si>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</si>
  <si>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</si>
  <si>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</si>
  <si>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</si>
  <si>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</si>
  <si>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</si>
  <si>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</si>
  <si>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</si>
  <si>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</si>
  <si>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</si>
  <si>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</si>
  <si>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</si>
  <si>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</si>
  <si>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</si>
  <si>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</si>
  <si>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</si>
  <si>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</si>
  <si>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</si>
  <si>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</si>
  <si>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</si>
  <si>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</si>
  <si>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</si>
  <si>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</si>
  <si>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</si>
  <si>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</si>
  <si>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</si>
  <si>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</si>
  <si>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</si>
  <si>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</si>
  <si>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</si>
  <si>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</si>
  <si>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</si>
  <si>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</si>
  <si>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</si>
  <si>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</si>
  <si>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</si>
  <si>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</si>
  <si>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</si>
  <si>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</si>
  <si>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</si>
  <si>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</si>
  <si>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</si>
  <si>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</si>
  <si>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</si>
  <si>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</si>
  <si>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</si>
  <si>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</si>
  <si>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</si>
  <si>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</si>
  <si>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</si>
  <si>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</si>
  <si>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</si>
  <si>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</si>
  <si>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</si>
  <si>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</si>
  <si>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</si>
  <si>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</si>
  <si>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</si>
  <si>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</si>
  <si>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</si>
  <si>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</si>
  <si>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</si>
  <si>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</si>
  <si>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</si>
  <si>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</si>
  <si>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</si>
  <si>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</si>
  <si>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</si>
  <si>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</si>
  <si>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</si>
  <si>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</si>
  <si>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</si>
  <si>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</si>
  <si>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</si>
  <si>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</si>
  <si>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</si>
  <si>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</si>
  <si>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</si>
  <si>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</si>
  <si>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</si>
  <si>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</si>
  <si>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</si>
  <si>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</si>
  <si>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</si>
  <si>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</si>
  <si>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</si>
  <si>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</si>
  <si>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</si>
  <si>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</si>
  <si>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</si>
  <si>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</si>
  <si>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</si>
  <si>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</si>
  <si>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</si>
  <si>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</si>
  <si>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</si>
  <si>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</si>
  <si>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</si>
  <si>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</si>
  <si>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</si>
  <si>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</si>
  <si>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</si>
  <si>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</si>
  <si>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</si>
  <si>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</si>
  <si>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</si>
  <si>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</si>
  <si>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</si>
  <si>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</si>
  <si>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</si>
  <si>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</si>
  <si>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</si>
  <si>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</si>
  <si>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</si>
  <si>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</si>
  <si>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</si>
  <si>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</si>
  <si>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</si>
  <si>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</si>
  <si>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</si>
  <si>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</si>
  <si>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</si>
  <si>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</si>
  <si>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</si>
  <si>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</si>
  <si>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</si>
  <si>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</si>
  <si>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</si>
  <si>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</si>
  <si>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</si>
  <si>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</si>
  <si>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</si>
  <si>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</si>
  <si>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</si>
  <si>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</si>
  <si>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</si>
  <si>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</si>
  <si>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</si>
  <si>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</si>
  <si>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</si>
  <si>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</si>
  <si>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</si>
  <si>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</si>
  <si>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</si>
  <si>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</si>
  <si>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</si>
  <si>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</si>
  <si>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</si>
  <si>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</si>
  <si>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</si>
  <si>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</si>
  <si>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</si>
  <si>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</si>
  <si>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</si>
  <si>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</si>
  <si>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</si>
  <si>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</si>
  <si>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</si>
  <si>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</si>
  <si>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</si>
  <si>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</si>
  <si>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</si>
  <si>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</si>
  <si>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</si>
  <si>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</si>
  <si>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</si>
  <si>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</si>
  <si>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</si>
  <si>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</si>
  <si>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</si>
  <si>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</si>
  <si>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</si>
  <si>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</si>
  <si>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</si>
  <si>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</si>
  <si>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</si>
  <si>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</si>
  <si>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</si>
  <si>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</si>
  <si>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</si>
  <si>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</si>
  <si>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</si>
  <si>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</si>
  <si>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</si>
  <si>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</si>
  <si>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</si>
  <si>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</si>
  <si>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</si>
  <si>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</si>
  <si>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</si>
  <si>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</si>
  <si>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</si>
  <si>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</si>
  <si>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</si>
  <si>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</si>
  <si>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</si>
  <si>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</si>
  <si>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</si>
  <si>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</si>
  <si>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</si>
  <si>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</si>
  <si>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</si>
  <si>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</si>
  <si>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</si>
  <si>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</si>
  <si>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</si>
  <si>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</si>
  <si>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</si>
  <si>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</si>
  <si>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</si>
  <si>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</si>
  <si>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</si>
  <si>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</si>
  <si>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</si>
  <si>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</si>
  <si>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</si>
  <si>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</si>
  <si>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</si>
  <si>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</si>
  <si>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</si>
  <si>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</si>
  <si>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</si>
  <si>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</si>
  <si>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</si>
  <si>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</si>
  <si>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</si>
  <si>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</si>
  <si>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</si>
  <si>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</si>
  <si>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</si>
  <si>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</si>
  <si>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</si>
  <si>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</si>
  <si>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</si>
  <si>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</si>
  <si>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</si>
  <si>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</si>
  <si>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</si>
  <si>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</si>
  <si>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</si>
  <si>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</si>
  <si>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</si>
  <si>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</si>
  <si>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</si>
  <si>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</si>
  <si>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</si>
  <si>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</si>
  <si>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</si>
  <si>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</si>
  <si>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</si>
  <si>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</si>
  <si>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</si>
  <si>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</si>
  <si>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</si>
  <si>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</si>
  <si>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</si>
  <si>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</si>
  <si>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</si>
  <si>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</si>
  <si>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</si>
  <si>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</si>
  <si>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</si>
  <si>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</si>
  <si>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</si>
  <si>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</si>
  <si>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</si>
  <si>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</si>
  <si>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</si>
  <si>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</si>
  <si>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</si>
  <si>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</si>
  <si>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</si>
  <si>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</si>
  <si>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</si>
  <si>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</si>
  <si>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</si>
  <si>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</si>
  <si>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</si>
  <si>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</si>
  <si>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</si>
  <si>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</si>
  <si>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</si>
  <si>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</si>
  <si>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</si>
  <si>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</si>
  <si>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</si>
  <si>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</si>
  <si>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</si>
  <si>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</si>
  <si>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</si>
  <si>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</si>
  <si>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</si>
  <si>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</si>
  <si>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</si>
  <si>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</si>
  <si>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</si>
  <si>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</si>
  <si>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</si>
  <si>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</si>
  <si>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</si>
  <si>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</si>
  <si>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</si>
  <si>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</si>
  <si>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</si>
  <si>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</si>
  <si>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</si>
  <si>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</si>
  <si>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</si>
  <si>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</si>
  <si>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</si>
  <si>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</si>
  <si>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</si>
  <si>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</si>
  <si>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</si>
  <si>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</si>
  <si>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</si>
  <si>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</si>
  <si>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</si>
  <si>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</si>
  <si>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</si>
  <si>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</si>
  <si>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</si>
  <si>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</si>
  <si>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</si>
  <si>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</si>
  <si>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</si>
  <si>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</si>
  <si>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</si>
  <si>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</si>
  <si>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</si>
  <si>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</si>
  <si>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</si>
  <si>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</si>
  <si>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</si>
  <si>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</si>
  <si>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</si>
  <si>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</si>
  <si>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</si>
  <si>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</si>
  <si>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</si>
  <si>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</si>
  <si>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</si>
  <si>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</si>
  <si>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</si>
  <si>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</si>
  <si>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</si>
  <si>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</si>
  <si>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</si>
  <si>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</si>
  <si>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</si>
  <si>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</si>
  <si>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</si>
  <si>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</si>
  <si>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</si>
  <si>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</si>
  <si>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</si>
  <si>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</si>
  <si>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</si>
  <si>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</si>
  <si>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</si>
  <si>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</si>
  <si>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</si>
  <si>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</si>
  <si>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</si>
  <si>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</si>
  <si>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</si>
  <si>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</si>
  <si>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</si>
  <si>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</si>
  <si>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</si>
  <si>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</si>
  <si>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</si>
  <si>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</si>
  <si>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</si>
  <si>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</si>
  <si>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</si>
  <si>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</si>
  <si>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</si>
  <si>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</si>
  <si>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</si>
  <si>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</si>
  <si>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</si>
  <si>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</si>
  <si>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</si>
  <si>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</si>
  <si>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</si>
  <si>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</si>
  <si>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</si>
  <si>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</si>
  <si>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</si>
  <si>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</si>
  <si>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</si>
  <si>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</si>
  <si>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</si>
  <si>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</si>
  <si>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</si>
  <si>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</si>
  <si>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</si>
  <si>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</si>
  <si>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</si>
  <si>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</si>
  <si>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</si>
  <si>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</si>
  <si>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</si>
  <si>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</si>
  <si>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</si>
  <si>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</si>
  <si>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</si>
  <si>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</si>
  <si>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</si>
  <si>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</si>
  <si>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</si>
  <si>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</si>
  <si>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</si>
  <si>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</si>
  <si>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</si>
  <si>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</si>
  <si>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</si>
  <si>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</si>
  <si>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</si>
  <si>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</si>
  <si>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</si>
  <si>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</si>
  <si>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</si>
  <si>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</si>
  <si>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</si>
  <si>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</si>
  <si>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</si>
  <si>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</si>
  <si>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</si>
  <si>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</si>
  <si>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</si>
  <si>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</si>
  <si>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</si>
  <si>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</si>
  <si>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</si>
  <si>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</si>
  <si>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</si>
  <si>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</si>
  <si>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</si>
  <si>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</si>
  <si>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</si>
  <si>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</si>
  <si>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</si>
  <si>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</si>
  <si>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</si>
  <si>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</si>
  <si>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</si>
  <si>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</si>
  <si>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</si>
  <si>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</si>
  <si>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</si>
  <si>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</si>
  <si>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</si>
  <si>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</si>
  <si>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</si>
  <si>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</si>
  <si>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</si>
  <si>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</si>
  <si>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</si>
  <si>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</si>
  <si>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</si>
  <si>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</si>
  <si>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</si>
  <si>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</si>
  <si>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</si>
  <si>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</si>
  <si>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</si>
  <si>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</si>
  <si>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</si>
  <si>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</si>
  <si>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</si>
  <si>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</si>
  <si>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</si>
  <si>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</si>
  <si>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</si>
  <si>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</si>
  <si>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</si>
  <si>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</si>
  <si>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</si>
  <si>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</si>
  <si>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</si>
  <si>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</si>
  <si>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</si>
  <si>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</si>
  <si>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</si>
  <si>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</si>
  <si>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</si>
  <si>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</si>
  <si>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</si>
  <si>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</si>
  <si>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</si>
  <si>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</si>
  <si>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</si>
  <si>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</si>
  <si>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</si>
  <si>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</si>
  <si>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</si>
  <si>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</si>
  <si>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</si>
  <si>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</si>
  <si>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</si>
  <si>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</si>
  <si>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</si>
  <si>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</si>
  <si>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</si>
  <si>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</si>
  <si>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</si>
  <si>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</si>
  <si>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</si>
  <si>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</si>
  <si>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</si>
  <si>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</si>
  <si>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</si>
  <si>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</si>
  <si>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</si>
  <si>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</si>
  <si>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</si>
  <si>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</si>
  <si>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</si>
  <si>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</si>
  <si>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</si>
  <si>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</si>
  <si>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</si>
  <si>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</si>
  <si>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</si>
  <si>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</si>
  <si>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</si>
  <si>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</si>
  <si>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</si>
  <si>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</si>
  <si>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</si>
  <si>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</si>
  <si>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</si>
  <si>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</si>
  <si>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</si>
  <si>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</si>
  <si>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</si>
  <si>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</si>
  <si>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</si>
  <si>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</si>
  <si>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</si>
  <si>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</si>
  <si>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</si>
  <si>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</si>
  <si>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</si>
  <si>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</si>
  <si>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</si>
  <si>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</si>
  <si>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</si>
  <si>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</si>
  <si>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</si>
  <si>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</si>
  <si>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</si>
  <si>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</si>
  <si>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</si>
  <si>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</si>
  <si>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</si>
  <si>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</si>
  <si>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</si>
  <si>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</si>
  <si>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</si>
  <si>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</si>
  <si>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</si>
  <si>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</si>
  <si>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</si>
  <si>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</si>
  <si>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</si>
  <si>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</si>
  <si>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</si>
  <si>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</si>
  <si>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</si>
  <si>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</si>
  <si>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</si>
  <si>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</si>
  <si>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</si>
  <si>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</si>
  <si>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</si>
  <si>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</si>
  <si>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</si>
  <si>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</si>
  <si>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</si>
  <si>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</si>
  <si>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</si>
  <si>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</si>
  <si>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</si>
  <si>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</si>
  <si>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</si>
  <si>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</si>
  <si>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</si>
  <si>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</si>
  <si>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</si>
  <si>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</si>
  <si>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</si>
  <si>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</si>
  <si>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</si>
  <si>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</si>
  <si>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</si>
  <si>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</si>
  <si>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</si>
  <si>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</si>
  <si>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</si>
  <si>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</si>
  <si>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</si>
  <si>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</si>
  <si>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</si>
  <si>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</si>
  <si>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</si>
  <si>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</si>
  <si>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</si>
  <si>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</si>
  <si>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</si>
  <si>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</si>
  <si>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</si>
  <si>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</si>
  <si>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</si>
  <si>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</si>
  <si>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</si>
  <si>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</si>
  <si>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</si>
  <si>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</si>
  <si>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</si>
  <si>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</si>
  <si>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</si>
  <si>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</si>
  <si>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</si>
  <si>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</si>
  <si>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</si>
  <si>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</si>
  <si>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</si>
  <si>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</si>
  <si>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</si>
  <si>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</si>
  <si>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</si>
  <si>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</si>
  <si>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</si>
  <si>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</si>
  <si>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</si>
  <si>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</si>
  <si>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</si>
  <si>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</si>
  <si>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</si>
  <si>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</si>
  <si>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</si>
  <si>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</si>
  <si>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</si>
  <si>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</si>
  <si>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</si>
  <si>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</si>
  <si>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</si>
  <si>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</si>
  <si>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</si>
  <si>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</si>
  <si>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</si>
  <si>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</si>
  <si>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</si>
  <si>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</si>
  <si>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</si>
  <si>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</si>
  <si>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</si>
  <si>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</si>
  <si>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</si>
  <si>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</si>
  <si>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</si>
  <si>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</si>
  <si>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</si>
  <si>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</si>
  <si>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</si>
  <si>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</si>
  <si>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</si>
  <si>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</si>
  <si>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</si>
  <si>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</si>
  <si>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</si>
  <si>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</si>
  <si>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</si>
  <si>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</si>
  <si>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</si>
  <si>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</si>
  <si>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</si>
  <si>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</si>
  <si>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</si>
  <si>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</si>
  <si>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</si>
  <si>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</si>
  <si>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</si>
  <si>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</si>
  <si>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</si>
  <si>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</si>
  <si>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</si>
  <si>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</si>
  <si>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</si>
  <si>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</si>
  <si>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</si>
  <si>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</si>
  <si>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</si>
  <si>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</si>
  <si>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</si>
  <si>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</si>
  <si>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</si>
  <si>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</si>
  <si>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</si>
  <si>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</si>
  <si>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</si>
  <si>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</si>
  <si>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</si>
  <si>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</si>
  <si>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</si>
  <si>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</si>
  <si>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</si>
  <si>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</si>
  <si>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</si>
  <si>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</si>
  <si>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</si>
  <si>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</si>
  <si>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</si>
  <si>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</si>
  <si>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</si>
  <si>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</si>
  <si>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</si>
  <si>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</si>
  <si>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</si>
  <si>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</si>
  <si>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</si>
  <si>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</si>
  <si>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</si>
  <si>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</si>
  <si>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</si>
  <si>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</si>
  <si>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</si>
  <si>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</si>
  <si>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</si>
  <si>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</si>
  <si>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</si>
  <si>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</si>
  <si>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</si>
  <si>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</si>
  <si>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</si>
  <si>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</si>
  <si>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</si>
  <si>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</si>
  <si>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</si>
  <si>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</si>
  <si>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</si>
  <si>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</si>
  <si>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</si>
  <si>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</si>
  <si>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</si>
  <si>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</si>
  <si>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</si>
  <si>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</si>
  <si>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</si>
  <si>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</si>
  <si>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</si>
  <si>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</si>
  <si>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</si>
  <si>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</si>
  <si>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</si>
  <si>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</si>
  <si>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</si>
  <si>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</si>
  <si>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</si>
  <si>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</si>
  <si>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</si>
  <si>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</si>
  <si>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</si>
  <si>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</si>
  <si>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</si>
  <si>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</si>
  <si>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</si>
  <si>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</si>
  <si>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</si>
  <si>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</si>
  <si>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</si>
  <si>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</si>
  <si>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</si>
  <si>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</si>
  <si>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</si>
  <si>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</si>
  <si>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</si>
  <si>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</si>
  <si>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</si>
  <si>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</si>
  <si>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</si>
  <si>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</si>
  <si>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</si>
  <si>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</si>
  <si>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</si>
  <si>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</si>
  <si>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</si>
  <si>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</si>
  <si>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</si>
  <si>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</si>
  <si>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</si>
  <si>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</si>
  <si>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</si>
  <si>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</si>
  <si>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</si>
  <si>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</si>
  <si>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</si>
  <si>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</si>
  <si>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</si>
  <si>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</si>
  <si>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</si>
  <si>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</si>
  <si>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</si>
  <si>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</si>
  <si>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</si>
  <si>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</si>
  <si>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</si>
  <si>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</si>
  <si>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</si>
  <si>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</si>
  <si>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</si>
  <si>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</si>
  <si>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</si>
  <si>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</si>
  <si>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</si>
  <si>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</si>
  <si>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</si>
  <si>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</si>
  <si>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</si>
  <si>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</si>
  <si>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</si>
  <si>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</si>
  <si>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</si>
  <si>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</si>
  <si>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</si>
  <si>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</si>
  <si>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</si>
  <si>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</si>
  <si>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</si>
  <si>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</si>
  <si>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</si>
  <si>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</si>
  <si>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</si>
  <si>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</si>
  <si>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</si>
  <si>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</si>
  <si>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</si>
  <si>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</si>
  <si>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</si>
  <si>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</si>
  <si>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</si>
  <si>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</si>
  <si>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</si>
  <si>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</si>
  <si>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</si>
  <si>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</si>
  <si>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</si>
  <si>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</si>
  <si>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</si>
  <si>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</si>
  <si>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</si>
  <si>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</si>
  <si>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</si>
  <si>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</si>
  <si>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</si>
  <si>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</si>
  <si>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</si>
  <si>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</si>
  <si>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</si>
  <si>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</si>
  <si>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</si>
  <si>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</si>
  <si>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</si>
  <si>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</si>
  <si>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</si>
  <si>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</si>
  <si>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</si>
  <si>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</si>
  <si>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</si>
  <si>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</si>
  <si>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</si>
  <si>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</si>
  <si>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</si>
  <si>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</si>
  <si>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</si>
  <si>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</si>
  <si>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</si>
  <si>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</si>
  <si>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</si>
  <si>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</si>
  <si>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</si>
  <si>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</si>
  <si>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</si>
  <si>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</si>
  <si>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</si>
  <si>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</si>
  <si>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</si>
  <si>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</si>
  <si>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</si>
  <si>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</si>
  <si>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</si>
  <si>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</si>
  <si>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</si>
  <si>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</si>
  <si>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</si>
  <si>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</si>
  <si>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</si>
  <si>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</si>
  <si>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</si>
  <si>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</si>
  <si>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</si>
  <si>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</si>
  <si>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</si>
  <si>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</si>
  <si>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</si>
  <si>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</si>
  <si>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</si>
  <si>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</si>
  <si>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</si>
  <si>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</si>
  <si>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</si>
  <si>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</si>
  <si>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(All)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</si>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</sst>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pivotButton="1" applyNumberFormat="1"/>
    <xf numFmtId="9" fontId="0" fillId="0" borderId="0" xfId="0" applyNumberFormat="1"/>
  </cellXfs>
  <cellStyles count="1">
    <cellStyle name="Normal" xfId="0" builtinId="0"/>
  </cellStyles>
  <dxfs count="5">
    <dxf>
      <numFmt numFmtId="19" formatCode="m/d/yyyy"/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Sheet2!$B$1:$B$2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Sheet2!$B$3:$B$12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14-4ABC-9AA3-EBB71D8DD0EB}"/>
            </c:ext>
          </c:extLst>
        </c:ser>
        <c:ser>
          <c:idx val="1"/>
          <c:order val="1"/>
          <c:tx>
            <c:strRef>
              <c:f>Sheet2!$C$1:$C$2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Sheet2!$C$3:$C$12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14-4ABC-9AA3-EBB71D8DD0EB}"/>
            </c:ext>
          </c:extLst>
        </c:ser>
        <c:ser>
          <c:idx val="2"/>
          <c:order val="2"/>
          <c:tx>
            <c:strRef>
              <c:f>Sheet2!$D$1:$D$2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Sheet2!$D$3:$D$12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14-4ABC-9AA3-EBB71D8DD0EB}"/>
            </c:ext>
          </c:extLst>
        </c:ser>
        <c:ser>
          <c:idx val="3"/>
          <c:order val="3"/>
          <c:tx>
            <c:strRef>
              <c:f>Sheet2!$E$1:$E$2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Sheet2!$E$3:$E$12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0C-4355-9904-AE771D99B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48608"/>
        <c:axId val="61735488"/>
      </c:barChart>
      <c:catAx>
        <c:axId val="1154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5488"/>
        <c:crosses val="autoZero"/>
        <c:auto val="1"/>
        <c:lblAlgn val="ctr"/>
        <c:lblOffset val="100"/>
        <c:noMultiLvlLbl val="0"/>
      </c:catAx>
      <c:valAx>
        <c:axId val="6173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Sheet3!$B$1:$B$2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Sheet3!$B$3:$B$44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0E-4DF5-8F84-FDC85CA64160}"/>
            </c:ext>
          </c:extLst>
        </c:ser>
        <c:ser>
          <c:idx val="1"/>
          <c:order val="1"/>
          <c:tx>
            <c:strRef>
              <c:f>Sheet3!$C$1:$C$2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Sheet3!$C$3:$C$44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0E-4DF5-8F84-FDC85CA64160}"/>
            </c:ext>
          </c:extLst>
        </c:ser>
        <c:ser>
          <c:idx val="2"/>
          <c:order val="2"/>
          <c:tx>
            <c:strRef>
              <c:f>Sheet3!$D$1:$D$2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Sheet3!$D$3:$D$44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0E-4DF5-8F84-FDC85CA64160}"/>
            </c:ext>
          </c:extLst>
        </c:ser>
        <c:ser>
          <c:idx val="3"/>
          <c:order val="3"/>
          <c:tx>
            <c:strRef>
              <c:f>Sheet3!$E$1:$E$2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Sheet3!$E$3:$E$44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0E-4DF5-8F84-FDC85CA64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363840"/>
        <c:axId val="895330992"/>
      </c:barChart>
      <c:catAx>
        <c:axId val="212436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330992"/>
        <c:crosses val="autoZero"/>
        <c:auto val="1"/>
        <c:lblAlgn val="ctr"/>
        <c:lblOffset val="100"/>
        <c:noMultiLvlLbl val="0"/>
      </c:catAx>
      <c:valAx>
        <c:axId val="89533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6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6B-4CE1-A9D0-F329E9B9947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6B-4CE1-A9D0-F329E9B9947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6B-4CE1-A9D0-F329E9B99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2417119"/>
        <c:axId val="1014409359"/>
      </c:lineChart>
      <c:catAx>
        <c:axId val="107241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409359"/>
        <c:crosses val="autoZero"/>
        <c:auto val="1"/>
        <c:lblAlgn val="ctr"/>
        <c:lblOffset val="100"/>
        <c:noMultiLvlLbl val="0"/>
      </c:catAx>
      <c:valAx>
        <c:axId val="101440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41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Sheet5!$F$2:$F$15</c:f>
              <c:numCache>
                <c:formatCode>0%</c:formatCode>
                <c:ptCount val="14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86-4251-B277-7E03A780E2D2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Sheet5!$G$2:$G$15</c:f>
              <c:numCache>
                <c:formatCode>0%</c:formatCode>
                <c:ptCount val="14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86-4251-B277-7E03A780E2D2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Sheet5!$H$2:$H$15</c:f>
              <c:numCache>
                <c:formatCode>0%</c:formatCode>
                <c:ptCount val="14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86-4251-B277-7E03A780E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452639"/>
        <c:axId val="331889359"/>
      </c:lineChart>
      <c:catAx>
        <c:axId val="179452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89359"/>
        <c:crosses val="autoZero"/>
        <c:auto val="1"/>
        <c:lblAlgn val="ctr"/>
        <c:lblOffset val="100"/>
        <c:noMultiLvlLbl val="0"/>
      </c:catAx>
      <c:valAx>
        <c:axId val="33188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5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0</xdr:row>
      <xdr:rowOff>34925</xdr:rowOff>
    </xdr:from>
    <xdr:to>
      <xdr:col>13</xdr:col>
      <xdr:colOff>476250</xdr:colOff>
      <xdr:row>15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61EB21-5398-4614-BE2A-DE5146DCF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3</xdr:row>
      <xdr:rowOff>123824</xdr:rowOff>
    </xdr:from>
    <xdr:to>
      <xdr:col>19</xdr:col>
      <xdr:colOff>222250</xdr:colOff>
      <xdr:row>29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A1B039-4A00-43B1-9C4A-6350C7AAAA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298450</xdr:colOff>
      <xdr:row>2</xdr:row>
      <xdr:rowOff>168275</xdr:rowOff>
    </xdr:from>
    <xdr:to>
      <xdr:col>12</xdr:col>
      <xdr:colOff>228600</xdr:colOff>
      <xdr:row>17</xdr:row>
      <xdr:rowOff>149225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BDC3F8-633B-45C5-A6D3-69B3A42DD7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37495</xdr:rowOff>
    </xdr:from>
    <xdr:to>
      <xdr:col>15</xdr:col>
      <xdr:colOff>199572</xdr:colOff>
      <xdr:row>41</xdr:row>
      <xdr:rowOff>18143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0C4C54-BD22-44C8-BA46-1E60BDE1F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Kroman" refreshedDate="43667.526759953704" createdVersion="6" refreshedVersion="6" minRefreshableVersion="3" recordCount="4114" xr:uid="{CBBDF07C-AF27-4C29-832E-40D999BDDAD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Kroman" refreshedDate="43671.7606787037" createdVersion="6" refreshedVersion="6" minRefreshableVersion="3" recordCount="4114" xr:uid="{92A49359-A768-45E6-9E18-0E0AC65CD5AE}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82149029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605DDF-3500-40B6-86C5-CEBAC3035EC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1:F12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A084C-5838-4B86-ADA3-808D0DBB4A5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F4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C69F31-F5EA-4507-ADA3-849FF5496F7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formats count="1">
    <format dxfId="0">
      <pivotArea field="18" type="button" dataOnly="0" labelOnly="1" outline="0" axis="axisRow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99"/>
  <sheetViews>
    <sheetView tabSelected="1" topLeftCell="M1" zoomScale="55" zoomScaleNormal="55" workbookViewId="0">
      <selection activeCell="P2" sqref="P2"/>
    </sheetView>
  </sheetViews>
  <sheetFormatPr defaultRowHeight="14.5" zeroHeight="1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1.26953125" customWidth="1"/>
    <col min="16" max="16" width="17.36328125" customWidth="1"/>
    <col min="17" max="17" width="11.90625" customWidth="1"/>
    <col min="19" max="19" width="18.08984375" style="10" customWidth="1"/>
    <col min="20" max="20" width="28" customWidth="1"/>
    <col min="21" max="21" width="25.26953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9" t="s">
        <v>8364</v>
      </c>
      <c r="T1" s="5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ROUND(PRODUCT(E2,1/D2),2)</f>
        <v>1.37</v>
      </c>
      <c r="P2">
        <f>IF(L2=0,0,ROUND(E2/L2,2))</f>
        <v>63.92</v>
      </c>
      <c r="Q2" t="s">
        <v>8310</v>
      </c>
      <c r="R2" t="s">
        <v>8311</v>
      </c>
      <c r="S2" s="10">
        <f>(J2/86400)+DATE(1970,1,1)</f>
        <v>42177.007071759261</v>
      </c>
      <c r="T2" s="10">
        <f>(I2/86400)+DATE(1970,1,1)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1.43</v>
      </c>
      <c r="P3">
        <f t="shared" ref="P3:P66" si="1">IF(L3=0,0,ROUND(E3/L3,2))</f>
        <v>185.48</v>
      </c>
      <c r="Q3" t="s">
        <v>8310</v>
      </c>
      <c r="R3" t="s">
        <v>8311</v>
      </c>
      <c r="S3" s="10">
        <f t="shared" ref="S3:S66" si="2">(J3/86400)+DATE(1970,1,1)</f>
        <v>42766.600497685184</v>
      </c>
      <c r="T3" s="10">
        <f>(I3/86400)+DATE(1970,1,1)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1.05</v>
      </c>
      <c r="P4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ref="T4:T67" si="3">(I4/86400)+DATE(1970,1,1)</f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1.04</v>
      </c>
      <c r="P5">
        <f t="shared" si="1"/>
        <v>69.27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1.23</v>
      </c>
      <c r="P6">
        <f t="shared" si="1"/>
        <v>190.55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1.1000000000000001</v>
      </c>
      <c r="P7">
        <f t="shared" si="1"/>
        <v>93.4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1.06</v>
      </c>
      <c r="P8">
        <f t="shared" si="1"/>
        <v>146.88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1.01</v>
      </c>
      <c r="P9">
        <f t="shared" si="1"/>
        <v>159.82</v>
      </c>
      <c r="Q9" t="s">
        <v>8310</v>
      </c>
      <c r="R9" t="s">
        <v>8311</v>
      </c>
      <c r="S9" s="10">
        <f t="shared" si="2"/>
        <v>42516.047071759254</v>
      </c>
      <c r="T9" s="10">
        <f t="shared" si="3"/>
        <v>42556.047071759254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</v>
      </c>
      <c r="P10">
        <f t="shared" si="1"/>
        <v>291.79000000000002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1.26</v>
      </c>
      <c r="P11">
        <f t="shared" si="1"/>
        <v>31.5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1.01</v>
      </c>
      <c r="P12">
        <f t="shared" si="1"/>
        <v>158.68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1.21</v>
      </c>
      <c r="P13">
        <f t="shared" si="1"/>
        <v>80.33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1.65</v>
      </c>
      <c r="P14">
        <f t="shared" si="1"/>
        <v>59.96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1.6</v>
      </c>
      <c r="P15">
        <f t="shared" si="1"/>
        <v>109.78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1.01</v>
      </c>
      <c r="P16">
        <f t="shared" si="1"/>
        <v>147.71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1.07</v>
      </c>
      <c r="P17">
        <f t="shared" si="1"/>
        <v>21.76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</v>
      </c>
      <c r="P18">
        <f t="shared" si="1"/>
        <v>171.84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1.01</v>
      </c>
      <c r="P19">
        <f t="shared" si="1"/>
        <v>41.94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1.06</v>
      </c>
      <c r="P20">
        <f t="shared" si="1"/>
        <v>93.26</v>
      </c>
      <c r="Q20" t="s">
        <v>8310</v>
      </c>
      <c r="R20" t="s">
        <v>8311</v>
      </c>
      <c r="S20" s="10">
        <f t="shared" si="2"/>
        <v>41869.542314814811</v>
      </c>
      <c r="T20" s="10">
        <f t="shared" si="3"/>
        <v>41899.542314814811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1.45</v>
      </c>
      <c r="P21">
        <f t="shared" si="1"/>
        <v>56.14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42200.758240740739</v>
      </c>
      <c r="T22" s="10">
        <f t="shared" si="3"/>
        <v>42260.758240740739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1.0900000000000001</v>
      </c>
      <c r="P23">
        <f t="shared" si="1"/>
        <v>199.9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1.17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1.19</v>
      </c>
      <c r="P25">
        <f t="shared" si="1"/>
        <v>103.04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1.0900000000000001</v>
      </c>
      <c r="P26">
        <f t="shared" si="1"/>
        <v>66.349999999999994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42262.818749999999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1.33</v>
      </c>
      <c r="P27">
        <f t="shared" si="1"/>
        <v>57.14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1.55</v>
      </c>
      <c r="P28">
        <f t="shared" si="1"/>
        <v>102.11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1.1200000000000001</v>
      </c>
      <c r="P29">
        <f t="shared" si="1"/>
        <v>148.97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</v>
      </c>
      <c r="P30">
        <f t="shared" si="1"/>
        <v>169.61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1.23</v>
      </c>
      <c r="P31">
        <f t="shared" si="1"/>
        <v>31.62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1.01</v>
      </c>
      <c r="P32">
        <f t="shared" si="1"/>
        <v>76.45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</v>
      </c>
      <c r="P33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</v>
      </c>
      <c r="P34">
        <f t="shared" si="1"/>
        <v>320.45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1.02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42316.702557870369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1.3</v>
      </c>
      <c r="P36">
        <f t="shared" si="1"/>
        <v>49.88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1.67</v>
      </c>
      <c r="P37">
        <f t="shared" si="1"/>
        <v>59.46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1.42</v>
      </c>
      <c r="P38">
        <f t="shared" si="1"/>
        <v>193.84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1.83</v>
      </c>
      <c r="P39">
        <f t="shared" si="1"/>
        <v>159.51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1.1000000000000001</v>
      </c>
      <c r="P40">
        <f t="shared" si="1"/>
        <v>41.68</v>
      </c>
      <c r="Q40" t="s">
        <v>8310</v>
      </c>
      <c r="R40" t="s">
        <v>8311</v>
      </c>
      <c r="S40" s="10">
        <f t="shared" si="2"/>
        <v>41375.057222222225</v>
      </c>
      <c r="T40" s="10">
        <f t="shared" si="3"/>
        <v>41405.057222222225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1.31</v>
      </c>
      <c r="P41">
        <f t="shared" si="1"/>
        <v>150.9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1.01</v>
      </c>
      <c r="P42">
        <f t="shared" si="1"/>
        <v>126.69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</v>
      </c>
      <c r="P43">
        <f t="shared" si="1"/>
        <v>105.26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1.42</v>
      </c>
      <c r="P44">
        <f t="shared" si="1"/>
        <v>117.51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3.09</v>
      </c>
      <c r="P45">
        <f t="shared" si="1"/>
        <v>117.36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</v>
      </c>
      <c r="P46">
        <f t="shared" si="1"/>
        <v>133.33000000000001</v>
      </c>
      <c r="Q46" t="s">
        <v>8310</v>
      </c>
      <c r="R46" t="s">
        <v>8311</v>
      </c>
      <c r="S46" s="10">
        <f t="shared" si="2"/>
        <v>41874.098807870367</v>
      </c>
      <c r="T46" s="10">
        <f t="shared" si="3"/>
        <v>41919.098807870367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1.2</v>
      </c>
      <c r="P47">
        <f t="shared" si="1"/>
        <v>98.36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1.04</v>
      </c>
      <c r="P48">
        <f t="shared" si="1"/>
        <v>194.44</v>
      </c>
      <c r="Q48" t="s">
        <v>8310</v>
      </c>
      <c r="R48" t="s">
        <v>8311</v>
      </c>
      <c r="S48" s="10">
        <f t="shared" si="2"/>
        <v>42323.96497685185</v>
      </c>
      <c r="T48" s="10">
        <f t="shared" si="3"/>
        <v>42353.96497685185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1.08</v>
      </c>
      <c r="P49">
        <f t="shared" si="1"/>
        <v>76.87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1.08</v>
      </c>
      <c r="P50">
        <f t="shared" si="1"/>
        <v>56.82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</v>
      </c>
      <c r="P51">
        <f t="shared" si="1"/>
        <v>137.93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</v>
      </c>
      <c r="P52">
        <f t="shared" si="1"/>
        <v>27.27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1.28</v>
      </c>
      <c r="P53">
        <f t="shared" si="1"/>
        <v>118.34</v>
      </c>
      <c r="Q53" t="s">
        <v>8310</v>
      </c>
      <c r="R53" t="s">
        <v>8311</v>
      </c>
      <c r="S53" s="10">
        <f t="shared" si="2"/>
        <v>42196.928668981476</v>
      </c>
      <c r="T53" s="10">
        <f t="shared" si="3"/>
        <v>42226.928668981476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1.1599999999999999</v>
      </c>
      <c r="P54">
        <f t="shared" si="1"/>
        <v>223.48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1.1000000000000001</v>
      </c>
      <c r="P55">
        <f t="shared" si="1"/>
        <v>28.11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1.01</v>
      </c>
      <c r="P56">
        <f t="shared" si="1"/>
        <v>194.23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1.29</v>
      </c>
      <c r="P57">
        <f t="shared" si="1"/>
        <v>128.94999999999999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1.07</v>
      </c>
      <c r="P58">
        <f t="shared" si="1"/>
        <v>49.32</v>
      </c>
      <c r="Q58" t="s">
        <v>8310</v>
      </c>
      <c r="R58" t="s">
        <v>8311</v>
      </c>
      <c r="S58" s="10">
        <f t="shared" si="2"/>
        <v>42149.548888888894</v>
      </c>
      <c r="T58" s="10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1.02</v>
      </c>
      <c r="P59">
        <f t="shared" si="1"/>
        <v>221.52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1.03</v>
      </c>
      <c r="P60">
        <f t="shared" si="1"/>
        <v>137.21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</v>
      </c>
      <c r="P61">
        <f t="shared" si="1"/>
        <v>606.82000000000005</v>
      </c>
      <c r="Q61" t="s">
        <v>8310</v>
      </c>
      <c r="R61" t="s">
        <v>8311</v>
      </c>
      <c r="S61" s="10">
        <f t="shared" si="2"/>
        <v>42230.235833333332</v>
      </c>
      <c r="T61" s="10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1.03</v>
      </c>
      <c r="P62">
        <f t="shared" si="1"/>
        <v>43.04</v>
      </c>
      <c r="Q62" t="s">
        <v>8310</v>
      </c>
      <c r="R62" t="s">
        <v>8312</v>
      </c>
      <c r="S62" s="10">
        <f t="shared" si="2"/>
        <v>41701.901817129634</v>
      </c>
      <c r="T62" s="10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1.48</v>
      </c>
      <c r="P63">
        <f t="shared" si="1"/>
        <v>322.39</v>
      </c>
      <c r="Q63" t="s">
        <v>8310</v>
      </c>
      <c r="R63" t="s">
        <v>8312</v>
      </c>
      <c r="S63" s="10">
        <f t="shared" si="2"/>
        <v>41409.814317129625</v>
      </c>
      <c r="T63" s="10">
        <f t="shared" si="3"/>
        <v>41431.814317129625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1.55</v>
      </c>
      <c r="P64">
        <f t="shared" si="1"/>
        <v>96.71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1.1399999999999999</v>
      </c>
      <c r="P65">
        <f t="shared" si="1"/>
        <v>35.47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4">ROUND(PRODUCT(E66,1/D66),2)</f>
        <v>1.73</v>
      </c>
      <c r="P66">
        <f t="shared" si="1"/>
        <v>86.67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4"/>
        <v>1.08</v>
      </c>
      <c r="P67">
        <f t="shared" ref="P67:P130" si="5">IF(L67=0,0,ROUND(E67/L67,2))</f>
        <v>132.05000000000001</v>
      </c>
      <c r="Q67" t="s">
        <v>8310</v>
      </c>
      <c r="R67" t="s">
        <v>8312</v>
      </c>
      <c r="S67" s="10">
        <f t="shared" ref="S67:S130" si="6">(J67/86400)+DATE(1970,1,1)</f>
        <v>41835.821226851855</v>
      </c>
      <c r="T67" s="10">
        <f t="shared" si="3"/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1.19</v>
      </c>
      <c r="P68">
        <f t="shared" si="5"/>
        <v>91.23</v>
      </c>
      <c r="Q68" t="s">
        <v>8310</v>
      </c>
      <c r="R68" t="s">
        <v>8312</v>
      </c>
      <c r="S68" s="10">
        <f t="shared" si="6"/>
        <v>42539.849768518514</v>
      </c>
      <c r="T68" s="10">
        <f t="shared" ref="T68:T131" si="7">(I68/86400)+DATE(1970,1,1)</f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1.1599999999999999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1.27</v>
      </c>
      <c r="P70">
        <f t="shared" si="5"/>
        <v>21.19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1.1100000000000001</v>
      </c>
      <c r="P71">
        <f t="shared" si="5"/>
        <v>62.33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1.27</v>
      </c>
      <c r="P72">
        <f t="shared" si="5"/>
        <v>37.409999999999997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1.24</v>
      </c>
      <c r="P73">
        <f t="shared" si="5"/>
        <v>69.72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1.08</v>
      </c>
      <c r="P74">
        <f t="shared" si="5"/>
        <v>58.17</v>
      </c>
      <c r="Q74" t="s">
        <v>8310</v>
      </c>
      <c r="R74" t="s">
        <v>8312</v>
      </c>
      <c r="S74" s="10">
        <f t="shared" si="6"/>
        <v>41208.010196759264</v>
      </c>
      <c r="T74" s="10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</v>
      </c>
      <c r="P7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1.1299999999999999</v>
      </c>
      <c r="P76">
        <f t="shared" si="5"/>
        <v>19.47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1.1499999999999999</v>
      </c>
      <c r="P77">
        <f t="shared" si="5"/>
        <v>85.96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1.53</v>
      </c>
      <c r="P78">
        <f t="shared" si="5"/>
        <v>30.67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3.93</v>
      </c>
      <c r="P79">
        <f t="shared" si="5"/>
        <v>60.38</v>
      </c>
      <c r="Q79" t="s">
        <v>8310</v>
      </c>
      <c r="R79" t="s">
        <v>8312</v>
      </c>
      <c r="S79" s="10">
        <f t="shared" si="6"/>
        <v>40997.144872685181</v>
      </c>
      <c r="T79" s="10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27.02</v>
      </c>
      <c r="P80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1.27</v>
      </c>
      <c r="P81">
        <f t="shared" si="5"/>
        <v>40.270000000000003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1.07</v>
      </c>
      <c r="P82">
        <f t="shared" si="5"/>
        <v>273.83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1.98</v>
      </c>
      <c r="P83">
        <f t="shared" si="5"/>
        <v>53.04</v>
      </c>
      <c r="Q83" t="s">
        <v>8310</v>
      </c>
      <c r="R83" t="s">
        <v>8312</v>
      </c>
      <c r="S83" s="10">
        <f t="shared" si="6"/>
        <v>41100.158877314811</v>
      </c>
      <c r="T83" s="10">
        <f t="shared" si="7"/>
        <v>41104.126388888893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</v>
      </c>
      <c r="P84">
        <f t="shared" si="5"/>
        <v>40.01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1.03</v>
      </c>
      <c r="P85">
        <f t="shared" si="5"/>
        <v>15.77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</v>
      </c>
      <c r="P86">
        <f t="shared" si="5"/>
        <v>71.430000000000007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1.26</v>
      </c>
      <c r="P87">
        <f t="shared" si="5"/>
        <v>71.709999999999994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1.06</v>
      </c>
      <c r="P88">
        <f t="shared" si="5"/>
        <v>375.76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1.05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40322.539386574077</v>
      </c>
      <c r="T89" s="10">
        <f t="shared" si="7"/>
        <v>40332.070138888885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1.03</v>
      </c>
      <c r="P90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1.1499999999999999</v>
      </c>
      <c r="P91">
        <f t="shared" si="5"/>
        <v>123.29</v>
      </c>
      <c r="Q91" t="s">
        <v>8310</v>
      </c>
      <c r="R91" t="s">
        <v>8312</v>
      </c>
      <c r="S91" s="10">
        <f t="shared" si="6"/>
        <v>41402.752222222218</v>
      </c>
      <c r="T91" s="10">
        <f t="shared" si="7"/>
        <v>41427.752222222218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</v>
      </c>
      <c r="P92">
        <f t="shared" si="5"/>
        <v>31.38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1.2</v>
      </c>
      <c r="P93">
        <f t="shared" si="5"/>
        <v>78.260000000000005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1.05</v>
      </c>
      <c r="P94">
        <f t="shared" si="5"/>
        <v>122.33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1.1100000000000001</v>
      </c>
      <c r="P95">
        <f t="shared" si="5"/>
        <v>73.73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1.04</v>
      </c>
      <c r="P96">
        <f t="shared" si="5"/>
        <v>21.67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1.31</v>
      </c>
      <c r="P97">
        <f t="shared" si="5"/>
        <v>21.9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1.1499999999999999</v>
      </c>
      <c r="P98">
        <f t="shared" si="5"/>
        <v>50.59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1.06</v>
      </c>
      <c r="P99">
        <f t="shared" si="5"/>
        <v>53.13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1.06</v>
      </c>
      <c r="P100">
        <f t="shared" si="5"/>
        <v>56.67</v>
      </c>
      <c r="Q100" t="s">
        <v>8310</v>
      </c>
      <c r="R100" t="s">
        <v>8312</v>
      </c>
      <c r="S100" s="10">
        <f t="shared" si="6"/>
        <v>41214.794837962967</v>
      </c>
      <c r="T100" s="10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1.06</v>
      </c>
      <c r="P101">
        <f t="shared" si="5"/>
        <v>40.78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</v>
      </c>
      <c r="P102">
        <f t="shared" si="5"/>
        <v>192.31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1.28</v>
      </c>
      <c r="P104">
        <f t="shared" si="5"/>
        <v>117.92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1.05</v>
      </c>
      <c r="P105">
        <f t="shared" si="5"/>
        <v>27.9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1.2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1.07</v>
      </c>
      <c r="P107">
        <f t="shared" si="5"/>
        <v>39.380000000000003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1.01</v>
      </c>
      <c r="P108">
        <f t="shared" si="5"/>
        <v>186.11</v>
      </c>
      <c r="Q108" t="s">
        <v>8310</v>
      </c>
      <c r="R108" t="s">
        <v>8312</v>
      </c>
      <c r="S108" s="10">
        <f t="shared" si="6"/>
        <v>40987.776631944442</v>
      </c>
      <c r="T108" s="10">
        <f t="shared" si="7"/>
        <v>41001.776631944442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1.02</v>
      </c>
      <c r="P109">
        <f t="shared" si="5"/>
        <v>111.38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2.4700000000000002</v>
      </c>
      <c r="P110">
        <f t="shared" si="5"/>
        <v>78.72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2.2000000000000002</v>
      </c>
      <c r="P111">
        <f t="shared" si="5"/>
        <v>46.7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1.31</v>
      </c>
      <c r="P112">
        <f t="shared" si="5"/>
        <v>65.38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1.55</v>
      </c>
      <c r="P113">
        <f t="shared" si="5"/>
        <v>102.08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1.04</v>
      </c>
      <c r="P114">
        <f t="shared" si="5"/>
        <v>64.2</v>
      </c>
      <c r="Q114" t="s">
        <v>8310</v>
      </c>
      <c r="R114" t="s">
        <v>8312</v>
      </c>
      <c r="S114" s="10">
        <f t="shared" si="6"/>
        <v>41718.043032407411</v>
      </c>
      <c r="T114" s="10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1.41</v>
      </c>
      <c r="P115">
        <f t="shared" si="5"/>
        <v>90.38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1.03</v>
      </c>
      <c r="P116">
        <f t="shared" si="5"/>
        <v>88.57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1.4</v>
      </c>
      <c r="P117">
        <f t="shared" si="5"/>
        <v>28.73</v>
      </c>
      <c r="Q117" t="s">
        <v>8310</v>
      </c>
      <c r="R117" t="s">
        <v>8312</v>
      </c>
      <c r="S117" s="10">
        <f t="shared" si="6"/>
        <v>40918.738935185189</v>
      </c>
      <c r="T117" s="10">
        <f t="shared" si="7"/>
        <v>40943.738935185189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1.1399999999999999</v>
      </c>
      <c r="P118">
        <f t="shared" si="5"/>
        <v>69.790000000000006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</v>
      </c>
      <c r="P119">
        <f t="shared" si="5"/>
        <v>167.49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1.1299999999999999</v>
      </c>
      <c r="P120">
        <f t="shared" si="5"/>
        <v>144.91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1.05</v>
      </c>
      <c r="P121">
        <f t="shared" si="5"/>
        <v>91.84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0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0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0.14000000000000001</v>
      </c>
      <c r="P127">
        <f t="shared" si="5"/>
        <v>11.67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0.06</v>
      </c>
      <c r="P128">
        <f t="shared" si="5"/>
        <v>106.69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0.02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8">ROUND(PRODUCT(E130,1/D130),2)</f>
        <v>0.02</v>
      </c>
      <c r="P130">
        <f t="shared" si="5"/>
        <v>311.17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8"/>
        <v>0</v>
      </c>
      <c r="P131">
        <f t="shared" ref="P131:P194" si="9">IF(L131=0,0,ROUND(E131/L131,2))</f>
        <v>0</v>
      </c>
      <c r="Q131" t="s">
        <v>8310</v>
      </c>
      <c r="R131" t="s">
        <v>8313</v>
      </c>
      <c r="S131" s="10">
        <f t="shared" ref="S131:S194" si="10">(J131/86400)+DATE(1970,1,1)</f>
        <v>41882.937303240738</v>
      </c>
      <c r="T131" s="10">
        <f t="shared" si="7"/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0</v>
      </c>
      <c r="Q132" t="s">
        <v>8310</v>
      </c>
      <c r="R132" t="s">
        <v>8313</v>
      </c>
      <c r="S132" s="10">
        <f t="shared" si="10"/>
        <v>41778.91541666667</v>
      </c>
      <c r="T132" s="10">
        <f t="shared" ref="T132:T195" si="11">(I132/86400)+DATE(1970,1,1)</f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0.1</v>
      </c>
      <c r="P134">
        <f t="shared" si="9"/>
        <v>94.51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0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0.13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0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0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0.03</v>
      </c>
      <c r="P140">
        <f t="shared" si="9"/>
        <v>81.239999999999995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0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0.11</v>
      </c>
      <c r="P143">
        <f t="shared" si="9"/>
        <v>46.18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9"/>
        <v>0</v>
      </c>
      <c r="Q145" t="s">
        <v>8310</v>
      </c>
      <c r="R145" t="s">
        <v>8313</v>
      </c>
      <c r="S145" s="10">
        <f t="shared" si="10"/>
        <v>42559.064143518517</v>
      </c>
      <c r="T145" s="10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0.28000000000000003</v>
      </c>
      <c r="P146">
        <f t="shared" si="9"/>
        <v>55.95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0.08</v>
      </c>
      <c r="P147">
        <f t="shared" si="9"/>
        <v>37.56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0.01</v>
      </c>
      <c r="P148">
        <f t="shared" si="9"/>
        <v>38.33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0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0.01</v>
      </c>
      <c r="P151">
        <f t="shared" si="9"/>
        <v>15.33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0.23</v>
      </c>
      <c r="P152">
        <f t="shared" si="9"/>
        <v>449.43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41875.077546296292</v>
      </c>
      <c r="T154" s="10">
        <f t="shared" si="11"/>
        <v>41905.077546296292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0.01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0.03</v>
      </c>
      <c r="P156">
        <f t="shared" si="9"/>
        <v>13.33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0.05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0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0</v>
      </c>
      <c r="Q162" t="s">
        <v>8310</v>
      </c>
      <c r="R162" t="s">
        <v>8314</v>
      </c>
      <c r="S162" s="10">
        <f t="shared" si="10"/>
        <v>42171.913090277776</v>
      </c>
      <c r="T162" s="10">
        <f t="shared" si="11"/>
        <v>42231.913090277776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0.16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>
        <f t="shared" si="9"/>
        <v>0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0.01</v>
      </c>
      <c r="P166">
        <f t="shared" si="9"/>
        <v>91.43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0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0.6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0.04</v>
      </c>
      <c r="P170">
        <f t="shared" si="9"/>
        <v>108.33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0.22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0.03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>
        <f t="shared" si="9"/>
        <v>0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42082.353275462963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>
        <f t="shared" si="9"/>
        <v>0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>
        <f t="shared" si="9"/>
        <v>0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0.06</v>
      </c>
      <c r="P177">
        <f t="shared" si="9"/>
        <v>49.88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>
        <f t="shared" si="9"/>
        <v>0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0.4</v>
      </c>
      <c r="P179">
        <f t="shared" si="9"/>
        <v>25.71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>
        <f t="shared" si="9"/>
        <v>0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0.2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0.33</v>
      </c>
      <c r="P182">
        <f t="shared" si="9"/>
        <v>30.85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0.21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0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0.36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0.03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0.06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>
        <f t="shared" si="9"/>
        <v>0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0.16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>
        <f t="shared" si="9"/>
        <v>0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0.05</v>
      </c>
      <c r="P193">
        <f t="shared" si="9"/>
        <v>83.33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2">ROUND(PRODUCT(E194,1/D194),2)</f>
        <v>0</v>
      </c>
      <c r="P194">
        <f t="shared" si="9"/>
        <v>5.67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2"/>
        <v>0</v>
      </c>
      <c r="P195">
        <f t="shared" ref="P195:P258" si="13">IF(L195=0,0,ROUND(E195/L195,2))</f>
        <v>0</v>
      </c>
      <c r="Q195" t="s">
        <v>8310</v>
      </c>
      <c r="R195" t="s">
        <v>8314</v>
      </c>
      <c r="S195" s="10">
        <f t="shared" ref="S195:S258" si="14">(J195/86400)+DATE(1970,1,1)</f>
        <v>41911.934791666667</v>
      </c>
      <c r="T195" s="10">
        <f t="shared" si="11"/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ref="T196:T259" si="15">(I196/86400)+DATE(1970,1,1)</f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0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0.42</v>
      </c>
      <c r="P198">
        <f t="shared" si="13"/>
        <v>77.11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0.1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0.01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0.26</v>
      </c>
      <c r="P202">
        <f t="shared" si="13"/>
        <v>87.31</v>
      </c>
      <c r="Q202" t="s">
        <v>8310</v>
      </c>
      <c r="R202" t="s">
        <v>8314</v>
      </c>
      <c r="S202" s="10">
        <f t="shared" si="14"/>
        <v>41867.083368055552</v>
      </c>
      <c r="T202" s="10">
        <f t="shared" si="15"/>
        <v>41897.083368055552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0.57999999999999996</v>
      </c>
      <c r="P203">
        <f t="shared" si="13"/>
        <v>54.29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0.3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0.51</v>
      </c>
      <c r="P206">
        <f t="shared" si="13"/>
        <v>117.68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0.16</v>
      </c>
      <c r="P207">
        <f t="shared" si="13"/>
        <v>76.47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0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0.15</v>
      </c>
      <c r="P209">
        <f t="shared" si="13"/>
        <v>163.85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0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0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0.25</v>
      </c>
      <c r="P212">
        <f t="shared" si="13"/>
        <v>91.82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0.45</v>
      </c>
      <c r="P213">
        <f t="shared" si="13"/>
        <v>185.83</v>
      </c>
      <c r="Q213" t="s">
        <v>8310</v>
      </c>
      <c r="R213" t="s">
        <v>8314</v>
      </c>
      <c r="S213" s="10">
        <f t="shared" si="14"/>
        <v>42236.159918981481</v>
      </c>
      <c r="T213" s="10">
        <f t="shared" si="15"/>
        <v>42266.159918981481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0.56000000000000005</v>
      </c>
      <c r="P218">
        <f t="shared" si="13"/>
        <v>331.54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0.12</v>
      </c>
      <c r="P219">
        <f t="shared" si="13"/>
        <v>314.29000000000002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0.18</v>
      </c>
      <c r="P221">
        <f t="shared" si="13"/>
        <v>115.99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0.01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42236.837500000001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0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0.13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0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0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>
        <f t="shared" si="13"/>
        <v>0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0.01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0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>
        <f t="shared" si="13"/>
        <v>0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>
        <f t="shared" si="13"/>
        <v>0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42129.77721064815</v>
      </c>
      <c r="T232" s="10">
        <f t="shared" si="15"/>
        <v>42159.77721064815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>
        <f t="shared" si="13"/>
        <v>0</v>
      </c>
      <c r="Q233" t="s">
        <v>8310</v>
      </c>
      <c r="R233" t="s">
        <v>8314</v>
      </c>
      <c r="S233" s="10">
        <f t="shared" si="14"/>
        <v>42341.958923611106</v>
      </c>
      <c r="T233" s="10">
        <f t="shared" si="15"/>
        <v>42371.958923611106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0.03</v>
      </c>
      <c r="P234">
        <f t="shared" si="13"/>
        <v>15.71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0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0.4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>
        <f t="shared" si="13"/>
        <v>0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>
        <f t="shared" si="13"/>
        <v>0</v>
      </c>
      <c r="Q238" t="s">
        <v>8310</v>
      </c>
      <c r="R238" t="s">
        <v>8314</v>
      </c>
      <c r="S238" s="10">
        <f t="shared" si="14"/>
        <v>42321.084479166668</v>
      </c>
      <c r="T238" s="10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0</v>
      </c>
      <c r="Q240" t="s">
        <v>8310</v>
      </c>
      <c r="R240" t="s">
        <v>8314</v>
      </c>
      <c r="S240" s="10">
        <f t="shared" si="14"/>
        <v>42713.962500000001</v>
      </c>
      <c r="T240" s="10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0.25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1.08</v>
      </c>
      <c r="P242">
        <f t="shared" si="13"/>
        <v>117.85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1.1299999999999999</v>
      </c>
      <c r="P243">
        <f t="shared" si="13"/>
        <v>109.04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1.1299999999999999</v>
      </c>
      <c r="P244">
        <f t="shared" si="13"/>
        <v>73.02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1.03</v>
      </c>
      <c r="P245">
        <f t="shared" si="13"/>
        <v>78.2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1.1399999999999999</v>
      </c>
      <c r="P246">
        <f t="shared" si="13"/>
        <v>47.4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40253.295833333337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1.04</v>
      </c>
      <c r="P247">
        <f t="shared" si="13"/>
        <v>54.02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3.05</v>
      </c>
      <c r="P248">
        <f t="shared" si="13"/>
        <v>68.489999999999995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1.34</v>
      </c>
      <c r="P249">
        <f t="shared" si="13"/>
        <v>108.15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1.01</v>
      </c>
      <c r="P250">
        <f t="shared" si="13"/>
        <v>589.95000000000005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1.1299999999999999</v>
      </c>
      <c r="P251">
        <f t="shared" si="13"/>
        <v>48.05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1.06</v>
      </c>
      <c r="P252">
        <f t="shared" si="13"/>
        <v>72.48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1.26</v>
      </c>
      <c r="P253">
        <f t="shared" si="13"/>
        <v>57.08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1.85</v>
      </c>
      <c r="P254">
        <f t="shared" si="13"/>
        <v>85.44</v>
      </c>
      <c r="Q254" t="s">
        <v>8310</v>
      </c>
      <c r="R254" t="s">
        <v>8315</v>
      </c>
      <c r="S254" s="10">
        <f t="shared" si="14"/>
        <v>40266.66270833333</v>
      </c>
      <c r="T254" s="10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1.01</v>
      </c>
      <c r="P255">
        <f t="shared" si="13"/>
        <v>215.86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1.17</v>
      </c>
      <c r="P256">
        <f t="shared" si="13"/>
        <v>89.39</v>
      </c>
      <c r="Q256" t="s">
        <v>8310</v>
      </c>
      <c r="R256" t="s">
        <v>8315</v>
      </c>
      <c r="S256" s="10">
        <f t="shared" si="14"/>
        <v>42263.952662037038</v>
      </c>
      <c r="T256" s="10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1.07</v>
      </c>
      <c r="P257">
        <f t="shared" si="13"/>
        <v>45.42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16">ROUND(PRODUCT(E258,1/D258),2)</f>
        <v>1.39</v>
      </c>
      <c r="P258">
        <f t="shared" si="13"/>
        <v>65.760000000000005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16"/>
        <v>1.07</v>
      </c>
      <c r="P259">
        <f t="shared" ref="P259:P322" si="17">IF(L259=0,0,ROUND(E259/L259,2))</f>
        <v>66.7</v>
      </c>
      <c r="Q259" t="s">
        <v>8310</v>
      </c>
      <c r="R259" t="s">
        <v>8315</v>
      </c>
      <c r="S259" s="10">
        <f t="shared" ref="S259:S322" si="18">(J259/86400)+DATE(1970,1,1)</f>
        <v>42479.626875000002</v>
      </c>
      <c r="T259" s="10">
        <f t="shared" si="15"/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1.91</v>
      </c>
      <c r="P260">
        <f t="shared" si="17"/>
        <v>83.35</v>
      </c>
      <c r="Q260" t="s">
        <v>8310</v>
      </c>
      <c r="R260" t="s">
        <v>8315</v>
      </c>
      <c r="S260" s="10">
        <f t="shared" si="18"/>
        <v>40682.051689814813</v>
      </c>
      <c r="T260" s="10">
        <f t="shared" ref="T260:T323" si="19">(I260/86400)+DATE(1970,1,1)</f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1.32</v>
      </c>
      <c r="P261">
        <f t="shared" si="17"/>
        <v>105.05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1.06</v>
      </c>
      <c r="P262">
        <f t="shared" si="17"/>
        <v>120.91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1.07</v>
      </c>
      <c r="P263">
        <f t="shared" si="17"/>
        <v>97.64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2.4</v>
      </c>
      <c r="P264">
        <f t="shared" si="17"/>
        <v>41.38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1.18</v>
      </c>
      <c r="P265">
        <f t="shared" si="17"/>
        <v>30.65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1.18</v>
      </c>
      <c r="P266">
        <f t="shared" si="17"/>
        <v>64.95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1.1100000000000001</v>
      </c>
      <c r="P267">
        <f t="shared" si="17"/>
        <v>95.78</v>
      </c>
      <c r="Q267" t="s">
        <v>8310</v>
      </c>
      <c r="R267" t="s">
        <v>8315</v>
      </c>
      <c r="S267" s="10">
        <f t="shared" si="18"/>
        <v>40267.245717592596</v>
      </c>
      <c r="T267" s="10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1.46</v>
      </c>
      <c r="P268">
        <f t="shared" si="17"/>
        <v>40.42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1.32</v>
      </c>
      <c r="P269">
        <f t="shared" si="17"/>
        <v>78.58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1.1100000000000001</v>
      </c>
      <c r="P270">
        <f t="shared" si="17"/>
        <v>50.18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1.47</v>
      </c>
      <c r="P271">
        <f t="shared" si="17"/>
        <v>92.25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1.53</v>
      </c>
      <c r="P272">
        <f t="shared" si="17"/>
        <v>57.54</v>
      </c>
      <c r="Q272" t="s">
        <v>8310</v>
      </c>
      <c r="R272" t="s">
        <v>8315</v>
      </c>
      <c r="S272" s="10">
        <f t="shared" si="18"/>
        <v>40637.86655092593</v>
      </c>
      <c r="T272" s="10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1.05</v>
      </c>
      <c r="P273">
        <f t="shared" si="17"/>
        <v>109.42</v>
      </c>
      <c r="Q273" t="s">
        <v>8310</v>
      </c>
      <c r="R273" t="s">
        <v>8315</v>
      </c>
      <c r="S273" s="10">
        <f t="shared" si="18"/>
        <v>41612.100243055553</v>
      </c>
      <c r="T273" s="10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1.77</v>
      </c>
      <c r="P274">
        <f t="shared" si="17"/>
        <v>81.89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1.08</v>
      </c>
      <c r="P275">
        <f t="shared" si="17"/>
        <v>45.67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1.56</v>
      </c>
      <c r="P276">
        <f t="shared" si="17"/>
        <v>55.22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1.08</v>
      </c>
      <c r="P277">
        <f t="shared" si="17"/>
        <v>65.3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1.48</v>
      </c>
      <c r="P278">
        <f t="shared" si="17"/>
        <v>95.23</v>
      </c>
      <c r="Q278" t="s">
        <v>8310</v>
      </c>
      <c r="R278" t="s">
        <v>8315</v>
      </c>
      <c r="S278" s="10">
        <f t="shared" si="18"/>
        <v>40967.081875000003</v>
      </c>
      <c r="T278" s="10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1.1000000000000001</v>
      </c>
      <c r="P279">
        <f t="shared" si="17"/>
        <v>75.44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1.5</v>
      </c>
      <c r="P280">
        <f t="shared" si="17"/>
        <v>97.82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1.57</v>
      </c>
      <c r="P281">
        <f t="shared" si="17"/>
        <v>87.69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1.56</v>
      </c>
      <c r="P282">
        <f t="shared" si="17"/>
        <v>54.75</v>
      </c>
      <c r="Q282" t="s">
        <v>8310</v>
      </c>
      <c r="R282" t="s">
        <v>8315</v>
      </c>
      <c r="S282" s="10">
        <f t="shared" si="18"/>
        <v>41744.590682870374</v>
      </c>
      <c r="T282" s="10">
        <f t="shared" si="19"/>
        <v>41789.590682870374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1.21</v>
      </c>
      <c r="P283">
        <f t="shared" si="17"/>
        <v>83.95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1.01</v>
      </c>
      <c r="P284">
        <f t="shared" si="17"/>
        <v>254.39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1.1399999999999999</v>
      </c>
      <c r="P285">
        <f t="shared" si="17"/>
        <v>101.83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1.05</v>
      </c>
      <c r="P286">
        <f t="shared" si="17"/>
        <v>55.07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2.29</v>
      </c>
      <c r="P287">
        <f t="shared" si="17"/>
        <v>56.9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1.0900000000000001</v>
      </c>
      <c r="P288">
        <f t="shared" si="17"/>
        <v>121.28</v>
      </c>
      <c r="Q288" t="s">
        <v>8310</v>
      </c>
      <c r="R288" t="s">
        <v>8315</v>
      </c>
      <c r="S288" s="10">
        <f t="shared" si="18"/>
        <v>41313.816250000003</v>
      </c>
      <c r="T288" s="10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1.76</v>
      </c>
      <c r="P289">
        <f t="shared" si="17"/>
        <v>91.19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1.03</v>
      </c>
      <c r="P290">
        <f t="shared" si="17"/>
        <v>115.45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1.05</v>
      </c>
      <c r="P291">
        <f t="shared" si="17"/>
        <v>67.77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1.07</v>
      </c>
      <c r="P292">
        <f t="shared" si="17"/>
        <v>28.58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1.2</v>
      </c>
      <c r="P293">
        <f t="shared" si="17"/>
        <v>46.88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1.02</v>
      </c>
      <c r="P294">
        <f t="shared" si="17"/>
        <v>154.41999999999999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1.01</v>
      </c>
      <c r="P295">
        <f t="shared" si="17"/>
        <v>201.22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1.33</v>
      </c>
      <c r="P297">
        <f t="shared" si="17"/>
        <v>100.08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1.19</v>
      </c>
      <c r="P298">
        <f t="shared" si="17"/>
        <v>230.09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1.01</v>
      </c>
      <c r="P299">
        <f t="shared" si="17"/>
        <v>141.75</v>
      </c>
      <c r="Q299" t="s">
        <v>8310</v>
      </c>
      <c r="R299" t="s">
        <v>8315</v>
      </c>
      <c r="S299" s="10">
        <f t="shared" si="18"/>
        <v>42089.728020833332</v>
      </c>
      <c r="T299" s="10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1.0900000000000001</v>
      </c>
      <c r="P300">
        <f t="shared" si="17"/>
        <v>56.34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1.79</v>
      </c>
      <c r="P301">
        <f t="shared" si="17"/>
        <v>73.34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1.02</v>
      </c>
      <c r="P302">
        <f t="shared" si="17"/>
        <v>85.34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1.19</v>
      </c>
      <c r="P303">
        <f t="shared" si="17"/>
        <v>61.5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</v>
      </c>
      <c r="P304">
        <f t="shared" si="17"/>
        <v>93.02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1.37</v>
      </c>
      <c r="P305">
        <f t="shared" si="17"/>
        <v>50.29</v>
      </c>
      <c r="Q305" t="s">
        <v>8310</v>
      </c>
      <c r="R305" t="s">
        <v>8315</v>
      </c>
      <c r="S305" s="10">
        <f t="shared" si="18"/>
        <v>41032.071134259255</v>
      </c>
      <c r="T305" s="10">
        <f t="shared" si="19"/>
        <v>41062.071134259255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2.3199999999999998</v>
      </c>
      <c r="P306">
        <f t="shared" si="17"/>
        <v>106.43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1.3</v>
      </c>
      <c r="P307">
        <f t="shared" si="17"/>
        <v>51.72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2.93</v>
      </c>
      <c r="P308">
        <f t="shared" si="17"/>
        <v>36.61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1.1100000000000001</v>
      </c>
      <c r="P309">
        <f t="shared" si="17"/>
        <v>42.52</v>
      </c>
      <c r="Q309" t="s">
        <v>8310</v>
      </c>
      <c r="R309" t="s">
        <v>8315</v>
      </c>
      <c r="S309" s="10">
        <f t="shared" si="18"/>
        <v>41282.944456018522</v>
      </c>
      <c r="T309" s="10">
        <f t="shared" si="19"/>
        <v>41312.944456018522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1.06</v>
      </c>
      <c r="P310">
        <f t="shared" si="17"/>
        <v>62.71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1.19</v>
      </c>
      <c r="P311">
        <f t="shared" si="17"/>
        <v>89.96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1.04</v>
      </c>
      <c r="P312">
        <f t="shared" si="17"/>
        <v>28.92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1.04</v>
      </c>
      <c r="P313">
        <f t="shared" si="17"/>
        <v>138.80000000000001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1.1200000000000001</v>
      </c>
      <c r="P314">
        <f t="shared" si="17"/>
        <v>61.3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1.05</v>
      </c>
      <c r="P315">
        <f t="shared" si="17"/>
        <v>80.2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3.85</v>
      </c>
      <c r="P316">
        <f t="shared" si="17"/>
        <v>32.1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1.01</v>
      </c>
      <c r="P317">
        <f t="shared" si="17"/>
        <v>200.89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1.1399999999999999</v>
      </c>
      <c r="P318">
        <f t="shared" si="17"/>
        <v>108.01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1.01</v>
      </c>
      <c r="P319">
        <f t="shared" si="17"/>
        <v>95.7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2.83</v>
      </c>
      <c r="P320">
        <f t="shared" si="17"/>
        <v>49.88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1.1299999999999999</v>
      </c>
      <c r="P321">
        <f t="shared" si="17"/>
        <v>110.47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20">ROUND(PRODUCT(E322,1/D322),2)</f>
        <v>1.07</v>
      </c>
      <c r="P322">
        <f t="shared" si="17"/>
        <v>134.91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0"/>
        <v>1.03</v>
      </c>
      <c r="P323">
        <f t="shared" ref="P323:P386" si="21">IF(L323=0,0,ROUND(E323/L323,2))</f>
        <v>106.62</v>
      </c>
      <c r="Q323" t="s">
        <v>8310</v>
      </c>
      <c r="R323" t="s">
        <v>8315</v>
      </c>
      <c r="S323" s="10">
        <f t="shared" ref="S323:S386" si="22">(J323/86400)+DATE(1970,1,1)</f>
        <v>42647.446597222224</v>
      </c>
      <c r="T323" s="10">
        <f t="shared" si="19"/>
        <v>42682.488263888888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1.08</v>
      </c>
      <c r="P324">
        <f t="shared" si="21"/>
        <v>145.04</v>
      </c>
      <c r="Q324" t="s">
        <v>8310</v>
      </c>
      <c r="R324" t="s">
        <v>8315</v>
      </c>
      <c r="S324" s="10">
        <f t="shared" si="22"/>
        <v>42473.57</v>
      </c>
      <c r="T324" s="10">
        <f t="shared" ref="T324:T387" si="23">(I324/86400)+DATE(1970,1,1)</f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1.23</v>
      </c>
      <c r="P325">
        <f t="shared" si="21"/>
        <v>114.59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1.02</v>
      </c>
      <c r="P326">
        <f t="shared" si="21"/>
        <v>105.32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1.04</v>
      </c>
      <c r="P327">
        <f t="shared" si="21"/>
        <v>70.92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1.1299999999999999</v>
      </c>
      <c r="P328">
        <f t="shared" si="21"/>
        <v>147.16999999999999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1.36</v>
      </c>
      <c r="P329">
        <f t="shared" si="21"/>
        <v>160.47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1.04</v>
      </c>
      <c r="P330">
        <f t="shared" si="21"/>
        <v>156.05000000000001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1.06</v>
      </c>
      <c r="P331">
        <f t="shared" si="21"/>
        <v>63.17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1.02</v>
      </c>
      <c r="P332">
        <f t="shared" si="21"/>
        <v>104.82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1.07</v>
      </c>
      <c r="P333">
        <f t="shared" si="21"/>
        <v>97.36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1.1299999999999999</v>
      </c>
      <c r="P334">
        <f t="shared" si="21"/>
        <v>203.63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1.25</v>
      </c>
      <c r="P335">
        <f t="shared" si="21"/>
        <v>188.31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1.01</v>
      </c>
      <c r="P336">
        <f t="shared" si="21"/>
        <v>146.65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1.03</v>
      </c>
      <c r="P337">
        <f t="shared" si="21"/>
        <v>109.19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1.17</v>
      </c>
      <c r="P338">
        <f t="shared" si="21"/>
        <v>59.25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1.01</v>
      </c>
      <c r="P339">
        <f t="shared" si="21"/>
        <v>97.9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1.1000000000000001</v>
      </c>
      <c r="P340">
        <f t="shared" si="21"/>
        <v>70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1.08</v>
      </c>
      <c r="P341">
        <f t="shared" si="21"/>
        <v>72.87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1.25</v>
      </c>
      <c r="P342">
        <f t="shared" si="21"/>
        <v>146.35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1.07</v>
      </c>
      <c r="P343">
        <f t="shared" si="21"/>
        <v>67.91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</v>
      </c>
      <c r="P344">
        <f t="shared" si="21"/>
        <v>169.85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1.02</v>
      </c>
      <c r="P345">
        <f t="shared" si="21"/>
        <v>58.41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1.02</v>
      </c>
      <c r="P346">
        <f t="shared" si="21"/>
        <v>119.99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1.23</v>
      </c>
      <c r="P347">
        <f t="shared" si="21"/>
        <v>99.86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1.7</v>
      </c>
      <c r="P348">
        <f t="shared" si="21"/>
        <v>90.58</v>
      </c>
      <c r="Q348" t="s">
        <v>8310</v>
      </c>
      <c r="R348" t="s">
        <v>8315</v>
      </c>
      <c r="S348" s="10">
        <f t="shared" si="22"/>
        <v>42261.500243055554</v>
      </c>
      <c r="T348" s="10">
        <f t="shared" si="23"/>
        <v>42291.500243055554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1.1200000000000001</v>
      </c>
      <c r="P349">
        <f t="shared" si="21"/>
        <v>117.77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1.03</v>
      </c>
      <c r="P350">
        <f t="shared" si="21"/>
        <v>86.55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1.07</v>
      </c>
      <c r="P351">
        <f t="shared" si="21"/>
        <v>71.900000000000006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1.1499999999999999</v>
      </c>
      <c r="P352">
        <f t="shared" si="21"/>
        <v>129.82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1.27</v>
      </c>
      <c r="P353">
        <f t="shared" si="21"/>
        <v>44.91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1.17</v>
      </c>
      <c r="P354">
        <f t="shared" si="21"/>
        <v>40.76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1.0900000000000001</v>
      </c>
      <c r="P355">
        <f t="shared" si="21"/>
        <v>103.52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1.04</v>
      </c>
      <c r="P356">
        <f t="shared" si="21"/>
        <v>125.45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1.1599999999999999</v>
      </c>
      <c r="P357">
        <f t="shared" si="21"/>
        <v>246.61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1.03</v>
      </c>
      <c r="P358">
        <f t="shared" si="21"/>
        <v>79.400000000000006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1.74</v>
      </c>
      <c r="P359">
        <f t="shared" si="21"/>
        <v>86.14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1.03</v>
      </c>
      <c r="P360">
        <f t="shared" si="21"/>
        <v>193.05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1.05</v>
      </c>
      <c r="P361">
        <f t="shared" si="21"/>
        <v>84.02</v>
      </c>
      <c r="Q361" t="s">
        <v>8310</v>
      </c>
      <c r="R361" t="s">
        <v>8315</v>
      </c>
      <c r="S361" s="10">
        <f t="shared" si="22"/>
        <v>41935.070486111115</v>
      </c>
      <c r="T361" s="10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1.01</v>
      </c>
      <c r="P362">
        <f t="shared" si="21"/>
        <v>139.83000000000001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1.1100000000000001</v>
      </c>
      <c r="P363">
        <f t="shared" si="21"/>
        <v>109.82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1.24</v>
      </c>
      <c r="P364">
        <f t="shared" si="21"/>
        <v>139.53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1.01</v>
      </c>
      <c r="P365">
        <f t="shared" si="21"/>
        <v>347.85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1.1000000000000001</v>
      </c>
      <c r="P366">
        <f t="shared" si="21"/>
        <v>68.239999999999995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1.04</v>
      </c>
      <c r="P367">
        <f t="shared" si="21"/>
        <v>239.94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1.01</v>
      </c>
      <c r="P368">
        <f t="shared" si="21"/>
        <v>287.31</v>
      </c>
      <c r="Q368" t="s">
        <v>8310</v>
      </c>
      <c r="R368" t="s">
        <v>8315</v>
      </c>
      <c r="S368" s="10">
        <f t="shared" si="22"/>
        <v>41019.793032407411</v>
      </c>
      <c r="T368" s="10">
        <f t="shared" si="23"/>
        <v>41049.793032407411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1.03</v>
      </c>
      <c r="P369">
        <f t="shared" si="21"/>
        <v>86.85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1.04</v>
      </c>
      <c r="P370">
        <f t="shared" si="21"/>
        <v>81.849999999999994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1.1000000000000001</v>
      </c>
      <c r="P371">
        <f t="shared" si="21"/>
        <v>42.87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1.22</v>
      </c>
      <c r="P372">
        <f t="shared" si="21"/>
        <v>709.42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1.1399999999999999</v>
      </c>
      <c r="P373">
        <f t="shared" si="21"/>
        <v>161.26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1.25</v>
      </c>
      <c r="P374">
        <f t="shared" si="21"/>
        <v>41.78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1.07</v>
      </c>
      <c r="P375">
        <f t="shared" si="21"/>
        <v>89.89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1.31</v>
      </c>
      <c r="P376">
        <f t="shared" si="21"/>
        <v>45.05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1.2</v>
      </c>
      <c r="P377">
        <f t="shared" si="21"/>
        <v>42.86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1.06</v>
      </c>
      <c r="P378">
        <f t="shared" si="21"/>
        <v>54.08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1.1399999999999999</v>
      </c>
      <c r="P379">
        <f t="shared" si="21"/>
        <v>103.22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1.1200000000000001</v>
      </c>
      <c r="P380">
        <f t="shared" si="21"/>
        <v>40.4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1.1599999999999999</v>
      </c>
      <c r="P381">
        <f t="shared" si="21"/>
        <v>116.86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1.42</v>
      </c>
      <c r="P382">
        <f t="shared" si="21"/>
        <v>115.51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1.05</v>
      </c>
      <c r="P383">
        <f t="shared" si="21"/>
        <v>104.31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2.56</v>
      </c>
      <c r="P384">
        <f t="shared" si="21"/>
        <v>69.77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2.0699999999999998</v>
      </c>
      <c r="P385">
        <f t="shared" si="21"/>
        <v>43.02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24">ROUND(PRODUCT(E386,1/D386),2)</f>
        <v>1.1200000000000001</v>
      </c>
      <c r="P386">
        <f t="shared" si="21"/>
        <v>58.54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24"/>
        <v>1.06</v>
      </c>
      <c r="P387">
        <f t="shared" ref="P387:P450" si="25">IF(L387=0,0,ROUND(E387/L387,2))</f>
        <v>111.8</v>
      </c>
      <c r="Q387" t="s">
        <v>8310</v>
      </c>
      <c r="R387" t="s">
        <v>8315</v>
      </c>
      <c r="S387" s="10">
        <f t="shared" ref="S387:S450" si="26">(J387/86400)+DATE(1970,1,1)</f>
        <v>41934.584502314814</v>
      </c>
      <c r="T387" s="10">
        <f t="shared" si="23"/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</v>
      </c>
      <c r="P388">
        <f t="shared" si="25"/>
        <v>46.23</v>
      </c>
      <c r="Q388" t="s">
        <v>8310</v>
      </c>
      <c r="R388" t="s">
        <v>8315</v>
      </c>
      <c r="S388" s="10">
        <f t="shared" si="26"/>
        <v>42211.951284722221</v>
      </c>
      <c r="T388" s="10">
        <f t="shared" ref="T388:T451" si="27">(I388/86400)+DATE(1970,1,1)</f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2.14</v>
      </c>
      <c r="P389">
        <f t="shared" si="25"/>
        <v>144.69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1.26</v>
      </c>
      <c r="P390">
        <f t="shared" si="25"/>
        <v>88.85</v>
      </c>
      <c r="Q390" t="s">
        <v>8310</v>
      </c>
      <c r="R390" t="s">
        <v>8315</v>
      </c>
      <c r="S390" s="10">
        <f t="shared" si="26"/>
        <v>42549.076157407406</v>
      </c>
      <c r="T390" s="10">
        <f t="shared" si="27"/>
        <v>42579.076157407406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1.82</v>
      </c>
      <c r="P391">
        <f t="shared" si="25"/>
        <v>81.75</v>
      </c>
      <c r="Q391" t="s">
        <v>8310</v>
      </c>
      <c r="R391" t="s">
        <v>8315</v>
      </c>
      <c r="S391" s="10">
        <f t="shared" si="26"/>
        <v>41674.063078703708</v>
      </c>
      <c r="T391" s="10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</v>
      </c>
      <c r="P392">
        <f t="shared" si="25"/>
        <v>71.430000000000007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1.01</v>
      </c>
      <c r="P393">
        <f t="shared" si="25"/>
        <v>104.26</v>
      </c>
      <c r="Q393" t="s">
        <v>8310</v>
      </c>
      <c r="R393" t="s">
        <v>8315</v>
      </c>
      <c r="S393" s="10">
        <f t="shared" si="26"/>
        <v>40865.042256944442</v>
      </c>
      <c r="T393" s="10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1.01</v>
      </c>
      <c r="P394">
        <f t="shared" si="25"/>
        <v>90.62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1.1000000000000001</v>
      </c>
      <c r="P395">
        <f t="shared" si="25"/>
        <v>157.33000000000001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1.1200000000000001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1.08</v>
      </c>
      <c r="P397">
        <f t="shared" si="25"/>
        <v>58.72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1.07</v>
      </c>
      <c r="P398">
        <f t="shared" si="25"/>
        <v>81.63</v>
      </c>
      <c r="Q398" t="s">
        <v>8310</v>
      </c>
      <c r="R398" t="s">
        <v>8315</v>
      </c>
      <c r="S398" s="10">
        <f t="shared" si="26"/>
        <v>41082.564884259264</v>
      </c>
      <c r="T398" s="10">
        <f t="shared" si="27"/>
        <v>41097.564884259264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1.04</v>
      </c>
      <c r="P399">
        <f t="shared" si="25"/>
        <v>56.46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1.25</v>
      </c>
      <c r="P400">
        <f t="shared" si="25"/>
        <v>140.1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1.07</v>
      </c>
      <c r="P401">
        <f t="shared" si="25"/>
        <v>224.85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1.1200000000000001</v>
      </c>
      <c r="P402">
        <f t="shared" si="25"/>
        <v>181.13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1.04</v>
      </c>
      <c r="P403">
        <f t="shared" si="25"/>
        <v>711.04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1.42</v>
      </c>
      <c r="P404">
        <f t="shared" si="25"/>
        <v>65.88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1.05</v>
      </c>
      <c r="P405">
        <f t="shared" si="25"/>
        <v>75.19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1.03</v>
      </c>
      <c r="P406">
        <f t="shared" si="25"/>
        <v>133.13999999999999</v>
      </c>
      <c r="Q406" t="s">
        <v>8310</v>
      </c>
      <c r="R406" t="s">
        <v>8315</v>
      </c>
      <c r="S406" s="10">
        <f t="shared" si="26"/>
        <v>41646.628032407403</v>
      </c>
      <c r="T406" s="10">
        <f t="shared" si="27"/>
        <v>41675.961111111115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1.08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1.08</v>
      </c>
      <c r="P408">
        <f t="shared" si="25"/>
        <v>86.16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1.02</v>
      </c>
      <c r="P409">
        <f t="shared" si="25"/>
        <v>92.32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1.01</v>
      </c>
      <c r="P410">
        <f t="shared" si="25"/>
        <v>160.16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1.37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1.28</v>
      </c>
      <c r="P412">
        <f t="shared" si="25"/>
        <v>183.29</v>
      </c>
      <c r="Q412" t="s">
        <v>8310</v>
      </c>
      <c r="R412" t="s">
        <v>8315</v>
      </c>
      <c r="S412" s="10">
        <f t="shared" si="26"/>
        <v>42113.981446759259</v>
      </c>
      <c r="T412" s="10">
        <f t="shared" si="27"/>
        <v>42173.981446759259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1.01</v>
      </c>
      <c r="P413">
        <f t="shared" si="25"/>
        <v>125.79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1.27</v>
      </c>
      <c r="P414">
        <f t="shared" si="25"/>
        <v>57.65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1.05</v>
      </c>
      <c r="P415">
        <f t="shared" si="25"/>
        <v>78.66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1.03</v>
      </c>
      <c r="P416">
        <f t="shared" si="25"/>
        <v>91.48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1.02</v>
      </c>
      <c r="P417">
        <f t="shared" si="25"/>
        <v>68.099999999999994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1.2</v>
      </c>
      <c r="P418">
        <f t="shared" si="25"/>
        <v>48.09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</v>
      </c>
      <c r="P419">
        <f t="shared" si="25"/>
        <v>202.42</v>
      </c>
      <c r="Q419" t="s">
        <v>8310</v>
      </c>
      <c r="R419" t="s">
        <v>8315</v>
      </c>
      <c r="S419" s="10">
        <f t="shared" si="26"/>
        <v>41360.970601851848</v>
      </c>
      <c r="T419" s="10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1.01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</v>
      </c>
      <c r="P421">
        <f t="shared" si="25"/>
        <v>110.07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0.02</v>
      </c>
      <c r="P423">
        <f t="shared" si="25"/>
        <v>50.17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0.01</v>
      </c>
      <c r="P424">
        <f t="shared" si="25"/>
        <v>35.83</v>
      </c>
      <c r="Q424" t="s">
        <v>8310</v>
      </c>
      <c r="R424" t="s">
        <v>8316</v>
      </c>
      <c r="S424" s="10">
        <f t="shared" si="26"/>
        <v>41863.260381944448</v>
      </c>
      <c r="T424" s="10">
        <f t="shared" si="27"/>
        <v>41893.260381944448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0.01</v>
      </c>
      <c r="P425">
        <f t="shared" si="25"/>
        <v>11.77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7.0000000000000007E-2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0.01</v>
      </c>
      <c r="P428">
        <f t="shared" si="25"/>
        <v>16.63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>
        <f t="shared" si="25"/>
        <v>0</v>
      </c>
      <c r="Q429" t="s">
        <v>8310</v>
      </c>
      <c r="R429" t="s">
        <v>8316</v>
      </c>
      <c r="S429" s="10">
        <f t="shared" si="26"/>
        <v>42285.90902777778</v>
      </c>
      <c r="T429" s="10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0.06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>
        <f t="shared" si="25"/>
        <v>0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0.02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0.14000000000000001</v>
      </c>
      <c r="P433">
        <f t="shared" si="25"/>
        <v>51.88</v>
      </c>
      <c r="Q433" t="s">
        <v>8310</v>
      </c>
      <c r="R433" t="s">
        <v>8316</v>
      </c>
      <c r="S433" s="10">
        <f t="shared" si="26"/>
        <v>42526.871331018519</v>
      </c>
      <c r="T433" s="10">
        <f t="shared" si="27"/>
        <v>42556.871331018519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0.1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>
        <f t="shared" si="25"/>
        <v>0</v>
      </c>
      <c r="Q435" t="s">
        <v>8310</v>
      </c>
      <c r="R435" t="s">
        <v>8316</v>
      </c>
      <c r="S435" s="10">
        <f t="shared" si="26"/>
        <v>42228.629884259259</v>
      </c>
      <c r="T435" s="10">
        <f t="shared" si="27"/>
        <v>42288.629884259259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>
        <f t="shared" si="25"/>
        <v>0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>
        <f t="shared" si="25"/>
        <v>0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0.09</v>
      </c>
      <c r="P440">
        <f t="shared" si="25"/>
        <v>170.55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>
        <f t="shared" si="25"/>
        <v>0</v>
      </c>
      <c r="Q441" t="s">
        <v>8310</v>
      </c>
      <c r="R441" t="s">
        <v>8316</v>
      </c>
      <c r="S441" s="10">
        <f t="shared" si="26"/>
        <v>41919.761782407411</v>
      </c>
      <c r="T441" s="10">
        <f t="shared" si="27"/>
        <v>41929.761782407411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0.39</v>
      </c>
      <c r="P444">
        <f t="shared" si="25"/>
        <v>393.59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0.05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7.0000000000000007E-2</v>
      </c>
      <c r="P448">
        <f t="shared" si="25"/>
        <v>47.88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28">ROUND(PRODUCT(E450,1/D450),2)</f>
        <v>0.03</v>
      </c>
      <c r="P450">
        <f t="shared" si="25"/>
        <v>20.5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28"/>
        <v>0.02</v>
      </c>
      <c r="P451">
        <f t="shared" ref="P451:P514" si="29">IF(L451=0,0,ROUND(E451/L451,2))</f>
        <v>9</v>
      </c>
      <c r="Q451" t="s">
        <v>8310</v>
      </c>
      <c r="R451" t="s">
        <v>8316</v>
      </c>
      <c r="S451" s="10">
        <f t="shared" ref="S451:S514" si="30">(J451/86400)+DATE(1970,1,1)</f>
        <v>41534.568113425928</v>
      </c>
      <c r="T451" s="10">
        <f t="shared" si="27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0.01</v>
      </c>
      <c r="P452">
        <f t="shared" si="29"/>
        <v>56.57</v>
      </c>
      <c r="Q452" t="s">
        <v>8310</v>
      </c>
      <c r="R452" t="s">
        <v>8316</v>
      </c>
      <c r="S452" s="10">
        <f t="shared" si="30"/>
        <v>41654.946759259255</v>
      </c>
      <c r="T452" s="10">
        <f t="shared" ref="T452:T515" si="31">(I452/86400)+DATE(1970,1,1)</f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0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0.64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42107.703877314816</v>
      </c>
      <c r="T454" s="10">
        <f t="shared" si="31"/>
        <v>42137.703877314816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0.01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40971.002569444448</v>
      </c>
      <c r="T457" s="10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0.01</v>
      </c>
      <c r="P458">
        <f t="shared" si="29"/>
        <v>20.329999999999998</v>
      </c>
      <c r="Q458" t="s">
        <v>8310</v>
      </c>
      <c r="R458" t="s">
        <v>8316</v>
      </c>
      <c r="S458" s="10">
        <f t="shared" si="30"/>
        <v>41547.694456018522</v>
      </c>
      <c r="T458" s="10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0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0.08</v>
      </c>
      <c r="P460">
        <f t="shared" si="29"/>
        <v>16.760000000000002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0</v>
      </c>
      <c r="Q464" t="s">
        <v>8310</v>
      </c>
      <c r="R464" t="s">
        <v>8316</v>
      </c>
      <c r="S464" s="10">
        <f t="shared" si="30"/>
        <v>40705.12663194444</v>
      </c>
      <c r="T464" s="10">
        <f t="shared" si="31"/>
        <v>40765.12663194444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0.02</v>
      </c>
      <c r="P465">
        <f t="shared" si="29"/>
        <v>113.64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42488.84878472222</v>
      </c>
      <c r="T466" s="10">
        <f t="shared" si="31"/>
        <v>42508.84878472222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0.27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0.01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0.22</v>
      </c>
      <c r="P469">
        <f t="shared" si="29"/>
        <v>110.64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0</v>
      </c>
      <c r="Q470" t="s">
        <v>8310</v>
      </c>
      <c r="R470" t="s">
        <v>8316</v>
      </c>
      <c r="S470" s="10">
        <f t="shared" si="30"/>
        <v>41041.167627314819</v>
      </c>
      <c r="T470" s="10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0.01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0.12</v>
      </c>
      <c r="P473">
        <f t="shared" si="29"/>
        <v>38.479999999999997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0.18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0.03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0.02</v>
      </c>
      <c r="P478">
        <f t="shared" si="29"/>
        <v>39.57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0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0.33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0.19</v>
      </c>
      <c r="P482">
        <f t="shared" si="29"/>
        <v>55.46</v>
      </c>
      <c r="Q482" t="s">
        <v>8310</v>
      </c>
      <c r="R482" t="s">
        <v>8316</v>
      </c>
      <c r="S482" s="10">
        <f t="shared" si="30"/>
        <v>41465.500173611115</v>
      </c>
      <c r="T482" s="10">
        <f t="shared" si="31"/>
        <v>41495.500173611115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0.06</v>
      </c>
      <c r="P483">
        <f t="shared" si="29"/>
        <v>87.14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42447.896874999999</v>
      </c>
      <c r="T484" s="10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0.5</v>
      </c>
      <c r="P485">
        <f t="shared" si="29"/>
        <v>51.22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0.22</v>
      </c>
      <c r="P487">
        <f t="shared" si="29"/>
        <v>66.52</v>
      </c>
      <c r="Q487" t="s">
        <v>8310</v>
      </c>
      <c r="R487" t="s">
        <v>8316</v>
      </c>
      <c r="S487" s="10">
        <f t="shared" si="30"/>
        <v>41381.505775462967</v>
      </c>
      <c r="T487" s="10">
        <f t="shared" si="31"/>
        <v>41411.505775462967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>
        <f t="shared" si="29"/>
        <v>0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t="s">
        <v>8310</v>
      </c>
      <c r="R492" t="s">
        <v>8316</v>
      </c>
      <c r="S492" s="10">
        <f t="shared" si="30"/>
        <v>41113.968576388885</v>
      </c>
      <c r="T492" s="10">
        <f t="shared" si="31"/>
        <v>41143.968576388885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>
        <f t="shared" si="29"/>
        <v>0</v>
      </c>
      <c r="Q493" t="s">
        <v>8310</v>
      </c>
      <c r="R493" t="s">
        <v>8316</v>
      </c>
      <c r="S493" s="10">
        <f t="shared" si="30"/>
        <v>42366.982627314814</v>
      </c>
      <c r="T493" s="10">
        <f t="shared" si="31"/>
        <v>42396.982627314814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>
        <f t="shared" si="29"/>
        <v>0</v>
      </c>
      <c r="Q495" t="s">
        <v>8310</v>
      </c>
      <c r="R495" t="s">
        <v>8316</v>
      </c>
      <c r="S495" s="10">
        <f t="shared" si="30"/>
        <v>42114.726134259261</v>
      </c>
      <c r="T495" s="10">
        <f t="shared" si="31"/>
        <v>42144.726134259261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0.01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0.05</v>
      </c>
      <c r="P500">
        <f t="shared" si="29"/>
        <v>136.09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0.1</v>
      </c>
      <c r="P501">
        <f t="shared" si="29"/>
        <v>73.459999999999994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0.03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40247.886006944442</v>
      </c>
      <c r="T502" s="10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>
        <f t="shared" si="29"/>
        <v>0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0.01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0.02</v>
      </c>
      <c r="P505">
        <f t="shared" si="29"/>
        <v>12.67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0.01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0.03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0.01</v>
      </c>
      <c r="P510">
        <f t="shared" si="29"/>
        <v>133.33000000000001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>
        <f t="shared" si="29"/>
        <v>0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0.03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32">ROUND(PRODUCT(E514,1/D514),2)</f>
        <v>0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32"/>
        <v>0.14000000000000001</v>
      </c>
      <c r="P515">
        <f t="shared" ref="P515:P578" si="33">IF(L515=0,0,ROUND(E515/L515,2))</f>
        <v>102.38</v>
      </c>
      <c r="Q515" t="s">
        <v>8310</v>
      </c>
      <c r="R515" t="s">
        <v>8316</v>
      </c>
      <c r="S515" s="10">
        <f t="shared" ref="S515:S578" si="34">(J515/86400)+DATE(1970,1,1)</f>
        <v>42552.653993055559</v>
      </c>
      <c r="T515" s="10">
        <f t="shared" si="31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0.03</v>
      </c>
      <c r="P516">
        <f t="shared" si="33"/>
        <v>16.670000000000002</v>
      </c>
      <c r="Q516" t="s">
        <v>8310</v>
      </c>
      <c r="R516" t="s">
        <v>8316</v>
      </c>
      <c r="S516" s="10">
        <f t="shared" si="34"/>
        <v>41830.613969907405</v>
      </c>
      <c r="T516" s="10">
        <f t="shared" ref="T516:T579" si="35">(I516/86400)+DATE(1970,1,1)</f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0.25</v>
      </c>
      <c r="P517">
        <f t="shared" si="33"/>
        <v>725.03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0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0.01</v>
      </c>
      <c r="P519">
        <f t="shared" si="33"/>
        <v>68.33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0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0.23</v>
      </c>
      <c r="P521">
        <f t="shared" si="33"/>
        <v>39.229999999999997</v>
      </c>
      <c r="Q521" t="s">
        <v>8310</v>
      </c>
      <c r="R521" t="s">
        <v>8316</v>
      </c>
      <c r="S521" s="10">
        <f t="shared" si="34"/>
        <v>41218.391446759255</v>
      </c>
      <c r="T521" s="10">
        <f t="shared" si="35"/>
        <v>41248.391446759255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1.02</v>
      </c>
      <c r="P522">
        <f t="shared" si="33"/>
        <v>150.15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1.05</v>
      </c>
      <c r="P523">
        <f t="shared" si="33"/>
        <v>93.43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1.1499999999999999</v>
      </c>
      <c r="P524">
        <f t="shared" si="33"/>
        <v>110.97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1.21</v>
      </c>
      <c r="P525">
        <f t="shared" si="33"/>
        <v>71.790000000000006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1.0900000000000001</v>
      </c>
      <c r="P526">
        <f t="shared" si="33"/>
        <v>29.26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1.1399999999999999</v>
      </c>
      <c r="P528">
        <f t="shared" si="33"/>
        <v>74.349999999999994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1.01</v>
      </c>
      <c r="P529">
        <f t="shared" si="33"/>
        <v>63.83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1.1599999999999999</v>
      </c>
      <c r="P530">
        <f t="shared" si="33"/>
        <v>44.33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1.3</v>
      </c>
      <c r="P531">
        <f t="shared" si="33"/>
        <v>86.94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1.08</v>
      </c>
      <c r="P532">
        <f t="shared" si="33"/>
        <v>126.55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</v>
      </c>
      <c r="P533">
        <f t="shared" si="33"/>
        <v>129.03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1.23</v>
      </c>
      <c r="P534">
        <f t="shared" si="33"/>
        <v>71.239999999999995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</v>
      </c>
      <c r="P535">
        <f t="shared" si="33"/>
        <v>117.88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1.05</v>
      </c>
      <c r="P536">
        <f t="shared" si="33"/>
        <v>327.08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1.03</v>
      </c>
      <c r="P537">
        <f t="shared" si="33"/>
        <v>34.75</v>
      </c>
      <c r="Q537" t="s">
        <v>8317</v>
      </c>
      <c r="R537" t="s">
        <v>8318</v>
      </c>
      <c r="S537" s="10">
        <f t="shared" si="34"/>
        <v>42711.54519675926</v>
      </c>
      <c r="T537" s="10">
        <f t="shared" si="35"/>
        <v>42741.54519675926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1.18</v>
      </c>
      <c r="P538">
        <f t="shared" si="33"/>
        <v>100.06</v>
      </c>
      <c r="Q538" t="s">
        <v>8317</v>
      </c>
      <c r="R538" t="s">
        <v>8318</v>
      </c>
      <c r="S538" s="10">
        <f t="shared" si="34"/>
        <v>42179.344988425924</v>
      </c>
      <c r="T538" s="10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1.21</v>
      </c>
      <c r="P539">
        <f t="shared" si="33"/>
        <v>40.85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3.02</v>
      </c>
      <c r="P540">
        <f t="shared" si="33"/>
        <v>252.02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1.01</v>
      </c>
      <c r="P541">
        <f t="shared" si="33"/>
        <v>25.16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0.01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0.01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0.27</v>
      </c>
      <c r="P547">
        <f t="shared" si="33"/>
        <v>402.71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>
        <f t="shared" si="33"/>
        <v>0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0.03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0.01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0.05</v>
      </c>
      <c r="P553">
        <f t="shared" si="33"/>
        <v>135.04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>
        <f t="shared" si="33"/>
        <v>0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0.37</v>
      </c>
      <c r="P556">
        <f t="shared" si="33"/>
        <v>64.36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f t="shared" si="33"/>
        <v>0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0.03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0.01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>
        <f t="shared" si="33"/>
        <v>0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>
        <f t="shared" si="33"/>
        <v>0</v>
      </c>
      <c r="Q564" t="s">
        <v>8319</v>
      </c>
      <c r="R564" t="s">
        <v>8320</v>
      </c>
      <c r="S564" s="10">
        <f t="shared" si="34"/>
        <v>42692.389062499999</v>
      </c>
      <c r="T564" s="10">
        <f t="shared" si="35"/>
        <v>42722.389062499999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>
        <f t="shared" si="33"/>
        <v>0</v>
      </c>
      <c r="Q567" t="s">
        <v>8319</v>
      </c>
      <c r="R567" t="s">
        <v>8320</v>
      </c>
      <c r="S567" s="10">
        <f t="shared" si="34"/>
        <v>42165.78528935185</v>
      </c>
      <c r="T567" s="10">
        <f t="shared" si="35"/>
        <v>42195.78528935185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>
        <f t="shared" si="33"/>
        <v>0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0.01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0.01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42388.798252314809</v>
      </c>
      <c r="T572" s="10">
        <f t="shared" si="35"/>
        <v>42418.798252314809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>
        <f t="shared" si="33"/>
        <v>0</v>
      </c>
      <c r="Q574" t="s">
        <v>8319</v>
      </c>
      <c r="R574" t="s">
        <v>8320</v>
      </c>
      <c r="S574" s="10">
        <f t="shared" si="34"/>
        <v>42282.716296296298</v>
      </c>
      <c r="T574" s="10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0.01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36">ROUND(PRODUCT(E578,1/D578),2)</f>
        <v>0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36"/>
        <v>0</v>
      </c>
      <c r="P579">
        <f t="shared" ref="P579:P642" si="37">IF(L579=0,0,ROUND(E579/L579,2))</f>
        <v>10</v>
      </c>
      <c r="Q579" t="s">
        <v>8319</v>
      </c>
      <c r="R579" t="s">
        <v>8320</v>
      </c>
      <c r="S579" s="10">
        <f t="shared" ref="S579:S642" si="38">(J579/86400)+DATE(1970,1,1)</f>
        <v>42450.589143518519</v>
      </c>
      <c r="T579" s="10">
        <f t="shared" si="35"/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ref="T580:T643" si="39">(I580/86400)+DATE(1970,1,1)</f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0.01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0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0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0.01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0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0.01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0.09</v>
      </c>
      <c r="P589">
        <f t="shared" si="37"/>
        <v>389.29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0.03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42631.769513888888</v>
      </c>
      <c r="T590" s="10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0.04</v>
      </c>
      <c r="P592">
        <f t="shared" si="37"/>
        <v>24.78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0.03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0.23</v>
      </c>
      <c r="P595">
        <f t="shared" si="37"/>
        <v>16.43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42083.069884259261</v>
      </c>
      <c r="T597" s="10">
        <f t="shared" si="39"/>
        <v>42128.069884259261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0.34</v>
      </c>
      <c r="P600">
        <f t="shared" si="37"/>
        <v>121.43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0.01</v>
      </c>
      <c r="P603">
        <f t="shared" si="37"/>
        <v>23.33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0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0.04</v>
      </c>
      <c r="P605">
        <f t="shared" si="37"/>
        <v>45.39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0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0.03</v>
      </c>
      <c r="P607">
        <f t="shared" si="37"/>
        <v>16.38</v>
      </c>
      <c r="Q607" t="s">
        <v>8319</v>
      </c>
      <c r="R607" t="s">
        <v>8320</v>
      </c>
      <c r="S607" s="10">
        <f t="shared" si="38"/>
        <v>42194.357731481483</v>
      </c>
      <c r="T607" s="10">
        <f t="shared" si="39"/>
        <v>42239.357731481483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0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0.01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0.01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7"/>
        <v>0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7"/>
        <v>0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7"/>
        <v>0</v>
      </c>
      <c r="Q614" t="s">
        <v>8319</v>
      </c>
      <c r="R614" t="s">
        <v>8320</v>
      </c>
      <c r="S614" s="10">
        <f t="shared" si="38"/>
        <v>42585.031782407408</v>
      </c>
      <c r="T614" s="10">
        <f t="shared" si="39"/>
        <v>42615.031782407408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0.21</v>
      </c>
      <c r="P615">
        <f t="shared" si="37"/>
        <v>105.93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7"/>
        <v>0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7"/>
        <v>0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7"/>
        <v>0</v>
      </c>
      <c r="Q618" t="s">
        <v>8319</v>
      </c>
      <c r="R618" t="s">
        <v>8320</v>
      </c>
      <c r="S618" s="10">
        <f t="shared" si="38"/>
        <v>42761.376238425924</v>
      </c>
      <c r="T618" s="10">
        <f t="shared" si="39"/>
        <v>42791.376238425924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0.03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7"/>
        <v>0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0.01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0.06</v>
      </c>
      <c r="P624">
        <f t="shared" si="37"/>
        <v>37.89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7"/>
        <v>0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7"/>
        <v>0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7"/>
        <v>0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0.17</v>
      </c>
      <c r="P628">
        <f t="shared" si="37"/>
        <v>111.41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7"/>
        <v>0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0.01</v>
      </c>
      <c r="P633">
        <f t="shared" si="37"/>
        <v>76.67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7"/>
        <v>0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0.12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42507.299328703702</v>
      </c>
      <c r="T635" s="10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7"/>
        <v>0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40">ROUND(PRODUCT(E642,1/D642),2)</f>
        <v>1.44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42683.420312499999</v>
      </c>
      <c r="T642" s="10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40"/>
        <v>1.19</v>
      </c>
      <c r="P643">
        <f t="shared" ref="P643:P706" si="41">IF(L643=0,0,ROUND(E643/L643,2))</f>
        <v>151.32</v>
      </c>
      <c r="Q643" t="s">
        <v>8319</v>
      </c>
      <c r="R643" t="s">
        <v>8321</v>
      </c>
      <c r="S643" s="10">
        <f t="shared" ref="S643:S706" si="42">(J643/86400)+DATE(1970,1,1)</f>
        <v>42199.57</v>
      </c>
      <c r="T643" s="10">
        <f t="shared" si="39"/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14.6</v>
      </c>
      <c r="P644">
        <f t="shared" si="41"/>
        <v>134.36000000000001</v>
      </c>
      <c r="Q644" t="s">
        <v>8319</v>
      </c>
      <c r="R644" t="s">
        <v>8321</v>
      </c>
      <c r="S644" s="10">
        <f t="shared" si="42"/>
        <v>42199.651319444441</v>
      </c>
      <c r="T644" s="10">
        <f t="shared" ref="T644:T707" si="43">(I644/86400)+DATE(1970,1,1)</f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1.06</v>
      </c>
      <c r="P645">
        <f t="shared" si="41"/>
        <v>174.03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</v>
      </c>
      <c r="P646">
        <f t="shared" si="41"/>
        <v>73.489999999999995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2.79</v>
      </c>
      <c r="P647">
        <f t="shared" si="41"/>
        <v>23.52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1.32</v>
      </c>
      <c r="P648">
        <f t="shared" si="41"/>
        <v>39.07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1.07</v>
      </c>
      <c r="P649">
        <f t="shared" si="41"/>
        <v>125.94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1.27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1.4</v>
      </c>
      <c r="P651">
        <f t="shared" si="41"/>
        <v>42.67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1.1200000000000001</v>
      </c>
      <c r="P652">
        <f t="shared" si="41"/>
        <v>35.130000000000003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1.01</v>
      </c>
      <c r="P653">
        <f t="shared" si="41"/>
        <v>239.35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</v>
      </c>
      <c r="P654">
        <f t="shared" si="41"/>
        <v>107.64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1.41</v>
      </c>
      <c r="P655">
        <f t="shared" si="41"/>
        <v>95.83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2.67</v>
      </c>
      <c r="P656">
        <f t="shared" si="41"/>
        <v>31.66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1.47</v>
      </c>
      <c r="P657">
        <f t="shared" si="41"/>
        <v>42.89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2.14</v>
      </c>
      <c r="P658">
        <f t="shared" si="41"/>
        <v>122.74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42477.76295138889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1.26</v>
      </c>
      <c r="P659">
        <f t="shared" si="41"/>
        <v>190.45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1.04</v>
      </c>
      <c r="P660">
        <f t="shared" si="41"/>
        <v>109.34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1.01</v>
      </c>
      <c r="P661">
        <f t="shared" si="41"/>
        <v>143.66999999999999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0.03</v>
      </c>
      <c r="P662">
        <f t="shared" si="41"/>
        <v>84.94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41952.783321759256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0.01</v>
      </c>
      <c r="P663">
        <f t="shared" si="41"/>
        <v>10.56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0.08</v>
      </c>
      <c r="P666">
        <f t="shared" si="41"/>
        <v>31.17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0.19</v>
      </c>
      <c r="P667">
        <f t="shared" si="41"/>
        <v>155.33000000000001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41838.832152777773</v>
      </c>
      <c r="T668" s="10">
        <f t="shared" si="43"/>
        <v>41868.832152777773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0.1</v>
      </c>
      <c r="P669">
        <f t="shared" si="41"/>
        <v>178.93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0.05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0.22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0.28999999999999998</v>
      </c>
      <c r="P672">
        <f t="shared" si="41"/>
        <v>85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0.39</v>
      </c>
      <c r="P673">
        <f t="shared" si="41"/>
        <v>788.53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0.22</v>
      </c>
      <c r="P674">
        <f t="shared" si="41"/>
        <v>50.3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0.15</v>
      </c>
      <c r="P677">
        <f t="shared" si="41"/>
        <v>34.270000000000003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0.01</v>
      </c>
      <c r="P678">
        <f t="shared" si="41"/>
        <v>61.29</v>
      </c>
      <c r="Q678" t="s">
        <v>8319</v>
      </c>
      <c r="R678" t="s">
        <v>8321</v>
      </c>
      <c r="S678" s="10">
        <f t="shared" si="42"/>
        <v>42012.76829861111</v>
      </c>
      <c r="T678" s="10">
        <f t="shared" si="43"/>
        <v>42042.76829861111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0.26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0.04</v>
      </c>
      <c r="P680">
        <f t="shared" si="41"/>
        <v>65.180000000000007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0.15</v>
      </c>
      <c r="P681">
        <f t="shared" si="41"/>
        <v>93.9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0.26</v>
      </c>
      <c r="P682">
        <f t="shared" si="41"/>
        <v>150.65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42808.723634259259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0.01</v>
      </c>
      <c r="P685">
        <f t="shared" si="41"/>
        <v>99.33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7.0000000000000007E-2</v>
      </c>
      <c r="P686">
        <f t="shared" si="41"/>
        <v>177.39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0.28000000000000003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>
        <f t="shared" si="41"/>
        <v>0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0.04</v>
      </c>
      <c r="P689">
        <f t="shared" si="41"/>
        <v>591.66999999999996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0.73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0.57999999999999996</v>
      </c>
      <c r="P691">
        <f t="shared" si="41"/>
        <v>343.15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0.12</v>
      </c>
      <c r="P692">
        <f t="shared" si="41"/>
        <v>72.59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0.01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7.0000000000000007E-2</v>
      </c>
      <c r="P694">
        <f t="shared" si="41"/>
        <v>6.5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0.35</v>
      </c>
      <c r="P695">
        <f t="shared" si="41"/>
        <v>119.39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0.01</v>
      </c>
      <c r="P697">
        <f t="shared" si="41"/>
        <v>90.86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0.46</v>
      </c>
      <c r="P699">
        <f t="shared" si="41"/>
        <v>20.34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0.15</v>
      </c>
      <c r="P700">
        <f t="shared" si="41"/>
        <v>530.69000000000005</v>
      </c>
      <c r="Q700" t="s">
        <v>8319</v>
      </c>
      <c r="R700" t="s">
        <v>8321</v>
      </c>
      <c r="S700" s="10">
        <f t="shared" si="42"/>
        <v>41866.931076388893</v>
      </c>
      <c r="T700" s="10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0.82</v>
      </c>
      <c r="P701">
        <f t="shared" si="41"/>
        <v>120.39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0.03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0.27</v>
      </c>
      <c r="P703">
        <f t="shared" si="41"/>
        <v>291.33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0.31</v>
      </c>
      <c r="P704">
        <f t="shared" si="41"/>
        <v>124.92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42698.768368055556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0.06</v>
      </c>
      <c r="P705">
        <f t="shared" si="41"/>
        <v>119.57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44">ROUND(PRODUCT(E706,1/D706),2)</f>
        <v>0.01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44"/>
        <v>0.01</v>
      </c>
      <c r="P707">
        <f t="shared" ref="P707:P770" si="45">IF(L707=0,0,ROUND(E707/L707,2))</f>
        <v>195.4</v>
      </c>
      <c r="Q707" t="s">
        <v>8319</v>
      </c>
      <c r="R707" t="s">
        <v>8321</v>
      </c>
      <c r="S707" s="10">
        <f t="shared" ref="S707:S770" si="46">(J707/86400)+DATE(1970,1,1)</f>
        <v>42726.491643518515</v>
      </c>
      <c r="T707" s="10">
        <f t="shared" si="43"/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0</v>
      </c>
      <c r="Q708" t="s">
        <v>8319</v>
      </c>
      <c r="R708" t="s">
        <v>8321</v>
      </c>
      <c r="S708" s="10">
        <f t="shared" si="46"/>
        <v>42676.995173611111</v>
      </c>
      <c r="T708" s="10">
        <f t="shared" ref="T708:T771" si="47">(I708/86400)+DATE(1970,1,1)</f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0.79</v>
      </c>
      <c r="P709">
        <f t="shared" si="45"/>
        <v>117.7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0.22</v>
      </c>
      <c r="P710">
        <f t="shared" si="45"/>
        <v>23.95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0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0.34</v>
      </c>
      <c r="P713">
        <f t="shared" si="45"/>
        <v>99.97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42384.680925925924</v>
      </c>
      <c r="T714" s="10">
        <f t="shared" si="47"/>
        <v>42414.680925925924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0.01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0.15</v>
      </c>
      <c r="P716">
        <f t="shared" si="45"/>
        <v>80.319999999999993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0.05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0.1</v>
      </c>
      <c r="P718">
        <f t="shared" si="45"/>
        <v>44.69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41857.854189814811</v>
      </c>
      <c r="T719" s="10">
        <f t="shared" si="47"/>
        <v>41887.854189814811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0.01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0.01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1.44</v>
      </c>
      <c r="P722">
        <f t="shared" si="45"/>
        <v>66.709999999999994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1.22</v>
      </c>
      <c r="P723">
        <f t="shared" si="45"/>
        <v>84.14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1.32</v>
      </c>
      <c r="P724">
        <f t="shared" si="45"/>
        <v>215.73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1.0900000000000001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42184.81653935185</v>
      </c>
      <c r="T725" s="10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1.05</v>
      </c>
      <c r="P726">
        <f t="shared" si="45"/>
        <v>51.63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</v>
      </c>
      <c r="P727">
        <f t="shared" si="45"/>
        <v>143.36000000000001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1.01</v>
      </c>
      <c r="P728">
        <f t="shared" si="45"/>
        <v>72.430000000000007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1.56</v>
      </c>
      <c r="P729">
        <f t="shared" si="45"/>
        <v>36.53</v>
      </c>
      <c r="Q729" t="s">
        <v>8322</v>
      </c>
      <c r="R729" t="s">
        <v>8323</v>
      </c>
      <c r="S729" s="10">
        <f t="shared" si="46"/>
        <v>41247.020243055558</v>
      </c>
      <c r="T729" s="10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1.06</v>
      </c>
      <c r="P730">
        <f t="shared" si="45"/>
        <v>60.9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1.31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1.32</v>
      </c>
      <c r="P732">
        <f t="shared" si="45"/>
        <v>99.77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1.26</v>
      </c>
      <c r="P733">
        <f t="shared" si="45"/>
        <v>88.73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1.6</v>
      </c>
      <c r="P734">
        <f t="shared" si="45"/>
        <v>4.92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1.2</v>
      </c>
      <c r="P735">
        <f t="shared" si="45"/>
        <v>17.82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1.26</v>
      </c>
      <c r="P736">
        <f t="shared" si="45"/>
        <v>187.19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1.1399999999999999</v>
      </c>
      <c r="P737">
        <f t="shared" si="45"/>
        <v>234.81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3.15</v>
      </c>
      <c r="P738">
        <f t="shared" si="45"/>
        <v>105.05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1.22</v>
      </c>
      <c r="P739">
        <f t="shared" si="45"/>
        <v>56.67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1.07</v>
      </c>
      <c r="P740">
        <f t="shared" si="45"/>
        <v>39.049999999999997</v>
      </c>
      <c r="Q740" t="s">
        <v>8322</v>
      </c>
      <c r="R740" t="s">
        <v>8323</v>
      </c>
      <c r="S740" s="10">
        <f t="shared" si="46"/>
        <v>41943.604097222225</v>
      </c>
      <c r="T740" s="10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1.58</v>
      </c>
      <c r="P741">
        <f t="shared" si="45"/>
        <v>68.349999999999994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1.07</v>
      </c>
      <c r="P742">
        <f t="shared" si="45"/>
        <v>169.58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1.02</v>
      </c>
      <c r="P743">
        <f t="shared" si="45"/>
        <v>141.41999999999999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1.1100000000000001</v>
      </c>
      <c r="P744">
        <f t="shared" si="45"/>
        <v>67.39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1.48</v>
      </c>
      <c r="P745">
        <f t="shared" si="45"/>
        <v>54.27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1.02</v>
      </c>
      <c r="P746">
        <f t="shared" si="45"/>
        <v>82.52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1.79</v>
      </c>
      <c r="P747">
        <f t="shared" si="45"/>
        <v>53.73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1.1100000000000001</v>
      </c>
      <c r="P748">
        <f t="shared" si="45"/>
        <v>34.21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</v>
      </c>
      <c r="P749">
        <f t="shared" si="45"/>
        <v>127.33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</v>
      </c>
      <c r="P750">
        <f t="shared" si="45"/>
        <v>45.57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1.06</v>
      </c>
      <c r="P751">
        <f t="shared" si="45"/>
        <v>95.96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1.03</v>
      </c>
      <c r="P752">
        <f t="shared" si="45"/>
        <v>77.27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1.19</v>
      </c>
      <c r="P753">
        <f t="shared" si="45"/>
        <v>57.34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1.1200000000000001</v>
      </c>
      <c r="P754">
        <f t="shared" si="45"/>
        <v>53.19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1.28</v>
      </c>
      <c r="P755">
        <f t="shared" si="45"/>
        <v>492.31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1.04</v>
      </c>
      <c r="P756">
        <f t="shared" si="45"/>
        <v>42.35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1.02</v>
      </c>
      <c r="P757">
        <f t="shared" si="45"/>
        <v>37.47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1.18</v>
      </c>
      <c r="P758">
        <f t="shared" si="45"/>
        <v>37.450000000000003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2.38</v>
      </c>
      <c r="P759">
        <f t="shared" si="45"/>
        <v>33.06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1.02</v>
      </c>
      <c r="P760">
        <f t="shared" si="45"/>
        <v>134.21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1.02</v>
      </c>
      <c r="P761">
        <f t="shared" si="45"/>
        <v>51.47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>
        <f t="shared" si="45"/>
        <v>0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0.05</v>
      </c>
      <c r="P763">
        <f t="shared" si="45"/>
        <v>39.17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>
        <f t="shared" si="45"/>
        <v>0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41471.446851851855</v>
      </c>
      <c r="T765" s="10">
        <f t="shared" si="47"/>
        <v>41501.446851851855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>
        <f t="shared" si="45"/>
        <v>0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0.36</v>
      </c>
      <c r="P767">
        <f t="shared" si="45"/>
        <v>57.3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>
        <f t="shared" si="45"/>
        <v>0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0.04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48">ROUND(PRODUCT(E770,1/D770),2)</f>
        <v>0</v>
      </c>
      <c r="P770">
        <f t="shared" si="45"/>
        <v>0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48"/>
        <v>0.41</v>
      </c>
      <c r="P771">
        <f t="shared" ref="P771:P834" si="49">IF(L771=0,0,ROUND(E771/L771,2))</f>
        <v>31.85</v>
      </c>
      <c r="Q771" t="s">
        <v>8322</v>
      </c>
      <c r="R771" t="s">
        <v>8324</v>
      </c>
      <c r="S771" s="10">
        <f t="shared" ref="S771:S834" si="50">(J771/86400)+DATE(1970,1,1)</f>
        <v>41604.996458333335</v>
      </c>
      <c r="T771" s="10">
        <f t="shared" si="47"/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0</v>
      </c>
      <c r="Q772" t="s">
        <v>8322</v>
      </c>
      <c r="R772" t="s">
        <v>8324</v>
      </c>
      <c r="S772" s="10">
        <f t="shared" si="50"/>
        <v>41289.9996412037</v>
      </c>
      <c r="T772" s="10">
        <f t="shared" ref="T772:T835" si="51">(I772/86400)+DATE(1970,1,1)</f>
        <v>41329.9996412037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0.03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0.01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42100.735937500001</v>
      </c>
      <c r="T775" s="10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0.7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0.02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0.51</v>
      </c>
      <c r="P778">
        <f t="shared" si="49"/>
        <v>63.12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0.01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0.03</v>
      </c>
      <c r="P781">
        <f t="shared" si="49"/>
        <v>66.67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1.04</v>
      </c>
      <c r="P782">
        <f t="shared" si="49"/>
        <v>38.520000000000003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1.33</v>
      </c>
      <c r="P783">
        <f t="shared" si="49"/>
        <v>42.61</v>
      </c>
      <c r="Q783" t="s">
        <v>8325</v>
      </c>
      <c r="R783" t="s">
        <v>8326</v>
      </c>
      <c r="S783" s="10">
        <f t="shared" si="50"/>
        <v>41403.000856481478</v>
      </c>
      <c r="T783" s="10">
        <f t="shared" si="51"/>
        <v>41433.000856481478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1.48</v>
      </c>
      <c r="P785">
        <f t="shared" si="49"/>
        <v>63.49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1.03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1.81</v>
      </c>
      <c r="P787">
        <f t="shared" si="49"/>
        <v>31.14</v>
      </c>
      <c r="Q787" t="s">
        <v>8325</v>
      </c>
      <c r="R787" t="s">
        <v>8326</v>
      </c>
      <c r="S787" s="10">
        <f t="shared" si="50"/>
        <v>41303.593923611115</v>
      </c>
      <c r="T787" s="10">
        <f t="shared" si="51"/>
        <v>41333.593923611115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1.43</v>
      </c>
      <c r="P788">
        <f t="shared" si="49"/>
        <v>162.27000000000001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41040.657638888893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1.1399999999999999</v>
      </c>
      <c r="P789">
        <f t="shared" si="49"/>
        <v>80.59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2.04</v>
      </c>
      <c r="P790">
        <f t="shared" si="49"/>
        <v>59.85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1.0900000000000001</v>
      </c>
      <c r="P791">
        <f t="shared" si="49"/>
        <v>132.86000000000001</v>
      </c>
      <c r="Q791" t="s">
        <v>8325</v>
      </c>
      <c r="R791" t="s">
        <v>8326</v>
      </c>
      <c r="S791" s="10">
        <f t="shared" si="50"/>
        <v>41277.186111111107</v>
      </c>
      <c r="T791" s="10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1.44</v>
      </c>
      <c r="P792">
        <f t="shared" si="49"/>
        <v>92.55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1.04</v>
      </c>
      <c r="P793">
        <f t="shared" si="49"/>
        <v>60.86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</v>
      </c>
      <c r="P794">
        <f t="shared" si="49"/>
        <v>41.85</v>
      </c>
      <c r="Q794" t="s">
        <v>8325</v>
      </c>
      <c r="R794" t="s">
        <v>8326</v>
      </c>
      <c r="S794" s="10">
        <f t="shared" si="50"/>
        <v>41555.87364583333</v>
      </c>
      <c r="T794" s="10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1.03</v>
      </c>
      <c r="P795">
        <f t="shared" si="49"/>
        <v>88.33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1.05</v>
      </c>
      <c r="P796">
        <f t="shared" si="49"/>
        <v>158.96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1.1200000000000001</v>
      </c>
      <c r="P797">
        <f t="shared" si="49"/>
        <v>85.05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1.01</v>
      </c>
      <c r="P798">
        <f t="shared" si="49"/>
        <v>112.61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1.08</v>
      </c>
      <c r="P799">
        <f t="shared" si="49"/>
        <v>45.44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1.1499999999999999</v>
      </c>
      <c r="P800">
        <f t="shared" si="49"/>
        <v>46.22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</v>
      </c>
      <c r="P801">
        <f t="shared" si="49"/>
        <v>178.61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1.52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1.1200000000000001</v>
      </c>
      <c r="P803">
        <f t="shared" si="49"/>
        <v>43.73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1.01</v>
      </c>
      <c r="P804">
        <f t="shared" si="49"/>
        <v>81.069999999999993</v>
      </c>
      <c r="Q804" t="s">
        <v>8325</v>
      </c>
      <c r="R804" t="s">
        <v>8326</v>
      </c>
      <c r="S804" s="10">
        <f t="shared" si="50"/>
        <v>41123.022268518514</v>
      </c>
      <c r="T804" s="10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1.23</v>
      </c>
      <c r="P805">
        <f t="shared" si="49"/>
        <v>74.61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</v>
      </c>
      <c r="P806">
        <f t="shared" si="49"/>
        <v>305.56</v>
      </c>
      <c r="Q806" t="s">
        <v>8325</v>
      </c>
      <c r="R806" t="s">
        <v>8326</v>
      </c>
      <c r="S806" s="10">
        <f t="shared" si="50"/>
        <v>40730.105624999997</v>
      </c>
      <c r="T806" s="10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1.05</v>
      </c>
      <c r="P807">
        <f t="shared" si="49"/>
        <v>58.33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1.04</v>
      </c>
      <c r="P808">
        <f t="shared" si="49"/>
        <v>117.68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1.05</v>
      </c>
      <c r="P809">
        <f t="shared" si="49"/>
        <v>73.77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</v>
      </c>
      <c r="P810">
        <f t="shared" si="49"/>
        <v>104.65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1.04</v>
      </c>
      <c r="P811">
        <f t="shared" si="49"/>
        <v>79.83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1.05</v>
      </c>
      <c r="P812">
        <f t="shared" si="49"/>
        <v>58.33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1.04</v>
      </c>
      <c r="P813">
        <f t="shared" si="49"/>
        <v>86.67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1.52</v>
      </c>
      <c r="P814">
        <f t="shared" si="49"/>
        <v>27.61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1.6</v>
      </c>
      <c r="P815">
        <f t="shared" si="49"/>
        <v>25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1.27</v>
      </c>
      <c r="P816">
        <f t="shared" si="49"/>
        <v>45.46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1.07</v>
      </c>
      <c r="P817">
        <f t="shared" si="49"/>
        <v>99.53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1.1499999999999999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1.37</v>
      </c>
      <c r="P819">
        <f t="shared" si="49"/>
        <v>89.42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1.56</v>
      </c>
      <c r="P820">
        <f t="shared" si="49"/>
        <v>28.68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1.0900000000000001</v>
      </c>
      <c r="P821">
        <f t="shared" si="49"/>
        <v>31.07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1.34</v>
      </c>
      <c r="P822">
        <f t="shared" si="49"/>
        <v>70.55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</v>
      </c>
      <c r="P823">
        <f t="shared" si="49"/>
        <v>224.13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1.19</v>
      </c>
      <c r="P824">
        <f t="shared" si="49"/>
        <v>51.81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1.8</v>
      </c>
      <c r="P825">
        <f t="shared" si="49"/>
        <v>43.52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1.34</v>
      </c>
      <c r="P826">
        <f t="shared" si="49"/>
        <v>39.82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</v>
      </c>
      <c r="P827">
        <f t="shared" si="49"/>
        <v>126.81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1.01</v>
      </c>
      <c r="P828">
        <f t="shared" si="49"/>
        <v>113.88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1.03</v>
      </c>
      <c r="P829">
        <f t="shared" si="49"/>
        <v>28.18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1.07</v>
      </c>
      <c r="P830">
        <f t="shared" si="49"/>
        <v>36.61</v>
      </c>
      <c r="Q830" t="s">
        <v>8325</v>
      </c>
      <c r="R830" t="s">
        <v>8326</v>
      </c>
      <c r="S830" s="10">
        <f t="shared" si="50"/>
        <v>41073.050717592589</v>
      </c>
      <c r="T830" s="10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1.08</v>
      </c>
      <c r="P832">
        <f t="shared" si="49"/>
        <v>60.66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2.33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52">ROUND(PRODUCT(E834,1/D834),2)</f>
        <v>1.01</v>
      </c>
      <c r="P834">
        <f t="shared" si="49"/>
        <v>97.99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40929.342361111107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52"/>
        <v>1.02</v>
      </c>
      <c r="P835">
        <f t="shared" ref="P835:P898" si="53">IF(L835=0,0,ROUND(E835/L835,2))</f>
        <v>148.78</v>
      </c>
      <c r="Q835" t="s">
        <v>8325</v>
      </c>
      <c r="R835" t="s">
        <v>8326</v>
      </c>
      <c r="S835" s="10">
        <f t="shared" ref="S835:S898" si="54">(J835/86400)+DATE(1970,1,1)</f>
        <v>41718.878182870372</v>
      </c>
      <c r="T835" s="10">
        <f t="shared" si="51"/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1.31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ref="T836:T899" si="55">(I836/86400)+DATE(1970,1,1)</f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1.17</v>
      </c>
      <c r="P837">
        <f t="shared" si="53"/>
        <v>58.63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1.01</v>
      </c>
      <c r="P838">
        <f t="shared" si="53"/>
        <v>109.71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1.22</v>
      </c>
      <c r="P839">
        <f t="shared" si="53"/>
        <v>49.11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1.45</v>
      </c>
      <c r="P840">
        <f t="shared" si="53"/>
        <v>47.67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1.17</v>
      </c>
      <c r="P841">
        <f t="shared" si="53"/>
        <v>60.74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1.2</v>
      </c>
      <c r="P842">
        <f t="shared" si="53"/>
        <v>63.38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1.01</v>
      </c>
      <c r="P843">
        <f t="shared" si="53"/>
        <v>53.89</v>
      </c>
      <c r="Q843" t="s">
        <v>8325</v>
      </c>
      <c r="R843" t="s">
        <v>8327</v>
      </c>
      <c r="S843" s="10">
        <f t="shared" si="54"/>
        <v>41923.838692129633</v>
      </c>
      <c r="T843" s="10">
        <f t="shared" si="55"/>
        <v>41953.880358796298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1.04</v>
      </c>
      <c r="P844">
        <f t="shared" si="53"/>
        <v>66.87</v>
      </c>
      <c r="Q844" t="s">
        <v>8325</v>
      </c>
      <c r="R844" t="s">
        <v>8327</v>
      </c>
      <c r="S844" s="10">
        <f t="shared" si="54"/>
        <v>41526.59239583333</v>
      </c>
      <c r="T844" s="10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2.67</v>
      </c>
      <c r="P845">
        <f t="shared" si="53"/>
        <v>63.1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1.94</v>
      </c>
      <c r="P846">
        <f t="shared" si="53"/>
        <v>36.630000000000003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1.2</v>
      </c>
      <c r="P847">
        <f t="shared" si="53"/>
        <v>34.01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1.22</v>
      </c>
      <c r="P848">
        <f t="shared" si="53"/>
        <v>28.55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42165.798333333332</v>
      </c>
      <c r="T849" s="10">
        <f t="shared" si="55"/>
        <v>42195.798333333332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1.2</v>
      </c>
      <c r="P851">
        <f t="shared" si="53"/>
        <v>41.7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1.55</v>
      </c>
      <c r="P852">
        <f t="shared" si="53"/>
        <v>46.67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1.3</v>
      </c>
      <c r="P853">
        <f t="shared" si="53"/>
        <v>37.270000000000003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1.05</v>
      </c>
      <c r="P854">
        <f t="shared" si="53"/>
        <v>59.26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1.18</v>
      </c>
      <c r="P856">
        <f t="shared" si="53"/>
        <v>65.86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1.03</v>
      </c>
      <c r="P857">
        <f t="shared" si="53"/>
        <v>31.91</v>
      </c>
      <c r="Q857" t="s">
        <v>8325</v>
      </c>
      <c r="R857" t="s">
        <v>8327</v>
      </c>
      <c r="S857" s="10">
        <f t="shared" si="54"/>
        <v>42545.125196759254</v>
      </c>
      <c r="T857" s="10">
        <f t="shared" si="55"/>
        <v>42575.125196759254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2.1800000000000002</v>
      </c>
      <c r="P858">
        <f t="shared" si="53"/>
        <v>19.46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1.44</v>
      </c>
      <c r="P860">
        <f t="shared" si="53"/>
        <v>22.74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1.05</v>
      </c>
      <c r="P861">
        <f t="shared" si="53"/>
        <v>42.72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0.18</v>
      </c>
      <c r="P862">
        <f t="shared" si="53"/>
        <v>52.92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0.02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0.05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0.42</v>
      </c>
      <c r="P866">
        <f t="shared" si="53"/>
        <v>34.18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0.02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41230.773113425923</v>
      </c>
      <c r="T867" s="10">
        <f t="shared" si="55"/>
        <v>41290.773113425923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0.18</v>
      </c>
      <c r="P868">
        <f t="shared" si="53"/>
        <v>58.18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0.24</v>
      </c>
      <c r="P869">
        <f t="shared" si="53"/>
        <v>109.18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0.12</v>
      </c>
      <c r="P871">
        <f t="shared" si="53"/>
        <v>346.67</v>
      </c>
      <c r="Q871" t="s">
        <v>8325</v>
      </c>
      <c r="R871" t="s">
        <v>8328</v>
      </c>
      <c r="S871" s="10">
        <f t="shared" si="54"/>
        <v>41342.845567129625</v>
      </c>
      <c r="T871" s="10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0.05</v>
      </c>
      <c r="P873">
        <f t="shared" si="53"/>
        <v>27.08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41607.602951388893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0.01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0.01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41184.167129629626</v>
      </c>
      <c r="T875" s="10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0.24</v>
      </c>
      <c r="P876">
        <f t="shared" si="53"/>
        <v>34.76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>
        <f t="shared" si="53"/>
        <v>0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0.41</v>
      </c>
      <c r="P878">
        <f t="shared" si="53"/>
        <v>28.58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0.68</v>
      </c>
      <c r="P879">
        <f t="shared" si="53"/>
        <v>46.59</v>
      </c>
      <c r="Q879" t="s">
        <v>8325</v>
      </c>
      <c r="R879" t="s">
        <v>8328</v>
      </c>
      <c r="S879" s="10">
        <f t="shared" si="54"/>
        <v>41597.788888888885</v>
      </c>
      <c r="T879" s="10">
        <f t="shared" si="55"/>
        <v>41627.788888888885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0.01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0.31</v>
      </c>
      <c r="P881">
        <f t="shared" si="53"/>
        <v>21.47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0.03</v>
      </c>
      <c r="P882">
        <f t="shared" si="53"/>
        <v>14.13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0.01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0.2</v>
      </c>
      <c r="P884">
        <f t="shared" si="53"/>
        <v>21.57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0.4</v>
      </c>
      <c r="P885">
        <f t="shared" si="53"/>
        <v>83.38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0.01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40981.802615740744</v>
      </c>
      <c r="T886" s="10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0.75</v>
      </c>
      <c r="P887">
        <f t="shared" si="53"/>
        <v>35.71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0.41</v>
      </c>
      <c r="P888">
        <f t="shared" si="53"/>
        <v>29.29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>
        <f t="shared" si="53"/>
        <v>0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7.0000000000000007E-2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0.09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0.04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0.03</v>
      </c>
      <c r="P893">
        <f t="shared" si="53"/>
        <v>28.89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0.41</v>
      </c>
      <c r="P894">
        <f t="shared" si="53"/>
        <v>143.82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0.1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0.39</v>
      </c>
      <c r="P896">
        <f t="shared" si="53"/>
        <v>147.81</v>
      </c>
      <c r="Q896" t="s">
        <v>8325</v>
      </c>
      <c r="R896" t="s">
        <v>8329</v>
      </c>
      <c r="S896" s="10">
        <f t="shared" si="54"/>
        <v>42496.98159722222</v>
      </c>
      <c r="T896" s="10">
        <f t="shared" si="55"/>
        <v>42526.98159722222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0.02</v>
      </c>
      <c r="P897">
        <f t="shared" si="53"/>
        <v>27.86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56">ROUND(PRODUCT(E898,1/D898),2)</f>
        <v>0.4</v>
      </c>
      <c r="P898">
        <f t="shared" si="53"/>
        <v>44.44</v>
      </c>
      <c r="Q898" t="s">
        <v>8325</v>
      </c>
      <c r="R898" t="s">
        <v>8329</v>
      </c>
      <c r="S898" s="10">
        <f t="shared" si="54"/>
        <v>42218.872986111106</v>
      </c>
      <c r="T898" s="10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56"/>
        <v>0</v>
      </c>
      <c r="P899">
        <f t="shared" ref="P899:P962" si="57">IF(L899=0,0,ROUND(E899/L899,2))</f>
        <v>0</v>
      </c>
      <c r="Q899" t="s">
        <v>8325</v>
      </c>
      <c r="R899" t="s">
        <v>8329</v>
      </c>
      <c r="S899" s="10">
        <f t="shared" ref="S899:S962" si="58">(J899/86400)+DATE(1970,1,1)</f>
        <v>41211.688750000001</v>
      </c>
      <c r="T899" s="10">
        <f t="shared" si="55"/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0.03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ref="T900:T963" si="59">(I900/86400)+DATE(1970,1,1)</f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0.37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0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0.03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0.03</v>
      </c>
      <c r="P907">
        <f t="shared" si="57"/>
        <v>32.67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>
        <f t="shared" si="57"/>
        <v>0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>
        <f t="shared" si="57"/>
        <v>0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>
        <f t="shared" si="57"/>
        <v>0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0.03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0.22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>
        <f t="shared" si="57"/>
        <v>0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0.01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7.0000000000000007E-2</v>
      </c>
      <c r="P915">
        <f t="shared" si="57"/>
        <v>82.58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>
        <f t="shared" si="57"/>
        <v>0</v>
      </c>
      <c r="Q916" t="s">
        <v>8325</v>
      </c>
      <c r="R916" t="s">
        <v>8328</v>
      </c>
      <c r="S916" s="10">
        <f t="shared" si="58"/>
        <v>41116.763275462959</v>
      </c>
      <c r="T916" s="10">
        <f t="shared" si="59"/>
        <v>41146.763275462959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0.06</v>
      </c>
      <c r="P917">
        <f t="shared" si="57"/>
        <v>41.67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>
        <f t="shared" si="57"/>
        <v>0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0.01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0.05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0.01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>
        <f t="shared" si="57"/>
        <v>0</v>
      </c>
      <c r="Q922" t="s">
        <v>8325</v>
      </c>
      <c r="R922" t="s">
        <v>8328</v>
      </c>
      <c r="S922" s="10">
        <f t="shared" si="58"/>
        <v>41562.671550925923</v>
      </c>
      <c r="T922" s="10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0.31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40847.171018518522</v>
      </c>
      <c r="T923" s="10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0.21</v>
      </c>
      <c r="P924">
        <f t="shared" si="57"/>
        <v>189.33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0.02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0.11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41288.942928240736</v>
      </c>
      <c r="T926" s="10">
        <f t="shared" si="59"/>
        <v>41318.942928240736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0.03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>
        <f t="shared" si="57"/>
        <v>0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>
        <f t="shared" si="57"/>
        <v>0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0.11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>
        <f t="shared" si="57"/>
        <v>0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0.38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7.0000000000000007E-2</v>
      </c>
      <c r="P933">
        <f t="shared" si="57"/>
        <v>18.71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0.15</v>
      </c>
      <c r="P934">
        <f t="shared" si="57"/>
        <v>46.03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0.06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41711.169085648144</v>
      </c>
      <c r="T935" s="10">
        <f t="shared" si="59"/>
        <v>41771.169085648144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0.3</v>
      </c>
      <c r="P936">
        <f t="shared" si="57"/>
        <v>50.67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0.01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>
        <f t="shared" si="57"/>
        <v>0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0.01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41581.839780092589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0.01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0.17</v>
      </c>
      <c r="P942">
        <f t="shared" si="57"/>
        <v>110.29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0.02</v>
      </c>
      <c r="P943">
        <f t="shared" si="57"/>
        <v>37.450000000000003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0.09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42382.843287037038</v>
      </c>
      <c r="T944" s="10">
        <f t="shared" si="59"/>
        <v>42418.843287037038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0.1</v>
      </c>
      <c r="P945">
        <f t="shared" si="57"/>
        <v>24.08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0.13</v>
      </c>
      <c r="P946">
        <f t="shared" si="57"/>
        <v>69.41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0.02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42732.872986111106</v>
      </c>
      <c r="T947" s="10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0.02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>
        <f t="shared" si="57"/>
        <v>0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0.12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0.01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0.28000000000000003</v>
      </c>
      <c r="P952">
        <f t="shared" si="57"/>
        <v>58.42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0.38</v>
      </c>
      <c r="P953">
        <f t="shared" si="57"/>
        <v>158.63999999999999</v>
      </c>
      <c r="Q953" t="s">
        <v>8319</v>
      </c>
      <c r="R953" t="s">
        <v>8321</v>
      </c>
      <c r="S953" s="10">
        <f t="shared" si="58"/>
        <v>42480.653611111113</v>
      </c>
      <c r="T953" s="10">
        <f t="shared" si="59"/>
        <v>42525.653611111113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0.4</v>
      </c>
      <c r="P954">
        <f t="shared" si="57"/>
        <v>99.86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42692.655231481476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0.01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0.43</v>
      </c>
      <c r="P956">
        <f t="shared" si="57"/>
        <v>89.19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0.06</v>
      </c>
      <c r="P957">
        <f t="shared" si="57"/>
        <v>182.62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0.02</v>
      </c>
      <c r="P958">
        <f t="shared" si="57"/>
        <v>50.65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0.02</v>
      </c>
      <c r="P959">
        <f t="shared" si="57"/>
        <v>33.29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0.11</v>
      </c>
      <c r="P960">
        <f t="shared" si="57"/>
        <v>51.82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0.39</v>
      </c>
      <c r="P961">
        <f t="shared" si="57"/>
        <v>113.63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60">ROUND(PRODUCT(E962,1/D962),2)</f>
        <v>0.46</v>
      </c>
      <c r="P962">
        <f t="shared" si="57"/>
        <v>136.46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60"/>
        <v>0.42</v>
      </c>
      <c r="P963">
        <f t="shared" ref="P963:P1026" si="61">IF(L963=0,0,ROUND(E963/L963,2))</f>
        <v>364.35</v>
      </c>
      <c r="Q963" t="s">
        <v>8319</v>
      </c>
      <c r="R963" t="s">
        <v>8321</v>
      </c>
      <c r="S963" s="10">
        <f t="shared" ref="S963:S1026" si="62">(J963/86400)+DATE(1970,1,1)</f>
        <v>42740.693692129629</v>
      </c>
      <c r="T963" s="10">
        <f t="shared" si="59"/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0.28000000000000003</v>
      </c>
      <c r="P964">
        <f t="shared" si="61"/>
        <v>19.239999999999998</v>
      </c>
      <c r="Q964" t="s">
        <v>8319</v>
      </c>
      <c r="R964" t="s">
        <v>8321</v>
      </c>
      <c r="S964" s="10">
        <f t="shared" si="62"/>
        <v>42373.712418981479</v>
      </c>
      <c r="T964" s="10">
        <f t="shared" ref="T964:T1027" si="63">(I964/86400)+DATE(1970,1,1)</f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0.01</v>
      </c>
      <c r="P965">
        <f t="shared" si="61"/>
        <v>41.89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0.01</v>
      </c>
      <c r="P966">
        <f t="shared" si="61"/>
        <v>30.31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0.01</v>
      </c>
      <c r="P967">
        <f t="shared" si="61"/>
        <v>49.67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0.15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0.18</v>
      </c>
      <c r="P969">
        <f t="shared" si="61"/>
        <v>43.98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0.01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0.47</v>
      </c>
      <c r="P971">
        <f t="shared" si="61"/>
        <v>1272.73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0.46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0.35</v>
      </c>
      <c r="P974">
        <f t="shared" si="61"/>
        <v>153.88999999999999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0.02</v>
      </c>
      <c r="P975">
        <f t="shared" si="61"/>
        <v>51.38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0.01</v>
      </c>
      <c r="P976">
        <f t="shared" si="61"/>
        <v>93.33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0.03</v>
      </c>
      <c r="P977">
        <f t="shared" si="61"/>
        <v>108.63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0.02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0.34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0.56000000000000005</v>
      </c>
      <c r="P980">
        <f t="shared" si="61"/>
        <v>790.84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0.83</v>
      </c>
      <c r="P981">
        <f t="shared" si="61"/>
        <v>301.94</v>
      </c>
      <c r="Q981" t="s">
        <v>8319</v>
      </c>
      <c r="R981" t="s">
        <v>8321</v>
      </c>
      <c r="S981" s="10">
        <f t="shared" si="62"/>
        <v>42506.416990740741</v>
      </c>
      <c r="T981" s="10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0.15</v>
      </c>
      <c r="P982">
        <f t="shared" si="61"/>
        <v>47.94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0.3</v>
      </c>
      <c r="P985">
        <f t="shared" si="61"/>
        <v>171.79</v>
      </c>
      <c r="Q985" t="s">
        <v>8319</v>
      </c>
      <c r="R985" t="s">
        <v>8321</v>
      </c>
      <c r="S985" s="10">
        <f t="shared" si="62"/>
        <v>42574.667650462958</v>
      </c>
      <c r="T985" s="10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0.01</v>
      </c>
      <c r="P986">
        <f t="shared" si="61"/>
        <v>35.33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42091.074166666665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0.06</v>
      </c>
      <c r="P987">
        <f t="shared" si="61"/>
        <v>82.09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0.13</v>
      </c>
      <c r="P988">
        <f t="shared" si="61"/>
        <v>110.87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0.13</v>
      </c>
      <c r="P989">
        <f t="shared" si="61"/>
        <v>161.22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0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0.17</v>
      </c>
      <c r="P991">
        <f t="shared" si="61"/>
        <v>52.41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0.04</v>
      </c>
      <c r="P993">
        <f t="shared" si="61"/>
        <v>30.29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0.25</v>
      </c>
      <c r="P995">
        <f t="shared" si="61"/>
        <v>89.6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0.02</v>
      </c>
      <c r="P996">
        <f t="shared" si="61"/>
        <v>424.45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7.0000000000000007E-2</v>
      </c>
      <c r="P997">
        <f t="shared" si="61"/>
        <v>80.67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0.02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0.01</v>
      </c>
      <c r="P999">
        <f t="shared" si="61"/>
        <v>8.1300000000000008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0.59</v>
      </c>
      <c r="P1000">
        <f t="shared" si="61"/>
        <v>153.43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0.08</v>
      </c>
      <c r="P1001">
        <f t="shared" si="61"/>
        <v>292.08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0.02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42749.05972222222</v>
      </c>
      <c r="T1002" s="10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0.3</v>
      </c>
      <c r="P1004">
        <f t="shared" si="61"/>
        <v>134.55000000000001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0.16</v>
      </c>
      <c r="P1005">
        <f t="shared" si="61"/>
        <v>214.07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0.82</v>
      </c>
      <c r="P1006">
        <f t="shared" si="61"/>
        <v>216.34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0.75</v>
      </c>
      <c r="P1007">
        <f t="shared" si="61"/>
        <v>932.31</v>
      </c>
      <c r="Q1007" t="s">
        <v>8319</v>
      </c>
      <c r="R1007" t="s">
        <v>8321</v>
      </c>
      <c r="S1007" s="10">
        <f t="shared" si="62"/>
        <v>42276.624803240746</v>
      </c>
      <c r="T1007" s="10">
        <f t="shared" si="63"/>
        <v>42307.624803240746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0.06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0.44</v>
      </c>
      <c r="P1009">
        <f t="shared" si="61"/>
        <v>174.95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0.13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215.35</v>
      </c>
      <c r="P1014">
        <f t="shared" si="61"/>
        <v>1389.36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0.35</v>
      </c>
      <c r="P1015">
        <f t="shared" si="61"/>
        <v>95.91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0.31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0.03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0.03</v>
      </c>
      <c r="P1018">
        <f t="shared" si="61"/>
        <v>74.790000000000006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42467.065462962964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0.23</v>
      </c>
      <c r="P1019">
        <f t="shared" si="61"/>
        <v>161.12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0.03</v>
      </c>
      <c r="P1020">
        <f t="shared" si="61"/>
        <v>88.71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0.47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2.06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3.52</v>
      </c>
      <c r="P1023">
        <f t="shared" si="61"/>
        <v>22.08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1.1499999999999999</v>
      </c>
      <c r="P1024">
        <f t="shared" si="61"/>
        <v>31.05</v>
      </c>
      <c r="Q1024" t="s">
        <v>8325</v>
      </c>
      <c r="R1024" t="s">
        <v>8330</v>
      </c>
      <c r="S1024" s="10">
        <f t="shared" si="62"/>
        <v>42111.646724537037</v>
      </c>
      <c r="T1024" s="10">
        <f t="shared" si="63"/>
        <v>42141.646724537037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2.37</v>
      </c>
      <c r="P1025">
        <f t="shared" si="61"/>
        <v>36.21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64">ROUND(PRODUCT(E1026,1/D1026),2)</f>
        <v>1.19</v>
      </c>
      <c r="P1026">
        <f t="shared" si="61"/>
        <v>388.98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64"/>
        <v>1.1000000000000001</v>
      </c>
      <c r="P1027">
        <f t="shared" ref="P1027:P1090" si="65">IF(L1027=0,0,ROUND(E1027/L1027,2))</f>
        <v>71.849999999999994</v>
      </c>
      <c r="Q1027" t="s">
        <v>8325</v>
      </c>
      <c r="R1027" t="s">
        <v>8330</v>
      </c>
      <c r="S1027" s="10">
        <f t="shared" ref="S1027:S1090" si="66">(J1027/86400)+DATE(1970,1,1)</f>
        <v>42049.833761574075</v>
      </c>
      <c r="T1027" s="10">
        <f t="shared" si="63"/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</v>
      </c>
      <c r="P1028">
        <f t="shared" si="65"/>
        <v>57.38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ref="T1028:T1091" si="67">(I1028/86400)+DATE(1970,1,1)</f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1.03</v>
      </c>
      <c r="P1029">
        <f t="shared" si="65"/>
        <v>69.67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1.17</v>
      </c>
      <c r="P1030">
        <f t="shared" si="65"/>
        <v>45.99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1.1200000000000001</v>
      </c>
      <c r="P1031">
        <f t="shared" si="65"/>
        <v>79.260000000000005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3.42</v>
      </c>
      <c r="P1032">
        <f t="shared" si="65"/>
        <v>43.03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1.07</v>
      </c>
      <c r="P1033">
        <f t="shared" si="65"/>
        <v>108.48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1.08</v>
      </c>
      <c r="P1034">
        <f t="shared" si="65"/>
        <v>61.03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1.03</v>
      </c>
      <c r="P1035">
        <f t="shared" si="65"/>
        <v>50.59</v>
      </c>
      <c r="Q1035" t="s">
        <v>8325</v>
      </c>
      <c r="R1035" t="s">
        <v>8330</v>
      </c>
      <c r="S1035" s="10">
        <f t="shared" si="66"/>
        <v>42688.732407407406</v>
      </c>
      <c r="T1035" s="10">
        <f t="shared" si="67"/>
        <v>42716.732407407406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1.3</v>
      </c>
      <c r="P1036">
        <f t="shared" si="65"/>
        <v>39.159999999999997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1.08</v>
      </c>
      <c r="P1037">
        <f t="shared" si="65"/>
        <v>65.16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1.1200000000000001</v>
      </c>
      <c r="P1038">
        <f t="shared" si="65"/>
        <v>23.96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1.02</v>
      </c>
      <c r="P1039">
        <f t="shared" si="65"/>
        <v>48.62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1.45</v>
      </c>
      <c r="P1040">
        <f t="shared" si="65"/>
        <v>35.74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1.28</v>
      </c>
      <c r="P1041">
        <f t="shared" si="65"/>
        <v>21.37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5"/>
        <v>0</v>
      </c>
      <c r="Q1043" t="s">
        <v>8331</v>
      </c>
      <c r="R1043" t="s">
        <v>8332</v>
      </c>
      <c r="S1043" s="10">
        <f t="shared" si="66"/>
        <v>41831.06009259259</v>
      </c>
      <c r="T1043" s="10">
        <f t="shared" si="67"/>
        <v>41851.06009259259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0.02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0.09</v>
      </c>
      <c r="P1045">
        <f t="shared" si="65"/>
        <v>29.24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0.03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41844.874421296292</v>
      </c>
      <c r="T1047" s="10">
        <f t="shared" si="67"/>
        <v>41874.874421296292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5"/>
        <v>0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41918.818460648152</v>
      </c>
      <c r="T1049" s="10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0.01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5"/>
        <v>0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5"/>
        <v>0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5"/>
        <v>0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5"/>
        <v>0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5"/>
        <v>0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5"/>
        <v>0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5"/>
        <v>0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42118.677974537037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>
        <f t="shared" si="65"/>
        <v>0</v>
      </c>
      <c r="Q1059" t="s">
        <v>8331</v>
      </c>
      <c r="R1059" t="s">
        <v>8332</v>
      </c>
      <c r="S1059" s="10">
        <f t="shared" si="66"/>
        <v>42678.871331018519</v>
      </c>
      <c r="T1059" s="10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>
        <f t="shared" si="65"/>
        <v>0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>
        <f t="shared" si="65"/>
        <v>0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>
        <f t="shared" si="65"/>
        <v>0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0.95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>
        <f t="shared" si="65"/>
        <v>0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0.09</v>
      </c>
      <c r="P1066">
        <f t="shared" si="65"/>
        <v>65.67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0.03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0.03</v>
      </c>
      <c r="P1068">
        <f t="shared" si="65"/>
        <v>34.130000000000003</v>
      </c>
      <c r="Q1068" t="s">
        <v>8333</v>
      </c>
      <c r="R1068" t="s">
        <v>8334</v>
      </c>
      <c r="S1068" s="10">
        <f t="shared" si="66"/>
        <v>41445.962754629625</v>
      </c>
      <c r="T1068" s="10">
        <f t="shared" si="67"/>
        <v>41490.962754629625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42440.371111111112</v>
      </c>
      <c r="T1070" s="10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0.39</v>
      </c>
      <c r="P1071">
        <f t="shared" si="65"/>
        <v>40.479999999999997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0.01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>
        <f t="shared" si="65"/>
        <v>0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0.01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0.06</v>
      </c>
      <c r="P1076">
        <f t="shared" si="65"/>
        <v>113.57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0.05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0.63</v>
      </c>
      <c r="P1078">
        <f t="shared" si="65"/>
        <v>48.28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0.28999999999999998</v>
      </c>
      <c r="P1079">
        <f t="shared" si="65"/>
        <v>43.98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0.08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0.03</v>
      </c>
      <c r="P1081">
        <f t="shared" si="65"/>
        <v>37.67</v>
      </c>
      <c r="Q1081" t="s">
        <v>8333</v>
      </c>
      <c r="R1081" t="s">
        <v>8334</v>
      </c>
      <c r="S1081" s="10">
        <f t="shared" si="66"/>
        <v>42479.566388888888</v>
      </c>
      <c r="T1081" s="10">
        <f t="shared" si="67"/>
        <v>42504.566388888888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0.09</v>
      </c>
      <c r="P1082">
        <f t="shared" si="65"/>
        <v>18.579999999999998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0.01</v>
      </c>
      <c r="P1084">
        <f t="shared" si="65"/>
        <v>18.670000000000002</v>
      </c>
      <c r="Q1084" t="s">
        <v>8333</v>
      </c>
      <c r="R1084" t="s">
        <v>8334</v>
      </c>
      <c r="S1084" s="10">
        <f t="shared" si="66"/>
        <v>41101.906111111108</v>
      </c>
      <c r="T1084" s="10">
        <f t="shared" si="67"/>
        <v>41131.906111111108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0.01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>
        <f t="shared" si="65"/>
        <v>0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0.03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>
        <f t="shared" si="65"/>
        <v>0</v>
      </c>
      <c r="Q1089" t="s">
        <v>8333</v>
      </c>
      <c r="R1089" t="s">
        <v>8334</v>
      </c>
      <c r="S1089" s="10">
        <f t="shared" si="66"/>
        <v>41775.713969907403</v>
      </c>
      <c r="T1089" s="10">
        <f t="shared" si="67"/>
        <v>41805.713969907403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68">ROUND(PRODUCT(E1090,1/D1090),2)</f>
        <v>0.14000000000000001</v>
      </c>
      <c r="P1090">
        <f t="shared" si="65"/>
        <v>43.42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68"/>
        <v>0.08</v>
      </c>
      <c r="P1091">
        <f t="shared" ref="P1091:P1154" si="69">IF(L1091=0,0,ROUND(E1091/L1091,2))</f>
        <v>23.96</v>
      </c>
      <c r="Q1091" t="s">
        <v>8333</v>
      </c>
      <c r="R1091" t="s">
        <v>8334</v>
      </c>
      <c r="S1091" s="10">
        <f t="shared" ref="S1091:S1154" si="70">(J1091/86400)+DATE(1970,1,1)</f>
        <v>42151.189525462964</v>
      </c>
      <c r="T1091" s="10">
        <f t="shared" si="67"/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ref="T1092:T1155" si="71">(I1092/86400)+DATE(1970,1,1)</f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0.13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42470.778611111113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0.01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0.14000000000000001</v>
      </c>
      <c r="P1095">
        <f t="shared" si="69"/>
        <v>10.56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0.18</v>
      </c>
      <c r="P1096">
        <f t="shared" si="69"/>
        <v>122</v>
      </c>
      <c r="Q1096" t="s">
        <v>8333</v>
      </c>
      <c r="R1096" t="s">
        <v>8334</v>
      </c>
      <c r="S1096" s="10">
        <f t="shared" si="70"/>
        <v>40795.71334490741</v>
      </c>
      <c r="T1096" s="10">
        <f t="shared" si="71"/>
        <v>40825.71334490741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0.05</v>
      </c>
      <c r="P1097">
        <f t="shared" si="69"/>
        <v>267.81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0.18</v>
      </c>
      <c r="P1098">
        <f t="shared" si="69"/>
        <v>74.209999999999994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7.0000000000000007E-2</v>
      </c>
      <c r="P1100">
        <f t="shared" si="69"/>
        <v>81.95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0.01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0.03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0.05</v>
      </c>
      <c r="P1104">
        <f t="shared" si="69"/>
        <v>17.71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0.02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0.05</v>
      </c>
      <c r="P1106">
        <f t="shared" si="69"/>
        <v>80.3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0.41</v>
      </c>
      <c r="P1108">
        <f t="shared" si="69"/>
        <v>23.57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>
        <f t="shared" si="69"/>
        <v>0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0.03</v>
      </c>
      <c r="P1110">
        <f t="shared" si="69"/>
        <v>34.880000000000003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0.01</v>
      </c>
      <c r="P1112">
        <f t="shared" si="69"/>
        <v>23.18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42347.203587962962</v>
      </c>
      <c r="T1113" s="10">
        <f t="shared" si="71"/>
        <v>42377.203587962962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0.36</v>
      </c>
      <c r="P1114">
        <f t="shared" si="69"/>
        <v>100.23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0.01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t="s">
        <v>8333</v>
      </c>
      <c r="R1118" t="s">
        <v>8334</v>
      </c>
      <c r="S1118" s="10">
        <f t="shared" si="70"/>
        <v>41009.847314814819</v>
      </c>
      <c r="T1118" s="10">
        <f t="shared" si="71"/>
        <v>41069.847314814819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0.08</v>
      </c>
      <c r="P1119">
        <f t="shared" si="69"/>
        <v>10.38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0.02</v>
      </c>
      <c r="P1120">
        <f t="shared" si="69"/>
        <v>36.33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>
        <f t="shared" si="69"/>
        <v>0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>
        <f t="shared" si="69"/>
        <v>0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0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0.01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42535.327476851853</v>
      </c>
      <c r="T1128" s="10">
        <f t="shared" si="71"/>
        <v>42565.327476851853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0.02</v>
      </c>
      <c r="P1129">
        <f t="shared" si="69"/>
        <v>25.43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>
        <f t="shared" si="69"/>
        <v>0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0.14000000000000001</v>
      </c>
      <c r="P1134">
        <f t="shared" si="69"/>
        <v>110.62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0.01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42558.98951388889</v>
      </c>
      <c r="T1137" s="10">
        <f t="shared" si="71"/>
        <v>42588.98951388889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0.06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42327.671631944446</v>
      </c>
      <c r="T1138" s="10">
        <f t="shared" si="71"/>
        <v>42357.671631944446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0.4</v>
      </c>
      <c r="P1139">
        <f t="shared" si="69"/>
        <v>253.21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41975.34752314815</v>
      </c>
      <c r="T1141" s="10">
        <f t="shared" si="71"/>
        <v>42005.34752314815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>
        <f t="shared" si="69"/>
        <v>0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>
        <f t="shared" si="69"/>
        <v>0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>
        <f t="shared" si="69"/>
        <v>0</v>
      </c>
      <c r="Q1144" t="s">
        <v>8333</v>
      </c>
      <c r="R1144" t="s">
        <v>8335</v>
      </c>
      <c r="S1144" s="10">
        <f t="shared" si="70"/>
        <v>42022.006099537037</v>
      </c>
      <c r="T1144" s="10">
        <f t="shared" si="71"/>
        <v>42052.006099537037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>
        <f t="shared" si="69"/>
        <v>0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41854.74759259259</v>
      </c>
      <c r="T1147" s="10">
        <f t="shared" si="71"/>
        <v>41914.74759259259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0.09</v>
      </c>
      <c r="P1148">
        <f t="shared" si="69"/>
        <v>44.17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>
        <f t="shared" si="69"/>
        <v>0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0.1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>
        <f t="shared" si="69"/>
        <v>0</v>
      </c>
      <c r="Q1153" t="s">
        <v>8336</v>
      </c>
      <c r="R1153" t="s">
        <v>8337</v>
      </c>
      <c r="S1153" s="10">
        <f t="shared" si="70"/>
        <v>42224.102581018524</v>
      </c>
      <c r="T1153" s="10">
        <f t="shared" si="71"/>
        <v>42254.102581018524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72">ROUND(PRODUCT(E1154,1/D1154),2)</f>
        <v>0.06</v>
      </c>
      <c r="P1154">
        <f t="shared" si="69"/>
        <v>60.73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72"/>
        <v>0.01</v>
      </c>
      <c r="P1155">
        <f t="shared" ref="P1155:P1218" si="73">IF(L1155=0,0,ROUND(E1155/L1155,2))</f>
        <v>50</v>
      </c>
      <c r="Q1155" t="s">
        <v>8336</v>
      </c>
      <c r="R1155" t="s">
        <v>8337</v>
      </c>
      <c r="S1155" s="10">
        <f t="shared" ref="S1155:S1218" si="74">(J1155/86400)+DATE(1970,1,1)</f>
        <v>42143.714178240742</v>
      </c>
      <c r="T1155" s="10">
        <f t="shared" si="71"/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7.0000000000000007E-2</v>
      </c>
      <c r="P1156">
        <f t="shared" si="73"/>
        <v>108.33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ref="T1156:T1219" si="75">(I1156/86400)+DATE(1970,1,1)</f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0.01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0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0.02</v>
      </c>
      <c r="P1159">
        <f t="shared" si="73"/>
        <v>50.33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41978.669907407406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0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0.04</v>
      </c>
      <c r="P1162">
        <f t="shared" si="73"/>
        <v>60.79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42091.113263888888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>
        <f t="shared" si="73"/>
        <v>0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>
        <f t="shared" si="73"/>
        <v>0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>
        <f t="shared" si="73"/>
        <v>0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0.21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41792.214467592596</v>
      </c>
      <c r="T1167" s="10">
        <f t="shared" si="75"/>
        <v>41826.214467592596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0.19</v>
      </c>
      <c r="P1168">
        <f t="shared" si="73"/>
        <v>358.88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0.02</v>
      </c>
      <c r="P1169">
        <f t="shared" si="73"/>
        <v>61.19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0.06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>
        <f t="shared" si="73"/>
        <v>0</v>
      </c>
      <c r="Q1174" t="s">
        <v>8336</v>
      </c>
      <c r="R1174" t="s">
        <v>8337</v>
      </c>
      <c r="S1174" s="10">
        <f t="shared" si="74"/>
        <v>41841.682314814811</v>
      </c>
      <c r="T1174" s="10">
        <f t="shared" si="75"/>
        <v>41871.682314814811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0.06</v>
      </c>
      <c r="P1176">
        <f t="shared" si="73"/>
        <v>46.63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0.03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>
        <f t="shared" si="73"/>
        <v>0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0.05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0.12</v>
      </c>
      <c r="P1182">
        <f t="shared" si="73"/>
        <v>69.12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0.04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0.04</v>
      </c>
      <c r="P1185">
        <f t="shared" si="73"/>
        <v>33.33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1.05</v>
      </c>
      <c r="P1186">
        <f t="shared" si="73"/>
        <v>61.56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1.05</v>
      </c>
      <c r="P1187">
        <f t="shared" si="73"/>
        <v>118.74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1.07</v>
      </c>
      <c r="P1188">
        <f t="shared" si="73"/>
        <v>65.08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1.04</v>
      </c>
      <c r="P1189">
        <f t="shared" si="73"/>
        <v>130.16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1.61</v>
      </c>
      <c r="P1190">
        <f t="shared" si="73"/>
        <v>37.78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1.08</v>
      </c>
      <c r="P1191">
        <f t="shared" si="73"/>
        <v>112.79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1.35</v>
      </c>
      <c r="P1192">
        <f t="shared" si="73"/>
        <v>51.92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1.0900000000000001</v>
      </c>
      <c r="P1193">
        <f t="shared" si="73"/>
        <v>89.24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42449.562037037038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2.9</v>
      </c>
      <c r="P1194">
        <f t="shared" si="73"/>
        <v>19.329999999999998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1.04</v>
      </c>
      <c r="P1195">
        <f t="shared" si="73"/>
        <v>79.97</v>
      </c>
      <c r="Q1195" t="s">
        <v>8338</v>
      </c>
      <c r="R1195" t="s">
        <v>8339</v>
      </c>
      <c r="S1195" s="10">
        <f t="shared" si="74"/>
        <v>42409.776076388887</v>
      </c>
      <c r="T1195" s="10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3.22</v>
      </c>
      <c r="P1196">
        <f t="shared" si="73"/>
        <v>56.41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1.35</v>
      </c>
      <c r="P1197">
        <f t="shared" si="73"/>
        <v>79.41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2.7</v>
      </c>
      <c r="P1198">
        <f t="shared" si="73"/>
        <v>76.44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2.5299999999999998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2.61</v>
      </c>
      <c r="P1200">
        <f t="shared" si="73"/>
        <v>54.62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1.01</v>
      </c>
      <c r="P1201">
        <f t="shared" si="73"/>
        <v>299.22000000000003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1.26</v>
      </c>
      <c r="P1202">
        <f t="shared" si="73"/>
        <v>58.53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1.02</v>
      </c>
      <c r="P1203">
        <f t="shared" si="73"/>
        <v>55.37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1.99</v>
      </c>
      <c r="P1204">
        <f t="shared" si="73"/>
        <v>183.8</v>
      </c>
      <c r="Q1204" t="s">
        <v>8338</v>
      </c>
      <c r="R1204" t="s">
        <v>8339</v>
      </c>
      <c r="S1204" s="10">
        <f t="shared" si="74"/>
        <v>42152.288819444446</v>
      </c>
      <c r="T1204" s="10">
        <f t="shared" si="75"/>
        <v>42182.288819444446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1.02</v>
      </c>
      <c r="P1205">
        <f t="shared" si="73"/>
        <v>165.35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1.03</v>
      </c>
      <c r="P1206">
        <f t="shared" si="73"/>
        <v>234.79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1.01</v>
      </c>
      <c r="P1207">
        <f t="shared" si="73"/>
        <v>211.48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1.1499999999999999</v>
      </c>
      <c r="P1208">
        <f t="shared" si="73"/>
        <v>32.340000000000003</v>
      </c>
      <c r="Q1208" t="s">
        <v>8338</v>
      </c>
      <c r="R1208" t="s">
        <v>8339</v>
      </c>
      <c r="S1208" s="10">
        <f t="shared" si="74"/>
        <v>42772.776076388887</v>
      </c>
      <c r="T1208" s="10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1.04</v>
      </c>
      <c r="P1209">
        <f t="shared" si="73"/>
        <v>123.38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1.55</v>
      </c>
      <c r="P1210">
        <f t="shared" si="73"/>
        <v>207.07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1.06</v>
      </c>
      <c r="P1211">
        <f t="shared" si="73"/>
        <v>138.26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2.54</v>
      </c>
      <c r="P1212">
        <f t="shared" si="73"/>
        <v>493.82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1.01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1.29</v>
      </c>
      <c r="P1214">
        <f t="shared" si="73"/>
        <v>38.869999999999997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1.02</v>
      </c>
      <c r="P1215">
        <f t="shared" si="73"/>
        <v>61.53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1.32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7.86</v>
      </c>
      <c r="P1217">
        <f t="shared" si="73"/>
        <v>71.59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76">ROUND(PRODUCT(E1218,1/D1218),2)</f>
        <v>1.46</v>
      </c>
      <c r="P1218">
        <f t="shared" si="73"/>
        <v>91.88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76"/>
        <v>1.03</v>
      </c>
      <c r="P1219">
        <f t="shared" ref="P1219:P1282" si="77">IF(L1219=0,0,ROUND(E1219/L1219,2))</f>
        <v>148.57</v>
      </c>
      <c r="Q1219" t="s">
        <v>8338</v>
      </c>
      <c r="R1219" t="s">
        <v>8339</v>
      </c>
      <c r="S1219" s="10">
        <f t="shared" ref="S1219:S1282" si="78">(J1219/86400)+DATE(1970,1,1)</f>
        <v>42535.809490740736</v>
      </c>
      <c r="T1219" s="10">
        <f t="shared" si="75"/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1.72</v>
      </c>
      <c r="P1220">
        <f t="shared" si="77"/>
        <v>174.21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ref="T1220:T1283" si="79">(I1220/86400)+DATE(1970,1,1)</f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1.59</v>
      </c>
      <c r="P1221">
        <f t="shared" si="77"/>
        <v>102.86</v>
      </c>
      <c r="Q1221" t="s">
        <v>8338</v>
      </c>
      <c r="R1221" t="s">
        <v>8339</v>
      </c>
      <c r="S1221" s="10">
        <f t="shared" si="78"/>
        <v>42633.461956018524</v>
      </c>
      <c r="T1221" s="10">
        <f t="shared" si="79"/>
        <v>42663.461956018524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1.04</v>
      </c>
      <c r="P1222">
        <f t="shared" si="77"/>
        <v>111.18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1.1100000000000001</v>
      </c>
      <c r="P1223">
        <f t="shared" si="77"/>
        <v>23.8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2.8</v>
      </c>
      <c r="P1224">
        <f t="shared" si="77"/>
        <v>81.27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1.1200000000000001</v>
      </c>
      <c r="P1225">
        <f t="shared" si="77"/>
        <v>116.21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7.0000000000000007E-2</v>
      </c>
      <c r="P1226">
        <f t="shared" si="77"/>
        <v>58.89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0.04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0.04</v>
      </c>
      <c r="P1228">
        <f t="shared" si="77"/>
        <v>48.43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7"/>
        <v>0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0.28999999999999998</v>
      </c>
      <c r="P1230">
        <f t="shared" si="77"/>
        <v>61.04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0.01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7"/>
        <v>0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7"/>
        <v>0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0.01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41506.848032407404</v>
      </c>
      <c r="T1234" s="10">
        <f t="shared" si="79"/>
        <v>41553.848032407404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0.12</v>
      </c>
      <c r="P1235">
        <f t="shared" si="77"/>
        <v>19.329999999999998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7"/>
        <v>0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0.03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7"/>
        <v>0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7"/>
        <v>0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0.18</v>
      </c>
      <c r="P1240">
        <f t="shared" si="77"/>
        <v>59.33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7"/>
        <v>0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0.03</v>
      </c>
      <c r="P1242">
        <f t="shared" si="77"/>
        <v>30.13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0.51</v>
      </c>
      <c r="P1243">
        <f t="shared" si="77"/>
        <v>74.62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0.01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0.14000000000000001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1.04</v>
      </c>
      <c r="P1246">
        <f t="shared" si="77"/>
        <v>46.13</v>
      </c>
      <c r="Q1246" t="s">
        <v>8325</v>
      </c>
      <c r="R1246" t="s">
        <v>8326</v>
      </c>
      <c r="S1246" s="10">
        <f t="shared" si="78"/>
        <v>41355.825497685189</v>
      </c>
      <c r="T1246" s="10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1.2</v>
      </c>
      <c r="P1247">
        <f t="shared" si="77"/>
        <v>141.47</v>
      </c>
      <c r="Q1247" t="s">
        <v>8325</v>
      </c>
      <c r="R1247" t="s">
        <v>8326</v>
      </c>
      <c r="S1247" s="10">
        <f t="shared" si="78"/>
        <v>41774.59993055556</v>
      </c>
      <c r="T1247" s="10">
        <f t="shared" si="79"/>
        <v>41804.59993055556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1.17</v>
      </c>
      <c r="P1248">
        <f t="shared" si="77"/>
        <v>75.48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1.22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1.52</v>
      </c>
      <c r="P1250">
        <f t="shared" si="77"/>
        <v>64.25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1.04</v>
      </c>
      <c r="P1251">
        <f t="shared" si="77"/>
        <v>64.47</v>
      </c>
      <c r="Q1251" t="s">
        <v>8325</v>
      </c>
      <c r="R1251" t="s">
        <v>8326</v>
      </c>
      <c r="S1251" s="10">
        <f t="shared" si="78"/>
        <v>41067.740868055553</v>
      </c>
      <c r="T1251" s="10">
        <f t="shared" si="79"/>
        <v>41097.740868055553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</v>
      </c>
      <c r="P1252">
        <f t="shared" si="77"/>
        <v>118.2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1.02</v>
      </c>
      <c r="P1253">
        <f t="shared" si="77"/>
        <v>82.54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1.38</v>
      </c>
      <c r="P1254">
        <f t="shared" si="77"/>
        <v>34.17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3038.33</v>
      </c>
      <c r="P1255">
        <f t="shared" si="77"/>
        <v>42.73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1.99</v>
      </c>
      <c r="P1256">
        <f t="shared" si="77"/>
        <v>94.49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2.02</v>
      </c>
      <c r="P1257">
        <f t="shared" si="77"/>
        <v>55.7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1.18</v>
      </c>
      <c r="P1258">
        <f t="shared" si="77"/>
        <v>98.03</v>
      </c>
      <c r="Q1258" t="s">
        <v>8325</v>
      </c>
      <c r="R1258" t="s">
        <v>8326</v>
      </c>
      <c r="S1258" s="10">
        <f t="shared" si="78"/>
        <v>40921.919340277775</v>
      </c>
      <c r="T1258" s="10">
        <f t="shared" si="79"/>
        <v>40951.919340277775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2.95</v>
      </c>
      <c r="P1259">
        <f t="shared" si="77"/>
        <v>92.1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2.13</v>
      </c>
      <c r="P1260">
        <f t="shared" si="77"/>
        <v>38.18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1.04</v>
      </c>
      <c r="P1261">
        <f t="shared" si="77"/>
        <v>27.15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1.1399999999999999</v>
      </c>
      <c r="P1262">
        <f t="shared" si="77"/>
        <v>50.69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1.01</v>
      </c>
      <c r="P1263">
        <f t="shared" si="77"/>
        <v>38.94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1.25</v>
      </c>
      <c r="P1264">
        <f t="shared" si="77"/>
        <v>77.64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1.19</v>
      </c>
      <c r="P1265">
        <f t="shared" si="77"/>
        <v>43.54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1.66</v>
      </c>
      <c r="P1266">
        <f t="shared" si="77"/>
        <v>31.82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1.19</v>
      </c>
      <c r="P1267">
        <f t="shared" si="77"/>
        <v>63.18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1.02</v>
      </c>
      <c r="P1269">
        <f t="shared" si="77"/>
        <v>140.86000000000001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1.17</v>
      </c>
      <c r="P1270">
        <f t="shared" si="77"/>
        <v>76.92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1.0900000000000001</v>
      </c>
      <c r="P1271">
        <f t="shared" si="77"/>
        <v>99.16</v>
      </c>
      <c r="Q1271" t="s">
        <v>8325</v>
      </c>
      <c r="R1271" t="s">
        <v>8326</v>
      </c>
      <c r="S1271" s="10">
        <f t="shared" si="78"/>
        <v>42445.823055555556</v>
      </c>
      <c r="T1271" s="10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1.1499999999999999</v>
      </c>
      <c r="P1272">
        <f t="shared" si="77"/>
        <v>67.88</v>
      </c>
      <c r="Q1272" t="s">
        <v>8325</v>
      </c>
      <c r="R1272" t="s">
        <v>8326</v>
      </c>
      <c r="S1272" s="10">
        <f t="shared" si="78"/>
        <v>40933.85696759259</v>
      </c>
      <c r="T1272" s="10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1.02</v>
      </c>
      <c r="P1273">
        <f t="shared" si="77"/>
        <v>246.29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1.06</v>
      </c>
      <c r="P1274">
        <f t="shared" si="77"/>
        <v>189.29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1.04</v>
      </c>
      <c r="P1275">
        <f t="shared" si="77"/>
        <v>76.67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1.55</v>
      </c>
      <c r="P1276">
        <f t="shared" si="77"/>
        <v>82.96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1.62</v>
      </c>
      <c r="P1277">
        <f t="shared" si="77"/>
        <v>62.52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1.04</v>
      </c>
      <c r="P1278">
        <f t="shared" si="77"/>
        <v>46.07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1.06</v>
      </c>
      <c r="P1279">
        <f t="shared" si="77"/>
        <v>38.54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1.55</v>
      </c>
      <c r="P1280">
        <f t="shared" si="77"/>
        <v>53.01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1.1100000000000001</v>
      </c>
      <c r="P1281">
        <f t="shared" si="77"/>
        <v>73.36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80">ROUND(PRODUCT(E1282,1/D1282),2)</f>
        <v>1.1100000000000001</v>
      </c>
      <c r="P1282">
        <f t="shared" si="77"/>
        <v>127.98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80"/>
        <v>1.1100000000000001</v>
      </c>
      <c r="P1283">
        <f t="shared" ref="P1283:P1346" si="81">IF(L1283=0,0,ROUND(E1283/L1283,2))</f>
        <v>104.73</v>
      </c>
      <c r="Q1283" t="s">
        <v>8325</v>
      </c>
      <c r="R1283" t="s">
        <v>8326</v>
      </c>
      <c r="S1283" s="10">
        <f t="shared" ref="S1283:S1346" si="82">(J1283/86400)+DATE(1970,1,1)</f>
        <v>41463.743472222224</v>
      </c>
      <c r="T1283" s="10">
        <f t="shared" si="79"/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1.24</v>
      </c>
      <c r="P1284">
        <f t="shared" si="81"/>
        <v>67.67</v>
      </c>
      <c r="Q1284" t="s">
        <v>8325</v>
      </c>
      <c r="R1284" t="s">
        <v>8326</v>
      </c>
      <c r="S1284" s="10">
        <f t="shared" si="82"/>
        <v>41586.475173611107</v>
      </c>
      <c r="T1284" s="10">
        <f t="shared" ref="T1284:T1347" si="83">(I1284/86400)+DATE(1970,1,1)</f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2.11</v>
      </c>
      <c r="P1285">
        <f t="shared" si="81"/>
        <v>95.93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1.01</v>
      </c>
      <c r="P1286">
        <f t="shared" si="81"/>
        <v>65.16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1.02</v>
      </c>
      <c r="P1287">
        <f t="shared" si="81"/>
        <v>32.270000000000003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1.08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</v>
      </c>
      <c r="P1290">
        <f t="shared" si="81"/>
        <v>65.87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1.25</v>
      </c>
      <c r="P1291">
        <f t="shared" si="81"/>
        <v>36.08</v>
      </c>
      <c r="Q1291" t="s">
        <v>8317</v>
      </c>
      <c r="R1291" t="s">
        <v>8318</v>
      </c>
      <c r="S1291" s="10">
        <f t="shared" si="82"/>
        <v>42709.134780092594</v>
      </c>
      <c r="T1291" s="10">
        <f t="shared" si="83"/>
        <v>42739.134780092594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1.0900000000000001</v>
      </c>
      <c r="P1292">
        <f t="shared" si="81"/>
        <v>44.19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1.46</v>
      </c>
      <c r="P1293">
        <f t="shared" si="81"/>
        <v>104.07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1.1000000000000001</v>
      </c>
      <c r="P1294">
        <f t="shared" si="81"/>
        <v>35.96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1.02</v>
      </c>
      <c r="P1295">
        <f t="shared" si="81"/>
        <v>127.79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1.22</v>
      </c>
      <c r="P1296">
        <f t="shared" si="81"/>
        <v>27.73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1.02</v>
      </c>
      <c r="P1297">
        <f t="shared" si="81"/>
        <v>39.83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1.41</v>
      </c>
      <c r="P1298">
        <f t="shared" si="81"/>
        <v>52.17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1.1000000000000001</v>
      </c>
      <c r="P1299">
        <f t="shared" si="81"/>
        <v>92.04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1.05</v>
      </c>
      <c r="P1300">
        <f t="shared" si="81"/>
        <v>63.42</v>
      </c>
      <c r="Q1300" t="s">
        <v>8317</v>
      </c>
      <c r="R1300" t="s">
        <v>8318</v>
      </c>
      <c r="S1300" s="10">
        <f t="shared" si="82"/>
        <v>42458.680925925924</v>
      </c>
      <c r="T1300" s="10">
        <f t="shared" si="83"/>
        <v>42488.680925925924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1.24</v>
      </c>
      <c r="P1301">
        <f t="shared" si="81"/>
        <v>135.63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1.03</v>
      </c>
      <c r="P1303">
        <f t="shared" si="81"/>
        <v>70.86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1.3</v>
      </c>
      <c r="P1305">
        <f t="shared" si="81"/>
        <v>42.21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0.4</v>
      </c>
      <c r="P1306">
        <f t="shared" si="81"/>
        <v>152.41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0.26</v>
      </c>
      <c r="P1307">
        <f t="shared" si="81"/>
        <v>90.62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0.65</v>
      </c>
      <c r="P1308">
        <f t="shared" si="81"/>
        <v>201.6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0.12</v>
      </c>
      <c r="P1309">
        <f t="shared" si="81"/>
        <v>127.93</v>
      </c>
      <c r="Q1309" t="s">
        <v>8319</v>
      </c>
      <c r="R1309" t="s">
        <v>8321</v>
      </c>
      <c r="S1309" s="10">
        <f t="shared" si="82"/>
        <v>42387.503229166672</v>
      </c>
      <c r="T1309" s="10">
        <f t="shared" si="83"/>
        <v>42417.503229166672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0.11</v>
      </c>
      <c r="P1310">
        <f t="shared" si="81"/>
        <v>29.89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1.1200000000000001</v>
      </c>
      <c r="P1311">
        <f t="shared" si="81"/>
        <v>367.97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0.16</v>
      </c>
      <c r="P1312">
        <f t="shared" si="81"/>
        <v>129.16999999999999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0.32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0.01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0.31</v>
      </c>
      <c r="P1315">
        <f t="shared" si="81"/>
        <v>102.02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0.01</v>
      </c>
      <c r="P1316">
        <f t="shared" si="81"/>
        <v>184.36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0.4</v>
      </c>
      <c r="P1317">
        <f t="shared" si="81"/>
        <v>162.91999999999999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42393.961909722224</v>
      </c>
      <c r="T1318" s="10">
        <f t="shared" si="83"/>
        <v>42428.961909722224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0.06</v>
      </c>
      <c r="P1319">
        <f t="shared" si="81"/>
        <v>603.53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0.15</v>
      </c>
      <c r="P1320">
        <f t="shared" si="81"/>
        <v>45.41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0.15</v>
      </c>
      <c r="P1321">
        <f t="shared" si="81"/>
        <v>97.33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0.01</v>
      </c>
      <c r="P1322">
        <f t="shared" si="81"/>
        <v>167.67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0.01</v>
      </c>
      <c r="P1323">
        <f t="shared" si="81"/>
        <v>859.86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0.09</v>
      </c>
      <c r="P1325">
        <f t="shared" si="81"/>
        <v>30.27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0.1</v>
      </c>
      <c r="P1326">
        <f t="shared" si="81"/>
        <v>54.67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0.02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0.01</v>
      </c>
      <c r="P1328">
        <f t="shared" si="81"/>
        <v>102.73</v>
      </c>
      <c r="Q1328" t="s">
        <v>8319</v>
      </c>
      <c r="R1328" t="s">
        <v>8321</v>
      </c>
      <c r="S1328" s="10">
        <f t="shared" si="82"/>
        <v>41974.791990740741</v>
      </c>
      <c r="T1328" s="10">
        <f t="shared" si="83"/>
        <v>42019.791990740741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0.04</v>
      </c>
      <c r="P1329">
        <f t="shared" si="81"/>
        <v>41.59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0.02</v>
      </c>
      <c r="P1330">
        <f t="shared" si="81"/>
        <v>116.53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0.01</v>
      </c>
      <c r="P1331">
        <f t="shared" si="81"/>
        <v>45.33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0.22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0.01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>
        <f t="shared" si="81"/>
        <v>0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>
        <f t="shared" si="81"/>
        <v>0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0.11</v>
      </c>
      <c r="P1336">
        <f t="shared" si="81"/>
        <v>51.82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0.2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0.85</v>
      </c>
      <c r="P1338">
        <f t="shared" si="81"/>
        <v>379.23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0.49</v>
      </c>
      <c r="P1339">
        <f t="shared" si="81"/>
        <v>176.36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0.03</v>
      </c>
      <c r="P1340">
        <f t="shared" si="81"/>
        <v>66.069999999999993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7.0000000000000007E-2</v>
      </c>
      <c r="P1341">
        <f t="shared" si="81"/>
        <v>89.65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>
        <f t="shared" si="81"/>
        <v>0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0.7</v>
      </c>
      <c r="P1343">
        <f t="shared" si="81"/>
        <v>382.39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42172.816423611112</v>
      </c>
      <c r="T1344" s="10">
        <f t="shared" si="83"/>
        <v>42202.816423611112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1.02</v>
      </c>
      <c r="P1345">
        <f t="shared" si="81"/>
        <v>158.36000000000001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84">ROUND(PRODUCT(E1346,1/D1346),2)</f>
        <v>3.78</v>
      </c>
      <c r="P1346">
        <f t="shared" si="81"/>
        <v>40.76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84"/>
        <v>1.25</v>
      </c>
      <c r="P1347">
        <f t="shared" ref="P1347:P1410" si="85">IF(L1347=0,0,ROUND(E1347/L1347,2))</f>
        <v>53.57</v>
      </c>
      <c r="Q1347" t="s">
        <v>8322</v>
      </c>
      <c r="R1347" t="s">
        <v>8323</v>
      </c>
      <c r="S1347" s="10">
        <f t="shared" ref="S1347:S1410" si="86">(J1347/86400)+DATE(1970,1,1)</f>
        <v>41799.814340277779</v>
      </c>
      <c r="T1347" s="10">
        <f t="shared" si="83"/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1.47</v>
      </c>
      <c r="P1348">
        <f t="shared" si="85"/>
        <v>48.45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ref="T1348:T1411" si="87">(I1348/86400)+DATE(1970,1,1)</f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1.02</v>
      </c>
      <c r="P1349">
        <f t="shared" si="85"/>
        <v>82.42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1.02</v>
      </c>
      <c r="P1350">
        <f t="shared" si="85"/>
        <v>230.19</v>
      </c>
      <c r="Q1350" t="s">
        <v>8322</v>
      </c>
      <c r="R1350" t="s">
        <v>8323</v>
      </c>
      <c r="S1350" s="10">
        <f t="shared" si="86"/>
        <v>41963.506168981483</v>
      </c>
      <c r="T1350" s="10">
        <f t="shared" si="87"/>
        <v>41991.506168981483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2.04</v>
      </c>
      <c r="P1351">
        <f t="shared" si="85"/>
        <v>59.36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1.04</v>
      </c>
      <c r="P1352">
        <f t="shared" si="85"/>
        <v>66.7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1.01</v>
      </c>
      <c r="P1353">
        <f t="shared" si="85"/>
        <v>168.78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1.36</v>
      </c>
      <c r="P1354">
        <f t="shared" si="85"/>
        <v>59.97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1.34</v>
      </c>
      <c r="P1355">
        <f t="shared" si="85"/>
        <v>31.81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1.3</v>
      </c>
      <c r="P1356">
        <f t="shared" si="85"/>
        <v>24.42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1.23</v>
      </c>
      <c r="P1357">
        <f t="shared" si="85"/>
        <v>25.35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1.83</v>
      </c>
      <c r="P1358">
        <f t="shared" si="85"/>
        <v>71.44</v>
      </c>
      <c r="Q1358" t="s">
        <v>8322</v>
      </c>
      <c r="R1358" t="s">
        <v>8323</v>
      </c>
      <c r="S1358" s="10">
        <f t="shared" si="86"/>
        <v>41430.038888888885</v>
      </c>
      <c r="T1358" s="10">
        <f t="shared" si="87"/>
        <v>41460.038888888885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1.25</v>
      </c>
      <c r="P1359">
        <f t="shared" si="85"/>
        <v>38.549999999999997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1.1200000000000001</v>
      </c>
      <c r="P1360">
        <f t="shared" si="85"/>
        <v>68.37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1.1599999999999999</v>
      </c>
      <c r="P1361">
        <f t="shared" si="85"/>
        <v>40.21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1.73</v>
      </c>
      <c r="P1362">
        <f t="shared" si="85"/>
        <v>32.07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1.26</v>
      </c>
      <c r="P1363">
        <f t="shared" si="85"/>
        <v>28.63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1.0900000000000001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1.19</v>
      </c>
      <c r="P1366">
        <f t="shared" si="85"/>
        <v>346.04</v>
      </c>
      <c r="Q1366" t="s">
        <v>8325</v>
      </c>
      <c r="R1366" t="s">
        <v>8326</v>
      </c>
      <c r="S1366" s="10">
        <f t="shared" si="86"/>
        <v>41951.6956712963</v>
      </c>
      <c r="T1366" s="10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</v>
      </c>
      <c r="P1367">
        <f t="shared" si="85"/>
        <v>81.739999999999995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1.26</v>
      </c>
      <c r="P1368">
        <f t="shared" si="85"/>
        <v>64.540000000000006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1.1399999999999999</v>
      </c>
      <c r="P1369">
        <f t="shared" si="85"/>
        <v>63.48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1.1100000000000001</v>
      </c>
      <c r="P1370">
        <f t="shared" si="85"/>
        <v>63.62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1.05</v>
      </c>
      <c r="P1371">
        <f t="shared" si="85"/>
        <v>83.97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1.04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1.07</v>
      </c>
      <c r="P1373">
        <f t="shared" si="85"/>
        <v>107.07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1.05</v>
      </c>
      <c r="P1375">
        <f t="shared" si="85"/>
        <v>201.94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1.89</v>
      </c>
      <c r="P1376">
        <f t="shared" si="85"/>
        <v>43.06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1.71</v>
      </c>
      <c r="P1377">
        <f t="shared" si="85"/>
        <v>62.87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2.52</v>
      </c>
      <c r="P1378">
        <f t="shared" si="85"/>
        <v>55.61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1.1599999999999999</v>
      </c>
      <c r="P1379">
        <f t="shared" si="85"/>
        <v>48.71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2.0299999999999998</v>
      </c>
      <c r="P1380">
        <f t="shared" si="85"/>
        <v>30.58</v>
      </c>
      <c r="Q1380" t="s">
        <v>8325</v>
      </c>
      <c r="R1380" t="s">
        <v>8326</v>
      </c>
      <c r="S1380" s="10">
        <f t="shared" si="86"/>
        <v>42568.759375000001</v>
      </c>
      <c r="T1380" s="10">
        <f t="shared" si="87"/>
        <v>42583.759375000001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1.1200000000000001</v>
      </c>
      <c r="P1381">
        <f t="shared" si="85"/>
        <v>73.91</v>
      </c>
      <c r="Q1381" t="s">
        <v>8325</v>
      </c>
      <c r="R1381" t="s">
        <v>8326</v>
      </c>
      <c r="S1381" s="10">
        <f t="shared" si="86"/>
        <v>42130.491620370369</v>
      </c>
      <c r="T1381" s="10">
        <f t="shared" si="87"/>
        <v>42160.491620370369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1.07</v>
      </c>
      <c r="P1383">
        <f t="shared" si="85"/>
        <v>73.36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1.04</v>
      </c>
      <c r="P1384">
        <f t="shared" si="85"/>
        <v>56.41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2.12</v>
      </c>
      <c r="P1385">
        <f t="shared" si="85"/>
        <v>50.25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1.24</v>
      </c>
      <c r="P1386">
        <f t="shared" si="85"/>
        <v>68.94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1.1000000000000001</v>
      </c>
      <c r="P1387">
        <f t="shared" si="85"/>
        <v>65.91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2.19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1.37</v>
      </c>
      <c r="P1389">
        <f t="shared" si="85"/>
        <v>70.06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1.35</v>
      </c>
      <c r="P1390">
        <f t="shared" si="85"/>
        <v>60.18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1.45</v>
      </c>
      <c r="P1391">
        <f t="shared" si="85"/>
        <v>21.38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1.0900000000000001</v>
      </c>
      <c r="P1392">
        <f t="shared" si="85"/>
        <v>160.79</v>
      </c>
      <c r="Q1392" t="s">
        <v>8325</v>
      </c>
      <c r="R1392" t="s">
        <v>8326</v>
      </c>
      <c r="S1392" s="10">
        <f t="shared" si="86"/>
        <v>42087.803310185191</v>
      </c>
      <c r="T1392" s="10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1.1000000000000001</v>
      </c>
      <c r="P1393">
        <f t="shared" si="85"/>
        <v>42.38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1.1399999999999999</v>
      </c>
      <c r="P1394">
        <f t="shared" si="85"/>
        <v>27.32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1.02</v>
      </c>
      <c r="P1395">
        <f t="shared" si="85"/>
        <v>196.83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1.22</v>
      </c>
      <c r="P1396">
        <f t="shared" si="85"/>
        <v>53.88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1.1200000000000001</v>
      </c>
      <c r="P1397">
        <f t="shared" si="85"/>
        <v>47.76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1.07</v>
      </c>
      <c r="P1398">
        <f t="shared" si="85"/>
        <v>88.19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1.1399999999999999</v>
      </c>
      <c r="P1399">
        <f t="shared" si="85"/>
        <v>72.06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1.1000000000000001</v>
      </c>
      <c r="P1400">
        <f t="shared" si="85"/>
        <v>74.25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1.26</v>
      </c>
      <c r="P1401">
        <f t="shared" si="85"/>
        <v>61.7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1.67</v>
      </c>
      <c r="P1402">
        <f t="shared" si="85"/>
        <v>17.239999999999998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4.97</v>
      </c>
      <c r="P1403">
        <f t="shared" si="85"/>
        <v>51.72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1.0900000000000001</v>
      </c>
      <c r="P1404">
        <f t="shared" si="85"/>
        <v>24.15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42125.011701388888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1.03</v>
      </c>
      <c r="P1405">
        <f t="shared" si="85"/>
        <v>62.17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0.02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0.01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88">ROUND(PRODUCT(E1410,1/D1410),2)</f>
        <v>7.0000000000000007E-2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88"/>
        <v>0</v>
      </c>
      <c r="P1411">
        <f t="shared" ref="P1411:P1474" si="89">IF(L1411=0,0,ROUND(E1411/L1411,2))</f>
        <v>0</v>
      </c>
      <c r="Q1411" t="s">
        <v>8322</v>
      </c>
      <c r="R1411" t="s">
        <v>8341</v>
      </c>
      <c r="S1411" s="10">
        <f t="shared" ref="S1411:S1474" si="90">(J1411/86400)+DATE(1970,1,1)</f>
        <v>41945.133506944447</v>
      </c>
      <c r="T1411" s="10">
        <f t="shared" si="87"/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ref="T1412:T1475" si="91">(I1412/86400)+DATE(1970,1,1)</f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0.05</v>
      </c>
      <c r="P1414">
        <f t="shared" si="89"/>
        <v>24.62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0.18</v>
      </c>
      <c r="P1417">
        <f t="shared" si="89"/>
        <v>88.89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0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0.01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7.0000000000000007E-2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0.03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0.2</v>
      </c>
      <c r="P1426">
        <f t="shared" si="89"/>
        <v>109.07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>
        <f t="shared" si="89"/>
        <v>0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>
        <f t="shared" si="89"/>
        <v>0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0.08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0.05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>
        <f t="shared" si="89"/>
        <v>0</v>
      </c>
      <c r="Q1431" t="s">
        <v>8322</v>
      </c>
      <c r="R1431" t="s">
        <v>8341</v>
      </c>
      <c r="S1431" s="10">
        <f t="shared" si="90"/>
        <v>42074.060671296298</v>
      </c>
      <c r="T1431" s="10">
        <f t="shared" si="91"/>
        <v>42104.060671296298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0.08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41961.813518518524</v>
      </c>
      <c r="T1432" s="10">
        <f t="shared" si="91"/>
        <v>41992.813518518524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0.32</v>
      </c>
      <c r="P1433">
        <f t="shared" si="89"/>
        <v>115.55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>
        <f t="shared" si="89"/>
        <v>0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7.0000000000000007E-2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0.1</v>
      </c>
      <c r="P1436">
        <f t="shared" si="89"/>
        <v>744.55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0.01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0.27</v>
      </c>
      <c r="P1439">
        <f t="shared" si="89"/>
        <v>36.68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7.0000000000000007E-2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42040.829872685186</v>
      </c>
      <c r="T1441" s="10">
        <f t="shared" si="91"/>
        <v>42070.829872685186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0.01</v>
      </c>
      <c r="P1443">
        <f t="shared" si="89"/>
        <v>673.33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>
        <f t="shared" si="89"/>
        <v>0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>
        <f t="shared" si="89"/>
        <v>0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>
        <f t="shared" si="89"/>
        <v>0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>
        <f t="shared" si="89"/>
        <v>0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>
        <f t="shared" si="89"/>
        <v>0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>
        <f t="shared" si="89"/>
        <v>0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>
        <f t="shared" si="89"/>
        <v>0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>
        <f t="shared" si="89"/>
        <v>0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>
        <f t="shared" si="89"/>
        <v>0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0.01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0.11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0.03</v>
      </c>
      <c r="P1458">
        <f t="shared" si="89"/>
        <v>48.33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>
        <f t="shared" si="89"/>
        <v>0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>
        <f t="shared" si="89"/>
        <v>0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>
        <f t="shared" si="89"/>
        <v>0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>
        <f t="shared" si="89"/>
        <v>0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1.01</v>
      </c>
      <c r="P1463">
        <f t="shared" si="89"/>
        <v>44.67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1.0900000000000001</v>
      </c>
      <c r="P1464">
        <f t="shared" si="89"/>
        <v>28.94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1.48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1.63</v>
      </c>
      <c r="P1466">
        <f t="shared" si="89"/>
        <v>34.869999999999997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4.5599999999999996</v>
      </c>
      <c r="P1467">
        <f t="shared" si="89"/>
        <v>52.62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1.08</v>
      </c>
      <c r="P1468">
        <f t="shared" si="89"/>
        <v>69.599999999999994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1.1499999999999999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1.02</v>
      </c>
      <c r="P1470">
        <f t="shared" si="89"/>
        <v>33.19</v>
      </c>
      <c r="Q1470" t="s">
        <v>8322</v>
      </c>
      <c r="R1470" t="s">
        <v>8342</v>
      </c>
      <c r="S1470" s="10">
        <f t="shared" si="90"/>
        <v>40646.014456018514</v>
      </c>
      <c r="T1470" s="10">
        <f t="shared" si="91"/>
        <v>40706.014456018514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1.08</v>
      </c>
      <c r="P1471">
        <f t="shared" si="89"/>
        <v>149.46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1.25</v>
      </c>
      <c r="P1472">
        <f t="shared" si="89"/>
        <v>23.17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1.04</v>
      </c>
      <c r="P1473">
        <f t="shared" si="89"/>
        <v>96.88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92">ROUND(PRODUCT(E1474,1/D1474),2)</f>
        <v>1.39</v>
      </c>
      <c r="P1474">
        <f t="shared" si="89"/>
        <v>103.2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92"/>
        <v>1.21</v>
      </c>
      <c r="P1475">
        <f t="shared" ref="P1475:P1538" si="93">IF(L1475=0,0,ROUND(E1475/L1475,2))</f>
        <v>38.46</v>
      </c>
      <c r="Q1475" t="s">
        <v>8322</v>
      </c>
      <c r="R1475" t="s">
        <v>8342</v>
      </c>
      <c r="S1475" s="10">
        <f t="shared" ref="S1475:S1538" si="94">(J1475/86400)+DATE(1970,1,1)</f>
        <v>40939.979618055557</v>
      </c>
      <c r="T1475" s="10">
        <f t="shared" si="91"/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1.1200000000000001</v>
      </c>
      <c r="P1476">
        <f t="shared" si="93"/>
        <v>44.32</v>
      </c>
      <c r="Q1476" t="s">
        <v>8322</v>
      </c>
      <c r="R1476" t="s">
        <v>8342</v>
      </c>
      <c r="S1476" s="10">
        <f t="shared" si="94"/>
        <v>41500.72791666667</v>
      </c>
      <c r="T1476" s="10">
        <f t="shared" ref="T1476:T1539" si="95">(I1476/86400)+DATE(1970,1,1)</f>
        <v>41530.72791666667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1.89</v>
      </c>
      <c r="P1477">
        <f t="shared" si="93"/>
        <v>64.17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6.62</v>
      </c>
      <c r="P1478">
        <f t="shared" si="93"/>
        <v>43.33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1.1100000000000001</v>
      </c>
      <c r="P1479">
        <f t="shared" si="93"/>
        <v>90.5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11.82</v>
      </c>
      <c r="P1480">
        <f t="shared" si="93"/>
        <v>29.19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1.37</v>
      </c>
      <c r="P1481">
        <f t="shared" si="93"/>
        <v>30.96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1.17</v>
      </c>
      <c r="P1482">
        <f t="shared" si="93"/>
        <v>92.16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0.02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41136.858055555553</v>
      </c>
      <c r="T1484" s="10">
        <f t="shared" si="95"/>
        <v>41159.327083333337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0.01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>
        <f t="shared" si="93"/>
        <v>0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0.02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>
        <f t="shared" si="93"/>
        <v>0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0.02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>
        <f t="shared" si="93"/>
        <v>0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0.31</v>
      </c>
      <c r="P1492">
        <f t="shared" si="93"/>
        <v>47.11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0.08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0.01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>
        <f t="shared" si="93"/>
        <v>0</v>
      </c>
      <c r="Q1495" t="s">
        <v>8322</v>
      </c>
      <c r="R1495" t="s">
        <v>8324</v>
      </c>
      <c r="S1495" s="10">
        <f t="shared" si="94"/>
        <v>41411.866608796292</v>
      </c>
      <c r="T1495" s="10">
        <f t="shared" si="95"/>
        <v>41441.866608796292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0.09</v>
      </c>
      <c r="P1496">
        <f t="shared" si="93"/>
        <v>40.450000000000003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>
        <f t="shared" si="93"/>
        <v>0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>
        <f t="shared" si="93"/>
        <v>0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0.02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0.25</v>
      </c>
      <c r="P1502">
        <f t="shared" si="93"/>
        <v>46.73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1.66</v>
      </c>
      <c r="P1503">
        <f t="shared" si="93"/>
        <v>97.73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1.01</v>
      </c>
      <c r="P1504">
        <f t="shared" si="93"/>
        <v>67.84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1.08</v>
      </c>
      <c r="P1505">
        <f t="shared" si="93"/>
        <v>56.98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2.78</v>
      </c>
      <c r="P1506">
        <f t="shared" si="93"/>
        <v>67.16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1.04</v>
      </c>
      <c r="P1507">
        <f t="shared" si="93"/>
        <v>48.04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1.1100000000000001</v>
      </c>
      <c r="P1508">
        <f t="shared" si="93"/>
        <v>38.86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2.15</v>
      </c>
      <c r="P1509">
        <f t="shared" si="93"/>
        <v>78.180000000000007</v>
      </c>
      <c r="Q1509" t="s">
        <v>8338</v>
      </c>
      <c r="R1509" t="s">
        <v>8339</v>
      </c>
      <c r="S1509" s="10">
        <f t="shared" si="94"/>
        <v>40254.450335648144</v>
      </c>
      <c r="T1509" s="10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1.1100000000000001</v>
      </c>
      <c r="P1510">
        <f t="shared" si="93"/>
        <v>97.11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1.24</v>
      </c>
      <c r="P1511">
        <f t="shared" si="93"/>
        <v>110.39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1.01</v>
      </c>
      <c r="P1512">
        <f t="shared" si="93"/>
        <v>39.92</v>
      </c>
      <c r="Q1512" t="s">
        <v>8338</v>
      </c>
      <c r="R1512" t="s">
        <v>8339</v>
      </c>
      <c r="S1512" s="10">
        <f t="shared" si="94"/>
        <v>41809.385162037041</v>
      </c>
      <c r="T1512" s="10">
        <f t="shared" si="95"/>
        <v>41839.385162037041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1.1200000000000001</v>
      </c>
      <c r="P1513">
        <f t="shared" si="93"/>
        <v>75.98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5.59</v>
      </c>
      <c r="P1514">
        <f t="shared" si="93"/>
        <v>58.38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1.5</v>
      </c>
      <c r="P1515">
        <f t="shared" si="93"/>
        <v>55.82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1.06</v>
      </c>
      <c r="P1516">
        <f t="shared" si="93"/>
        <v>151.24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1.57</v>
      </c>
      <c r="P1517">
        <f t="shared" si="93"/>
        <v>849.67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1.0900000000000001</v>
      </c>
      <c r="P1518">
        <f t="shared" si="93"/>
        <v>159.24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1.62</v>
      </c>
      <c r="P1519">
        <f t="shared" si="93"/>
        <v>39.51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2.0499999999999998</v>
      </c>
      <c r="P1520">
        <f t="shared" si="93"/>
        <v>130.53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1.03</v>
      </c>
      <c r="P1521">
        <f t="shared" si="93"/>
        <v>64.16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1.03</v>
      </c>
      <c r="P1522">
        <f t="shared" si="93"/>
        <v>111.53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1.07</v>
      </c>
      <c r="P1523">
        <f t="shared" si="93"/>
        <v>170.45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1.39</v>
      </c>
      <c r="P1524">
        <f t="shared" si="93"/>
        <v>133.74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1.25</v>
      </c>
      <c r="P1525">
        <f t="shared" si="93"/>
        <v>95.83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2.0699999999999998</v>
      </c>
      <c r="P1526">
        <f t="shared" si="93"/>
        <v>221.79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1.74</v>
      </c>
      <c r="P1527">
        <f t="shared" si="93"/>
        <v>32.32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1.2</v>
      </c>
      <c r="P1528">
        <f t="shared" si="93"/>
        <v>98.84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1.1000000000000001</v>
      </c>
      <c r="P1529">
        <f t="shared" si="93"/>
        <v>55.22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42808.558865740742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2.82</v>
      </c>
      <c r="P1530">
        <f t="shared" si="93"/>
        <v>52.79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1.01</v>
      </c>
      <c r="P1531">
        <f t="shared" si="93"/>
        <v>135.66999999999999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1.35</v>
      </c>
      <c r="P1532">
        <f t="shared" si="93"/>
        <v>53.99</v>
      </c>
      <c r="Q1532" t="s">
        <v>8338</v>
      </c>
      <c r="R1532" t="s">
        <v>8339</v>
      </c>
      <c r="S1532" s="10">
        <f t="shared" si="94"/>
        <v>42275.76730324074</v>
      </c>
      <c r="T1532" s="10">
        <f t="shared" si="95"/>
        <v>42300.76730324074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1.76</v>
      </c>
      <c r="P1533">
        <f t="shared" si="93"/>
        <v>56.64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4.84</v>
      </c>
      <c r="P1534">
        <f t="shared" si="93"/>
        <v>82.32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1.45</v>
      </c>
      <c r="P1535">
        <f t="shared" si="93"/>
        <v>88.26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4.18</v>
      </c>
      <c r="P1536">
        <f t="shared" si="93"/>
        <v>84.91</v>
      </c>
      <c r="Q1536" t="s">
        <v>8338</v>
      </c>
      <c r="R1536" t="s">
        <v>8339</v>
      </c>
      <c r="S1536" s="10">
        <f t="shared" si="94"/>
        <v>42221.674328703702</v>
      </c>
      <c r="T1536" s="10">
        <f t="shared" si="95"/>
        <v>42251.674328703702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1.32</v>
      </c>
      <c r="P1537">
        <f t="shared" si="93"/>
        <v>48.15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96">ROUND(PRODUCT(E1538,1/D1538),2)</f>
        <v>2.5</v>
      </c>
      <c r="P1538">
        <f t="shared" si="93"/>
        <v>66.02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96"/>
        <v>1.8</v>
      </c>
      <c r="P1539">
        <f t="shared" ref="P1539:P1602" si="97">IF(L1539=0,0,ROUND(E1539/L1539,2))</f>
        <v>96.38</v>
      </c>
      <c r="Q1539" t="s">
        <v>8338</v>
      </c>
      <c r="R1539" t="s">
        <v>8339</v>
      </c>
      <c r="S1539" s="10">
        <f t="shared" ref="S1539:S1602" si="98">(J1539/86400)+DATE(1970,1,1)</f>
        <v>42552.315127314811</v>
      </c>
      <c r="T1539" s="10">
        <f t="shared" si="95"/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1.03</v>
      </c>
      <c r="P1540">
        <f t="shared" si="97"/>
        <v>156.16999999999999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ref="T1540:T1603" si="99">(I1540/86400)+DATE(1970,1,1)</f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1.36</v>
      </c>
      <c r="P1541">
        <f t="shared" si="97"/>
        <v>95.76</v>
      </c>
      <c r="Q1541" t="s">
        <v>8338</v>
      </c>
      <c r="R1541" t="s">
        <v>8339</v>
      </c>
      <c r="S1541" s="10">
        <f t="shared" si="98"/>
        <v>42705.91920138889</v>
      </c>
      <c r="T1541" s="10">
        <f t="shared" si="99"/>
        <v>42738.91920138889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1.18</v>
      </c>
      <c r="P1542">
        <f t="shared" si="97"/>
        <v>180.41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0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0.28999999999999998</v>
      </c>
      <c r="P1548">
        <f t="shared" si="97"/>
        <v>26.27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>
        <f t="shared" si="97"/>
        <v>0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0.09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42316.923842592594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0.34</v>
      </c>
      <c r="P1551">
        <f t="shared" si="97"/>
        <v>28.33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0.13</v>
      </c>
      <c r="P1552">
        <f t="shared" si="97"/>
        <v>14.43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>
        <f t="shared" si="97"/>
        <v>0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0.49</v>
      </c>
      <c r="P1554">
        <f t="shared" si="97"/>
        <v>132.19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>
        <f t="shared" si="97"/>
        <v>0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>
        <f t="shared" si="97"/>
        <v>0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>
        <f t="shared" si="97"/>
        <v>0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0.45</v>
      </c>
      <c r="P1558">
        <f t="shared" si="97"/>
        <v>56.42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0.05</v>
      </c>
      <c r="P1560">
        <f t="shared" si="97"/>
        <v>11.67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42108.053229166668</v>
      </c>
      <c r="T1561" s="10">
        <f t="shared" si="99"/>
        <v>42123.053229166668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0.04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0.01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41585.083368055552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7"/>
        <v>0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0.01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0.03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0.21</v>
      </c>
      <c r="P1568">
        <f t="shared" si="97"/>
        <v>108.05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0.04</v>
      </c>
      <c r="P1569">
        <f t="shared" si="97"/>
        <v>26.92</v>
      </c>
      <c r="Q1569" t="s">
        <v>8322</v>
      </c>
      <c r="R1569" t="s">
        <v>8344</v>
      </c>
      <c r="S1569" s="10">
        <f t="shared" si="98"/>
        <v>41671.93686342593</v>
      </c>
      <c r="T1569" s="10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0.14000000000000001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>
        <f t="shared" si="97"/>
        <v>0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0.41</v>
      </c>
      <c r="P1572">
        <f t="shared" si="97"/>
        <v>47.77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0.01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42144.769479166665</v>
      </c>
      <c r="T1573" s="10">
        <f t="shared" si="99"/>
        <v>42174.769479166665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0.05</v>
      </c>
      <c r="P1574">
        <f t="shared" si="97"/>
        <v>41.67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0.02</v>
      </c>
      <c r="P1575">
        <f t="shared" si="97"/>
        <v>74.33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0.05</v>
      </c>
      <c r="P1576">
        <f t="shared" si="97"/>
        <v>84.33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0.23</v>
      </c>
      <c r="P1577">
        <f t="shared" si="97"/>
        <v>65.459999999999994</v>
      </c>
      <c r="Q1577" t="s">
        <v>8322</v>
      </c>
      <c r="R1577" t="s">
        <v>8344</v>
      </c>
      <c r="S1577" s="10">
        <f t="shared" si="98"/>
        <v>41799.524259259255</v>
      </c>
      <c r="T1577" s="10">
        <f t="shared" si="99"/>
        <v>41829.524259259255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0.01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41054.847777777773</v>
      </c>
      <c r="T1579" s="10">
        <f t="shared" si="99"/>
        <v>41114.847777777773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0.11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0.01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>
        <f t="shared" si="97"/>
        <v>0</v>
      </c>
      <c r="Q1582" t="s">
        <v>8322</v>
      </c>
      <c r="R1582" t="s">
        <v>8344</v>
      </c>
      <c r="S1582" s="10">
        <f t="shared" si="98"/>
        <v>40990.050069444442</v>
      </c>
      <c r="T1582" s="10">
        <f t="shared" si="99"/>
        <v>41050.050069444442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0.01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0.09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>
        <f t="shared" si="97"/>
        <v>0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0.79</v>
      </c>
      <c r="P1587">
        <f t="shared" si="97"/>
        <v>131.66999999999999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>
        <f t="shared" si="97"/>
        <v>0</v>
      </c>
      <c r="Q1588" t="s">
        <v>8338</v>
      </c>
      <c r="R1588" t="s">
        <v>8345</v>
      </c>
      <c r="S1588" s="10">
        <f t="shared" si="98"/>
        <v>42069.104421296295</v>
      </c>
      <c r="T1588" s="10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>
        <f t="shared" si="97"/>
        <v>0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>
        <f t="shared" si="97"/>
        <v>0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0.02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0.28999999999999998</v>
      </c>
      <c r="P1593">
        <f t="shared" si="97"/>
        <v>44.48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>
        <f t="shared" si="97"/>
        <v>0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0.21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42505.681250000001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41808.842361111107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0.02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>
        <f t="shared" si="97"/>
        <v>0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>
        <f t="shared" si="97"/>
        <v>0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00">ROUND(PRODUCT(E1602,1/D1602),2)</f>
        <v>7.0000000000000007E-2</v>
      </c>
      <c r="P1602">
        <f t="shared" si="97"/>
        <v>40.78</v>
      </c>
      <c r="Q1602" t="s">
        <v>8338</v>
      </c>
      <c r="R1602" t="s">
        <v>8345</v>
      </c>
      <c r="S1602" s="10">
        <f t="shared" si="98"/>
        <v>41791.057314814811</v>
      </c>
      <c r="T1602" s="10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00"/>
        <v>1.08</v>
      </c>
      <c r="P1603">
        <f t="shared" ref="P1603:P1666" si="101">IF(L1603=0,0,ROUND(E1603/L1603,2))</f>
        <v>48.33</v>
      </c>
      <c r="Q1603" t="s">
        <v>8325</v>
      </c>
      <c r="R1603" t="s">
        <v>8326</v>
      </c>
      <c r="S1603" s="10">
        <f t="shared" ref="S1603:S1666" si="102">(J1603/86400)+DATE(1970,1,1)</f>
        <v>40638.092974537038</v>
      </c>
      <c r="T1603" s="10">
        <f t="shared" si="99"/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</v>
      </c>
      <c r="P1604">
        <f t="shared" si="101"/>
        <v>46.95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ref="T1604:T1667" si="103">(I1604/86400)+DATE(1970,1,1)</f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</v>
      </c>
      <c r="P1605">
        <f t="shared" si="101"/>
        <v>66.69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1.22</v>
      </c>
      <c r="P1606">
        <f t="shared" si="101"/>
        <v>48.84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40985.803645833337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1.01</v>
      </c>
      <c r="P1607">
        <f t="shared" si="101"/>
        <v>137.31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1.01</v>
      </c>
      <c r="P1608">
        <f t="shared" si="101"/>
        <v>87.83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1.45</v>
      </c>
      <c r="P1609">
        <f t="shared" si="101"/>
        <v>70.790000000000006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1.01</v>
      </c>
      <c r="P1610">
        <f t="shared" si="101"/>
        <v>52.83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41640.226388888885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1.18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2.72</v>
      </c>
      <c r="P1612">
        <f t="shared" si="101"/>
        <v>48.54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1.25</v>
      </c>
      <c r="P1613">
        <f t="shared" si="101"/>
        <v>37.07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1.02</v>
      </c>
      <c r="P1615">
        <f t="shared" si="101"/>
        <v>39.04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1.03</v>
      </c>
      <c r="P1616">
        <f t="shared" si="101"/>
        <v>66.69</v>
      </c>
      <c r="Q1616" t="s">
        <v>8325</v>
      </c>
      <c r="R1616" t="s">
        <v>8326</v>
      </c>
      <c r="S1616" s="10">
        <f t="shared" si="102"/>
        <v>41794.981122685189</v>
      </c>
      <c r="T1616" s="10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1.1399999999999999</v>
      </c>
      <c r="P1617">
        <f t="shared" si="101"/>
        <v>67.13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1.04</v>
      </c>
      <c r="P1618">
        <f t="shared" si="101"/>
        <v>66.37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1.46</v>
      </c>
      <c r="P1619">
        <f t="shared" si="101"/>
        <v>64.62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1.05</v>
      </c>
      <c r="P1620">
        <f t="shared" si="101"/>
        <v>58.37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1.33</v>
      </c>
      <c r="P1621">
        <f t="shared" si="101"/>
        <v>86.96</v>
      </c>
      <c r="Q1621" t="s">
        <v>8325</v>
      </c>
      <c r="R1621" t="s">
        <v>8326</v>
      </c>
      <c r="S1621" s="10">
        <f t="shared" si="102"/>
        <v>41876.186180555553</v>
      </c>
      <c r="T1621" s="10">
        <f t="shared" si="103"/>
        <v>41897.186180555553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1.1299999999999999</v>
      </c>
      <c r="P1622">
        <f t="shared" si="101"/>
        <v>66.47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1.21</v>
      </c>
      <c r="P1623">
        <f t="shared" si="101"/>
        <v>163.78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1.02</v>
      </c>
      <c r="P1624">
        <f t="shared" si="101"/>
        <v>107.98</v>
      </c>
      <c r="Q1624" t="s">
        <v>8325</v>
      </c>
      <c r="R1624" t="s">
        <v>8326</v>
      </c>
      <c r="S1624" s="10">
        <f t="shared" si="102"/>
        <v>41950.294837962967</v>
      </c>
      <c r="T1624" s="10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1.01</v>
      </c>
      <c r="P1625">
        <f t="shared" si="101"/>
        <v>42.11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1.55</v>
      </c>
      <c r="P1627">
        <f t="shared" si="101"/>
        <v>112.02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1.01</v>
      </c>
      <c r="P1628">
        <f t="shared" si="101"/>
        <v>74.95</v>
      </c>
      <c r="Q1628" t="s">
        <v>8325</v>
      </c>
      <c r="R1628" t="s">
        <v>8326</v>
      </c>
      <c r="S1628" s="10">
        <f t="shared" si="102"/>
        <v>41579.847997685181</v>
      </c>
      <c r="T1628" s="10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1.17</v>
      </c>
      <c r="P1629">
        <f t="shared" si="101"/>
        <v>61.58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1.01</v>
      </c>
      <c r="P1630">
        <f t="shared" si="101"/>
        <v>45.88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1.04</v>
      </c>
      <c r="P1631">
        <f t="shared" si="101"/>
        <v>75.849999999999994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2.65</v>
      </c>
      <c r="P1632">
        <f t="shared" si="101"/>
        <v>84.21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1.56</v>
      </c>
      <c r="P1633">
        <f t="shared" si="101"/>
        <v>117.23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1.02</v>
      </c>
      <c r="P1634">
        <f t="shared" si="101"/>
        <v>86.49</v>
      </c>
      <c r="Q1634" t="s">
        <v>8325</v>
      </c>
      <c r="R1634" t="s">
        <v>8326</v>
      </c>
      <c r="S1634" s="10">
        <f t="shared" si="102"/>
        <v>40750.340902777782</v>
      </c>
      <c r="T1634" s="10">
        <f t="shared" si="103"/>
        <v>40810.340902777782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</v>
      </c>
      <c r="P1635">
        <f t="shared" si="101"/>
        <v>172.41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1.01</v>
      </c>
      <c r="P1636">
        <f t="shared" si="101"/>
        <v>62.81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1.25</v>
      </c>
      <c r="P1637">
        <f t="shared" si="101"/>
        <v>67.73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1.04</v>
      </c>
      <c r="P1638">
        <f t="shared" si="101"/>
        <v>53.56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1.04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40178.985416666663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1.05</v>
      </c>
      <c r="P1640">
        <f t="shared" si="101"/>
        <v>38.89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</v>
      </c>
      <c r="P1641">
        <f t="shared" si="101"/>
        <v>94.74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1.7</v>
      </c>
      <c r="P1642">
        <f t="shared" si="101"/>
        <v>39.97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1.01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</v>
      </c>
      <c r="P1644">
        <f t="shared" si="101"/>
        <v>42.86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1.25</v>
      </c>
      <c r="P1645">
        <f t="shared" si="101"/>
        <v>168.51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1.1000000000000001</v>
      </c>
      <c r="P1646">
        <f t="shared" si="101"/>
        <v>85.55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41235.101388888885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1.1100000000000001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41521.617361111115</v>
      </c>
      <c r="T1647" s="10">
        <f t="shared" si="103"/>
        <v>41535.617361111115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1.1000000000000001</v>
      </c>
      <c r="P1648">
        <f t="shared" si="101"/>
        <v>26.55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41865.757638888885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1.05</v>
      </c>
      <c r="P1649">
        <f t="shared" si="101"/>
        <v>113.83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1.25</v>
      </c>
      <c r="P1650">
        <f t="shared" si="101"/>
        <v>32.01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1.01</v>
      </c>
      <c r="P1651">
        <f t="shared" si="101"/>
        <v>47.19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1.42</v>
      </c>
      <c r="P1652">
        <f t="shared" si="101"/>
        <v>88.47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1.01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1.01</v>
      </c>
      <c r="P1654">
        <f t="shared" si="101"/>
        <v>64.709999999999994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1.74</v>
      </c>
      <c r="P1655">
        <f t="shared" si="101"/>
        <v>51.85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1.2</v>
      </c>
      <c r="P1656">
        <f t="shared" si="101"/>
        <v>38.79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1.43</v>
      </c>
      <c r="P1657">
        <f t="shared" si="101"/>
        <v>44.65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</v>
      </c>
      <c r="P1658">
        <f t="shared" si="101"/>
        <v>156.77000000000001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1.05</v>
      </c>
      <c r="P1659">
        <f t="shared" si="101"/>
        <v>118.7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1.32</v>
      </c>
      <c r="P1660">
        <f t="shared" si="101"/>
        <v>74.150000000000006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1.1299999999999999</v>
      </c>
      <c r="P1661">
        <f t="shared" si="101"/>
        <v>12.53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12.54</v>
      </c>
      <c r="P1662">
        <f t="shared" si="101"/>
        <v>27.86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1.03</v>
      </c>
      <c r="P1663">
        <f t="shared" si="101"/>
        <v>80.180000000000007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1.03</v>
      </c>
      <c r="P1664">
        <f t="shared" si="101"/>
        <v>132.44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04">ROUND(PRODUCT(E1666,1/D1666),2)</f>
        <v>1.22</v>
      </c>
      <c r="P1666">
        <f t="shared" si="101"/>
        <v>34.380000000000003</v>
      </c>
      <c r="Q1666" t="s">
        <v>8325</v>
      </c>
      <c r="R1666" t="s">
        <v>8346</v>
      </c>
      <c r="S1666" s="10">
        <f t="shared" si="102"/>
        <v>40939.761782407411</v>
      </c>
      <c r="T1666" s="10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04"/>
        <v>1.19</v>
      </c>
      <c r="P1667">
        <f t="shared" ref="P1667:P1730" si="105">IF(L1667=0,0,ROUND(E1667/L1667,2))</f>
        <v>44.96</v>
      </c>
      <c r="Q1667" t="s">
        <v>8325</v>
      </c>
      <c r="R1667" t="s">
        <v>8346</v>
      </c>
      <c r="S1667" s="10">
        <f t="shared" ref="S1667:S1730" si="106">(J1667/86400)+DATE(1970,1,1)</f>
        <v>40564.649456018517</v>
      </c>
      <c r="T1667" s="10">
        <f t="shared" si="103"/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1.61</v>
      </c>
      <c r="P1668">
        <f t="shared" si="105"/>
        <v>41.04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ref="T1668:T1731" si="107">(I1668/86400)+DATE(1970,1,1)</f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1.27</v>
      </c>
      <c r="P1669">
        <f t="shared" si="105"/>
        <v>52.6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1.03</v>
      </c>
      <c r="P1670">
        <f t="shared" si="105"/>
        <v>70.78</v>
      </c>
      <c r="Q1670" t="s">
        <v>8325</v>
      </c>
      <c r="R1670" t="s">
        <v>8346</v>
      </c>
      <c r="S1670" s="10">
        <f t="shared" si="106"/>
        <v>40845.149756944447</v>
      </c>
      <c r="T1670" s="10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1.4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1.03</v>
      </c>
      <c r="P1672">
        <f t="shared" si="105"/>
        <v>44.61</v>
      </c>
      <c r="Q1672" t="s">
        <v>8325</v>
      </c>
      <c r="R1672" t="s">
        <v>8346</v>
      </c>
      <c r="S1672" s="10">
        <f t="shared" si="106"/>
        <v>40313.930543981478</v>
      </c>
      <c r="T1672" s="10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1.01</v>
      </c>
      <c r="P1673">
        <f t="shared" si="105"/>
        <v>26.15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1.1299999999999999</v>
      </c>
      <c r="P1674">
        <f t="shared" si="105"/>
        <v>39.18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1.28</v>
      </c>
      <c r="P1675">
        <f t="shared" si="105"/>
        <v>45.59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2.02</v>
      </c>
      <c r="P1676">
        <f t="shared" si="105"/>
        <v>89.25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1.37</v>
      </c>
      <c r="P1677">
        <f t="shared" si="105"/>
        <v>40.42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1.1499999999999999</v>
      </c>
      <c r="P1678">
        <f t="shared" si="105"/>
        <v>82.38</v>
      </c>
      <c r="Q1678" t="s">
        <v>8325</v>
      </c>
      <c r="R1678" t="s">
        <v>8346</v>
      </c>
      <c r="S1678" s="10">
        <f t="shared" si="106"/>
        <v>40973.726238425923</v>
      </c>
      <c r="T1678" s="10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1.1200000000000001</v>
      </c>
      <c r="P1679">
        <f t="shared" si="105"/>
        <v>159.52000000000001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1.18</v>
      </c>
      <c r="P1680">
        <f t="shared" si="105"/>
        <v>36.24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1.18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1.01</v>
      </c>
      <c r="P1683">
        <f t="shared" si="105"/>
        <v>74.58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0.22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1.0900000000000001</v>
      </c>
      <c r="P1686">
        <f t="shared" si="105"/>
        <v>86.44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1.03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0.31</v>
      </c>
      <c r="P1689">
        <f t="shared" si="105"/>
        <v>80.13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0.44</v>
      </c>
      <c r="P1690">
        <f t="shared" si="105"/>
        <v>253.14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</v>
      </c>
      <c r="P1691">
        <f t="shared" si="105"/>
        <v>171.43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0.25</v>
      </c>
      <c r="P1692">
        <f t="shared" si="105"/>
        <v>57.73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0.33</v>
      </c>
      <c r="P1693">
        <f t="shared" si="105"/>
        <v>264.26</v>
      </c>
      <c r="Q1693" t="s">
        <v>8325</v>
      </c>
      <c r="R1693" t="s">
        <v>8347</v>
      </c>
      <c r="S1693" s="10">
        <f t="shared" si="106"/>
        <v>42795.701481481483</v>
      </c>
      <c r="T1693" s="10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0.48</v>
      </c>
      <c r="P1694">
        <f t="shared" si="105"/>
        <v>159.33000000000001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0.09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0.12</v>
      </c>
      <c r="P1697">
        <f t="shared" si="105"/>
        <v>61.09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0.2</v>
      </c>
      <c r="P1699">
        <f t="shared" si="105"/>
        <v>114.82</v>
      </c>
      <c r="Q1699" t="s">
        <v>8325</v>
      </c>
      <c r="R1699" t="s">
        <v>8347</v>
      </c>
      <c r="S1699" s="10">
        <f t="shared" si="106"/>
        <v>42805.032962962963</v>
      </c>
      <c r="T1699" s="10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0.04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0.26</v>
      </c>
      <c r="P1702">
        <f t="shared" si="105"/>
        <v>65.97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0.01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42187.281678240739</v>
      </c>
      <c r="T1705" s="10">
        <f t="shared" si="107"/>
        <v>42247.281678240739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0.65</v>
      </c>
      <c r="P1706">
        <f t="shared" si="105"/>
        <v>118.36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0.1</v>
      </c>
      <c r="P1709">
        <f t="shared" si="105"/>
        <v>54.11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0.05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41841.563819444447</v>
      </c>
      <c r="T1711" s="10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0.01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42341.591296296298</v>
      </c>
      <c r="T1712" s="10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0.11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0.02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0.08</v>
      </c>
      <c r="P1716">
        <f t="shared" si="105"/>
        <v>115.71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0.08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42713.619201388894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0.43</v>
      </c>
      <c r="P1719">
        <f t="shared" si="105"/>
        <v>34.020000000000003</v>
      </c>
      <c r="Q1719" t="s">
        <v>8325</v>
      </c>
      <c r="R1719" t="s">
        <v>8347</v>
      </c>
      <c r="S1719" s="10">
        <f t="shared" si="106"/>
        <v>42460.981921296298</v>
      </c>
      <c r="T1719" s="10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0.01</v>
      </c>
      <c r="P1721">
        <f t="shared" si="105"/>
        <v>11.67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0.06</v>
      </c>
      <c r="P1722">
        <f t="shared" si="105"/>
        <v>28.13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7.0000000000000007E-2</v>
      </c>
      <c r="P1725">
        <f t="shared" si="105"/>
        <v>216.67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0.01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0.1</v>
      </c>
      <c r="P1727">
        <f t="shared" si="105"/>
        <v>62.22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0.34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42044.927974537037</v>
      </c>
      <c r="T1729" s="10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08">ROUND(PRODUCT(E1730,1/D1730),2)</f>
        <v>0.68</v>
      </c>
      <c r="P1730">
        <f t="shared" si="105"/>
        <v>122.14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08"/>
        <v>0</v>
      </c>
      <c r="P1731">
        <f t="shared" ref="P1731:P1794" si="109">IF(L1731=0,0,ROUND(E1731/L1731,2))</f>
        <v>0</v>
      </c>
      <c r="Q1731" t="s">
        <v>8325</v>
      </c>
      <c r="R1731" t="s">
        <v>8347</v>
      </c>
      <c r="S1731" s="10">
        <f t="shared" ref="S1731:S1794" si="110">(J1731/86400)+DATE(1970,1,1)</f>
        <v>42471.052152777775</v>
      </c>
      <c r="T1731" s="10">
        <f t="shared" si="107"/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10">
        <f t="shared" si="110"/>
        <v>42272.087766203702</v>
      </c>
      <c r="T1732" s="10">
        <f t="shared" ref="T1732:T1795" si="111">(I1732/86400)+DATE(1970,1,1)</f>
        <v>42302.087766203702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42559.81417824074</v>
      </c>
      <c r="T1737" s="10">
        <f t="shared" si="111"/>
        <v>42589.81417824074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0.01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0.21</v>
      </c>
      <c r="P1739">
        <f t="shared" si="109"/>
        <v>56.67</v>
      </c>
      <c r="Q1739" t="s">
        <v>8325</v>
      </c>
      <c r="R1739" t="s">
        <v>8347</v>
      </c>
      <c r="S1739" s="10">
        <f t="shared" si="110"/>
        <v>42175.948981481481</v>
      </c>
      <c r="T1739" s="10">
        <f t="shared" si="111"/>
        <v>42205.948981481481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10">
        <f t="shared" si="110"/>
        <v>42171.817384259259</v>
      </c>
      <c r="T1742" s="10">
        <f t="shared" si="111"/>
        <v>42201.817384259259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1.1100000000000001</v>
      </c>
      <c r="P1743">
        <f t="shared" si="109"/>
        <v>25.58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1.0900000000000001</v>
      </c>
      <c r="P1744">
        <f t="shared" si="109"/>
        <v>63.97</v>
      </c>
      <c r="Q1744" t="s">
        <v>8338</v>
      </c>
      <c r="R1744" t="s">
        <v>8339</v>
      </c>
      <c r="S1744" s="10">
        <f t="shared" si="110"/>
        <v>42710.876967592594</v>
      </c>
      <c r="T1744" s="10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</v>
      </c>
      <c r="P1745">
        <f t="shared" si="109"/>
        <v>89.93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1.18</v>
      </c>
      <c r="P1746">
        <f t="shared" si="109"/>
        <v>93.07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1.1399999999999999</v>
      </c>
      <c r="P1747">
        <f t="shared" si="109"/>
        <v>89.67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1.48</v>
      </c>
      <c r="P1748">
        <f t="shared" si="109"/>
        <v>207.62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1.05</v>
      </c>
      <c r="P1749">
        <f t="shared" si="109"/>
        <v>59.41</v>
      </c>
      <c r="Q1749" t="s">
        <v>8338</v>
      </c>
      <c r="R1749" t="s">
        <v>8339</v>
      </c>
      <c r="S1749" s="10">
        <f t="shared" si="110"/>
        <v>42292.435532407406</v>
      </c>
      <c r="T1749" s="10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1.3</v>
      </c>
      <c r="P1750">
        <f t="shared" si="109"/>
        <v>358.97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1.23</v>
      </c>
      <c r="P1751">
        <f t="shared" si="109"/>
        <v>94.74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2.02</v>
      </c>
      <c r="P1752">
        <f t="shared" si="109"/>
        <v>80.650000000000006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1.03</v>
      </c>
      <c r="P1753">
        <f t="shared" si="109"/>
        <v>168.69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2.6</v>
      </c>
      <c r="P1754">
        <f t="shared" si="109"/>
        <v>34.69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1.08</v>
      </c>
      <c r="P1755">
        <f t="shared" si="109"/>
        <v>462.86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1.1100000000000001</v>
      </c>
      <c r="P1756">
        <f t="shared" si="109"/>
        <v>104.39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1.03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1.1599999999999999</v>
      </c>
      <c r="P1759">
        <f t="shared" si="109"/>
        <v>414.29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1.1499999999999999</v>
      </c>
      <c r="P1760">
        <f t="shared" si="109"/>
        <v>42.48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1.07</v>
      </c>
      <c r="P1761">
        <f t="shared" si="109"/>
        <v>108.78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1.65</v>
      </c>
      <c r="P1762">
        <f t="shared" si="109"/>
        <v>81.099999999999994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1.55</v>
      </c>
      <c r="P1763">
        <f t="shared" si="109"/>
        <v>51.67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1.02</v>
      </c>
      <c r="P1765">
        <f t="shared" si="109"/>
        <v>103.64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0.2</v>
      </c>
      <c r="P1766">
        <f t="shared" si="109"/>
        <v>55.28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0.59</v>
      </c>
      <c r="P1767">
        <f t="shared" si="109"/>
        <v>72.17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0.46</v>
      </c>
      <c r="P1769">
        <f t="shared" si="109"/>
        <v>58.62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0.04</v>
      </c>
      <c r="P1770">
        <f t="shared" si="109"/>
        <v>12.47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0.03</v>
      </c>
      <c r="P1771">
        <f t="shared" si="109"/>
        <v>49.14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0.56999999999999995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0.21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41905.979629629626</v>
      </c>
      <c r="T1773" s="10">
        <f t="shared" si="111"/>
        <v>41935.979629629626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0.16</v>
      </c>
      <c r="P1774">
        <f t="shared" si="109"/>
        <v>45.16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0.06</v>
      </c>
      <c r="P1775">
        <f t="shared" si="109"/>
        <v>98.79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0.46</v>
      </c>
      <c r="P1776">
        <f t="shared" si="109"/>
        <v>88.31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0.65</v>
      </c>
      <c r="P1777">
        <f t="shared" si="109"/>
        <v>170.63</v>
      </c>
      <c r="Q1777" t="s">
        <v>8338</v>
      </c>
      <c r="R1777" t="s">
        <v>8339</v>
      </c>
      <c r="S1777" s="10">
        <f t="shared" si="110"/>
        <v>41891.976388888885</v>
      </c>
      <c r="T1777" s="10">
        <f t="shared" si="111"/>
        <v>41936.976388888885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7.0000000000000007E-2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0.14000000000000001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0.02</v>
      </c>
      <c r="P1780">
        <f t="shared" si="109"/>
        <v>66.33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0.36</v>
      </c>
      <c r="P1781">
        <f t="shared" si="109"/>
        <v>104.89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0.4</v>
      </c>
      <c r="P1782">
        <f t="shared" si="109"/>
        <v>78.44</v>
      </c>
      <c r="Q1782" t="s">
        <v>8338</v>
      </c>
      <c r="R1782" t="s">
        <v>8339</v>
      </c>
      <c r="S1782" s="10">
        <f t="shared" si="110"/>
        <v>42493.600810185184</v>
      </c>
      <c r="T1782" s="10">
        <f t="shared" si="111"/>
        <v>42553.600810185184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0.26</v>
      </c>
      <c r="P1783">
        <f t="shared" si="109"/>
        <v>59.04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0.15</v>
      </c>
      <c r="P1784">
        <f t="shared" si="109"/>
        <v>71.34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0.24</v>
      </c>
      <c r="P1785">
        <f t="shared" si="109"/>
        <v>51.23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0.4</v>
      </c>
      <c r="P1786">
        <f t="shared" si="109"/>
        <v>60.24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0.2</v>
      </c>
      <c r="P1787">
        <f t="shared" si="109"/>
        <v>44.94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0.48</v>
      </c>
      <c r="P1788">
        <f t="shared" si="109"/>
        <v>31.21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0.15</v>
      </c>
      <c r="P1789">
        <f t="shared" si="109"/>
        <v>63.88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0.01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0.01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0.05</v>
      </c>
      <c r="P1792">
        <f t="shared" si="109"/>
        <v>109.07</v>
      </c>
      <c r="Q1792" t="s">
        <v>8338</v>
      </c>
      <c r="R1792" t="s">
        <v>8339</v>
      </c>
      <c r="S1792" s="10">
        <f t="shared" si="110"/>
        <v>42010.674513888887</v>
      </c>
      <c r="T1792" s="10">
        <f t="shared" si="111"/>
        <v>42040.674513888887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0.04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12">ROUND(PRODUCT(E1794,1/D1794),2)</f>
        <v>0.61</v>
      </c>
      <c r="P1794">
        <f t="shared" si="109"/>
        <v>109.94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12"/>
        <v>0.01</v>
      </c>
      <c r="P1795">
        <f t="shared" ref="P1795:P1858" si="113">IF(L1795=0,0,ROUND(E1795/L1795,2))</f>
        <v>20</v>
      </c>
      <c r="Q1795" t="s">
        <v>8338</v>
      </c>
      <c r="R1795" t="s">
        <v>8339</v>
      </c>
      <c r="S1795" s="10">
        <f t="shared" ref="S1795:S1858" si="114">(J1795/86400)+DATE(1970,1,1)</f>
        <v>41940.891666666663</v>
      </c>
      <c r="T1795" s="10">
        <f t="shared" si="111"/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0.11</v>
      </c>
      <c r="P1796">
        <f t="shared" si="113"/>
        <v>55.39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ref="T1796:T1859" si="115">(I1796/86400)+DATE(1970,1,1)</f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0.39</v>
      </c>
      <c r="P1797">
        <f t="shared" si="113"/>
        <v>133.9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0.22</v>
      </c>
      <c r="P1798">
        <f t="shared" si="113"/>
        <v>48.72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0.68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0.14000000000000001</v>
      </c>
      <c r="P1800">
        <f t="shared" si="113"/>
        <v>58.97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0.02</v>
      </c>
      <c r="P1801">
        <f t="shared" si="113"/>
        <v>11.64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0.2</v>
      </c>
      <c r="P1802">
        <f t="shared" si="113"/>
        <v>83.72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0.14000000000000001</v>
      </c>
      <c r="P1803">
        <f t="shared" si="113"/>
        <v>63.65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0.48</v>
      </c>
      <c r="P1804">
        <f t="shared" si="113"/>
        <v>94.28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0.31</v>
      </c>
      <c r="P1805">
        <f t="shared" si="113"/>
        <v>71.87</v>
      </c>
      <c r="Q1805" t="s">
        <v>8338</v>
      </c>
      <c r="R1805" t="s">
        <v>8339</v>
      </c>
      <c r="S1805" s="10">
        <f t="shared" si="114"/>
        <v>42018.071550925924</v>
      </c>
      <c r="T1805" s="10">
        <f t="shared" si="115"/>
        <v>42049.071550925924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0.35</v>
      </c>
      <c r="P1806">
        <f t="shared" si="113"/>
        <v>104.85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0.36</v>
      </c>
      <c r="P1807">
        <f t="shared" si="113"/>
        <v>67.14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0.03</v>
      </c>
      <c r="P1808">
        <f t="shared" si="113"/>
        <v>73.88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0.11</v>
      </c>
      <c r="P1809">
        <f t="shared" si="113"/>
        <v>69.13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0.41</v>
      </c>
      <c r="P1810">
        <f t="shared" si="113"/>
        <v>120.77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0.11</v>
      </c>
      <c r="P1811">
        <f t="shared" si="113"/>
        <v>42.22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0.03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0.13</v>
      </c>
      <c r="P1814">
        <f t="shared" si="113"/>
        <v>37.61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0.49</v>
      </c>
      <c r="P1816">
        <f t="shared" si="113"/>
        <v>42.16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10">
        <f t="shared" si="114"/>
        <v>42172.906678240739</v>
      </c>
      <c r="T1817" s="10">
        <f t="shared" si="115"/>
        <v>42186.906678240739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0.02</v>
      </c>
      <c r="P1818">
        <f t="shared" si="113"/>
        <v>84.83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0.52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0.02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7.0000000000000007E-2</v>
      </c>
      <c r="P1822">
        <f t="shared" si="113"/>
        <v>213.38</v>
      </c>
      <c r="Q1822" t="s">
        <v>8338</v>
      </c>
      <c r="R1822" t="s">
        <v>8339</v>
      </c>
      <c r="S1822" s="10">
        <f t="shared" si="114"/>
        <v>42065.084374999999</v>
      </c>
      <c r="T1822" s="10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1.35</v>
      </c>
      <c r="P1823">
        <f t="shared" si="113"/>
        <v>59.16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</v>
      </c>
      <c r="P1824">
        <f t="shared" si="113"/>
        <v>27.27</v>
      </c>
      <c r="Q1824" t="s">
        <v>8325</v>
      </c>
      <c r="R1824" t="s">
        <v>8326</v>
      </c>
      <c r="S1824" s="10">
        <f t="shared" si="114"/>
        <v>41634.797013888892</v>
      </c>
      <c r="T1824" s="10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1.1599999999999999</v>
      </c>
      <c r="P1825">
        <f t="shared" si="113"/>
        <v>24.58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41626.916284722218</v>
      </c>
      <c r="T1826" s="10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1.05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1.01</v>
      </c>
      <c r="P1828">
        <f t="shared" si="113"/>
        <v>53.16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1.01</v>
      </c>
      <c r="P1829">
        <f t="shared" si="113"/>
        <v>83.89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</v>
      </c>
      <c r="P1830">
        <f t="shared" si="113"/>
        <v>417.33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1.67</v>
      </c>
      <c r="P1831">
        <f t="shared" si="113"/>
        <v>75.77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1.02</v>
      </c>
      <c r="P1832">
        <f t="shared" si="113"/>
        <v>67.39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1.03</v>
      </c>
      <c r="P1833">
        <f t="shared" si="113"/>
        <v>73.569999999999993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1.43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2.63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1.18</v>
      </c>
      <c r="P1836">
        <f t="shared" si="113"/>
        <v>131.16999999999999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1.04</v>
      </c>
      <c r="P1837">
        <f t="shared" si="113"/>
        <v>47.27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</v>
      </c>
      <c r="P1838">
        <f t="shared" si="113"/>
        <v>182.13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3.07</v>
      </c>
      <c r="P1839">
        <f t="shared" si="113"/>
        <v>61.37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</v>
      </c>
      <c r="P1840">
        <f t="shared" si="113"/>
        <v>35.770000000000003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2.0499999999999998</v>
      </c>
      <c r="P1841">
        <f t="shared" si="113"/>
        <v>45.62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1.0900000000000001</v>
      </c>
      <c r="P1842">
        <f t="shared" si="113"/>
        <v>75.38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1.02</v>
      </c>
      <c r="P1843">
        <f t="shared" si="113"/>
        <v>50.88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1.25</v>
      </c>
      <c r="P1844">
        <f t="shared" si="113"/>
        <v>119.29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1.24</v>
      </c>
      <c r="P1845">
        <f t="shared" si="113"/>
        <v>92.54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1.01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</v>
      </c>
      <c r="P1847">
        <f t="shared" si="113"/>
        <v>52.63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1.38</v>
      </c>
      <c r="P1848">
        <f t="shared" si="113"/>
        <v>98.99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1.21</v>
      </c>
      <c r="P1849">
        <f t="shared" si="113"/>
        <v>79.53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1.07</v>
      </c>
      <c r="P1850">
        <f t="shared" si="113"/>
        <v>134.21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</v>
      </c>
      <c r="P1851">
        <f t="shared" si="113"/>
        <v>37.630000000000003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1.02</v>
      </c>
      <c r="P1852">
        <f t="shared" si="113"/>
        <v>51.04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</v>
      </c>
      <c r="P1853">
        <f t="shared" si="113"/>
        <v>50.04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1.17</v>
      </c>
      <c r="P1854">
        <f t="shared" si="113"/>
        <v>133.93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1.02</v>
      </c>
      <c r="P1855">
        <f t="shared" si="113"/>
        <v>58.21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1.02</v>
      </c>
      <c r="P1856">
        <f t="shared" si="113"/>
        <v>88.04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1.54</v>
      </c>
      <c r="P1857">
        <f t="shared" si="113"/>
        <v>70.58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16">ROUND(PRODUCT(E1858,1/D1858),2)</f>
        <v>1.01</v>
      </c>
      <c r="P1858">
        <f t="shared" si="113"/>
        <v>53.29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16"/>
        <v>1</v>
      </c>
      <c r="P1859">
        <f t="shared" ref="P1859:P1922" si="117">IF(L1859=0,0,ROUND(E1859/L1859,2))</f>
        <v>136.36000000000001</v>
      </c>
      <c r="Q1859" t="s">
        <v>8325</v>
      </c>
      <c r="R1859" t="s">
        <v>8326</v>
      </c>
      <c r="S1859" s="10">
        <f t="shared" ref="S1859:S1922" si="118">(J1859/86400)+DATE(1970,1,1)</f>
        <v>41864.76866898148</v>
      </c>
      <c r="T1859" s="10">
        <f t="shared" si="115"/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1.0900000000000001</v>
      </c>
      <c r="P1860">
        <f t="shared" si="117"/>
        <v>40.549999999999997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ref="T1860:T1923" si="119">(I1860/86400)+DATE(1970,1,1)</f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1.32</v>
      </c>
      <c r="P1861">
        <f t="shared" si="117"/>
        <v>70.63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1.33</v>
      </c>
      <c r="P1862">
        <f t="shared" si="117"/>
        <v>52.68</v>
      </c>
      <c r="Q1862" t="s">
        <v>8325</v>
      </c>
      <c r="R1862" t="s">
        <v>8326</v>
      </c>
      <c r="S1862" s="10">
        <f t="shared" si="118"/>
        <v>41655.70930555556</v>
      </c>
      <c r="T1862" s="10">
        <f t="shared" si="119"/>
        <v>41676.70930555556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0.08</v>
      </c>
      <c r="P1864">
        <f t="shared" si="117"/>
        <v>90.94</v>
      </c>
      <c r="Q1864" t="s">
        <v>8333</v>
      </c>
      <c r="R1864" t="s">
        <v>8335</v>
      </c>
      <c r="S1864" s="10">
        <f t="shared" si="118"/>
        <v>42755.492754629631</v>
      </c>
      <c r="T1864" s="10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0.43</v>
      </c>
      <c r="P1866">
        <f t="shared" si="117"/>
        <v>58.08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42680.409108796295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0.01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0.05</v>
      </c>
      <c r="P1870">
        <f t="shared" si="117"/>
        <v>71.59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>
        <f t="shared" si="117"/>
        <v>0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0.1</v>
      </c>
      <c r="P1872">
        <f t="shared" si="117"/>
        <v>32.82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0.72</v>
      </c>
      <c r="P1873">
        <f t="shared" si="117"/>
        <v>49.12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0.01</v>
      </c>
      <c r="P1874">
        <f t="shared" si="117"/>
        <v>16.309999999999999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0.01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>
        <f t="shared" si="117"/>
        <v>0</v>
      </c>
      <c r="Q1878" t="s">
        <v>8333</v>
      </c>
      <c r="R1878" t="s">
        <v>8335</v>
      </c>
      <c r="S1878" s="10">
        <f t="shared" si="118"/>
        <v>41776.284780092596</v>
      </c>
      <c r="T1878" s="10">
        <f t="shared" si="119"/>
        <v>41806.284780092596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>
        <f t="shared" si="117"/>
        <v>0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>
        <f t="shared" si="117"/>
        <v>0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0.2</v>
      </c>
      <c r="P1882">
        <f t="shared" si="117"/>
        <v>41.83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1.73</v>
      </c>
      <c r="P1883">
        <f t="shared" si="117"/>
        <v>49.34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1.01</v>
      </c>
      <c r="P1884">
        <f t="shared" si="117"/>
        <v>41.73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1.05</v>
      </c>
      <c r="P1885">
        <f t="shared" si="117"/>
        <v>32.72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1.35</v>
      </c>
      <c r="P1886">
        <f t="shared" si="117"/>
        <v>51.96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1.1599999999999999</v>
      </c>
      <c r="P1887">
        <f t="shared" si="117"/>
        <v>50.69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1.02</v>
      </c>
      <c r="P1888">
        <f t="shared" si="117"/>
        <v>42.24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1.1100000000000001</v>
      </c>
      <c r="P1889">
        <f t="shared" si="117"/>
        <v>416.88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1.66</v>
      </c>
      <c r="P1890">
        <f t="shared" si="117"/>
        <v>46.65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1.07</v>
      </c>
      <c r="P1891">
        <f t="shared" si="117"/>
        <v>48.45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1.45</v>
      </c>
      <c r="P1892">
        <f t="shared" si="117"/>
        <v>70.53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1.06</v>
      </c>
      <c r="P1893">
        <f t="shared" si="117"/>
        <v>87.96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1.37</v>
      </c>
      <c r="P1894">
        <f t="shared" si="117"/>
        <v>26.27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1.04</v>
      </c>
      <c r="P1895">
        <f t="shared" si="117"/>
        <v>57.78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1.1499999999999999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40920.90489583333</v>
      </c>
      <c r="T1896" s="10">
        <f t="shared" si="119"/>
        <v>40951.90489583333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1.02</v>
      </c>
      <c r="P1897">
        <f t="shared" si="117"/>
        <v>196.34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1.24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1.02</v>
      </c>
      <c r="P1899">
        <f t="shared" si="117"/>
        <v>35.549999999999997</v>
      </c>
      <c r="Q1899" t="s">
        <v>8325</v>
      </c>
      <c r="R1899" t="s">
        <v>8329</v>
      </c>
      <c r="S1899" s="10">
        <f t="shared" si="118"/>
        <v>41680.583402777775</v>
      </c>
      <c r="T1899" s="10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1.45</v>
      </c>
      <c r="P1900">
        <f t="shared" si="117"/>
        <v>68.81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1.33</v>
      </c>
      <c r="P1901">
        <f t="shared" si="117"/>
        <v>28.57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1.0900000000000001</v>
      </c>
      <c r="P1902">
        <f t="shared" si="117"/>
        <v>50.63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0.03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0.01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0.47</v>
      </c>
      <c r="P1905">
        <f t="shared" si="117"/>
        <v>34.1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0.43</v>
      </c>
      <c r="P1908">
        <f t="shared" si="117"/>
        <v>215.96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0.02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0.14000000000000001</v>
      </c>
      <c r="P1911">
        <f t="shared" si="117"/>
        <v>129.97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0.39</v>
      </c>
      <c r="P1912">
        <f t="shared" si="117"/>
        <v>117.49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0.59</v>
      </c>
      <c r="P1914">
        <f t="shared" si="117"/>
        <v>70.599999999999994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0.01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0.09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0.02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0.01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0.53</v>
      </c>
      <c r="P1919">
        <f t="shared" si="117"/>
        <v>2928.93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0.01</v>
      </c>
      <c r="P1920">
        <f t="shared" si="117"/>
        <v>28.89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0.47</v>
      </c>
      <c r="P1921">
        <f t="shared" si="117"/>
        <v>29.63</v>
      </c>
      <c r="Q1921" t="s">
        <v>8319</v>
      </c>
      <c r="R1921" t="s">
        <v>8348</v>
      </c>
      <c r="S1921" s="10">
        <f t="shared" si="118"/>
        <v>42113.875567129631</v>
      </c>
      <c r="T1921" s="10">
        <f t="shared" si="119"/>
        <v>42143.875567129631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20">ROUND(PRODUCT(E1922,1/D1922),2)</f>
        <v>0.43</v>
      </c>
      <c r="P1922">
        <f t="shared" si="117"/>
        <v>40.98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20"/>
        <v>1.37</v>
      </c>
      <c r="P1923">
        <f t="shared" ref="P1923:P1986" si="121">IF(L1923=0,0,ROUND(E1923/L1923,2))</f>
        <v>54</v>
      </c>
      <c r="Q1923" t="s">
        <v>8325</v>
      </c>
      <c r="R1923" t="s">
        <v>8329</v>
      </c>
      <c r="S1923" s="10">
        <f t="shared" ref="S1923:S1986" si="122">(J1923/86400)+DATE(1970,1,1)</f>
        <v>41074.221562500003</v>
      </c>
      <c r="T1923" s="10">
        <f t="shared" si="119"/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1.1599999999999999</v>
      </c>
      <c r="P1924">
        <f t="shared" si="121"/>
        <v>36.11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ref="T1924:T1987" si="123">(I1924/86400)+DATE(1970,1,1)</f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2.41</v>
      </c>
      <c r="P1925">
        <f t="shared" si="121"/>
        <v>23.15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1.1399999999999999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1.1000000000000001</v>
      </c>
      <c r="P1927">
        <f t="shared" si="121"/>
        <v>31.83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1.95</v>
      </c>
      <c r="P1928">
        <f t="shared" si="121"/>
        <v>27.39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1.03</v>
      </c>
      <c r="P1929">
        <f t="shared" si="121"/>
        <v>56.36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1.03</v>
      </c>
      <c r="P1930">
        <f t="shared" si="121"/>
        <v>77.349999999999994</v>
      </c>
      <c r="Q1930" t="s">
        <v>8325</v>
      </c>
      <c r="R1930" t="s">
        <v>8329</v>
      </c>
      <c r="S1930" s="10">
        <f t="shared" si="122"/>
        <v>41371.6480787037</v>
      </c>
      <c r="T1930" s="10">
        <f t="shared" si="123"/>
        <v>41401.6480787037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1.27</v>
      </c>
      <c r="P1932">
        <f t="shared" si="121"/>
        <v>48.85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1.21</v>
      </c>
      <c r="P1933">
        <f t="shared" si="121"/>
        <v>48.24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1.07</v>
      </c>
      <c r="P1934">
        <f t="shared" si="121"/>
        <v>70.209999999999994</v>
      </c>
      <c r="Q1934" t="s">
        <v>8325</v>
      </c>
      <c r="R1934" t="s">
        <v>8329</v>
      </c>
      <c r="S1934" s="10">
        <f t="shared" si="122"/>
        <v>40911.809872685189</v>
      </c>
      <c r="T1934" s="10">
        <f t="shared" si="123"/>
        <v>40932.809872685189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1.72</v>
      </c>
      <c r="P1935">
        <f t="shared" si="121"/>
        <v>94.05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1.24</v>
      </c>
      <c r="P1936">
        <f t="shared" si="121"/>
        <v>80.27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1.08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41773.932534722218</v>
      </c>
      <c r="T1937" s="10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1.17</v>
      </c>
      <c r="P1938">
        <f t="shared" si="121"/>
        <v>60.27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1.87</v>
      </c>
      <c r="P1939">
        <f t="shared" si="121"/>
        <v>38.74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1.1599999999999999</v>
      </c>
      <c r="P1940">
        <f t="shared" si="121"/>
        <v>152.54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1.1100000000000001</v>
      </c>
      <c r="P1941">
        <f t="shared" si="121"/>
        <v>115.31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1.71</v>
      </c>
      <c r="P1942">
        <f t="shared" si="121"/>
        <v>35.840000000000003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1.26</v>
      </c>
      <c r="P1943">
        <f t="shared" si="121"/>
        <v>64.569999999999993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1.38</v>
      </c>
      <c r="P1944">
        <f t="shared" si="121"/>
        <v>87.44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17.05</v>
      </c>
      <c r="P1945">
        <f t="shared" si="121"/>
        <v>68.819999999999993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7.88</v>
      </c>
      <c r="P1946">
        <f t="shared" si="121"/>
        <v>176.2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3.48</v>
      </c>
      <c r="P1947">
        <f t="shared" si="121"/>
        <v>511.79</v>
      </c>
      <c r="Q1947" t="s">
        <v>8319</v>
      </c>
      <c r="R1947" t="s">
        <v>8349</v>
      </c>
      <c r="S1947" s="10">
        <f t="shared" si="122"/>
        <v>42157.251828703702</v>
      </c>
      <c r="T1947" s="10">
        <f t="shared" si="123"/>
        <v>42197.251828703702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1.5</v>
      </c>
      <c r="P1948">
        <f t="shared" si="121"/>
        <v>160.44</v>
      </c>
      <c r="Q1948" t="s">
        <v>8319</v>
      </c>
      <c r="R1948" t="s">
        <v>8349</v>
      </c>
      <c r="S1948" s="10">
        <f t="shared" si="122"/>
        <v>41689.150011574078</v>
      </c>
      <c r="T1948" s="10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1.01</v>
      </c>
      <c r="P1949">
        <f t="shared" si="121"/>
        <v>35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</v>
      </c>
      <c r="P1950">
        <f t="shared" si="121"/>
        <v>188.51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1.06</v>
      </c>
      <c r="P1951">
        <f t="shared" si="121"/>
        <v>56.2</v>
      </c>
      <c r="Q1951" t="s">
        <v>8319</v>
      </c>
      <c r="R1951" t="s">
        <v>8349</v>
      </c>
      <c r="S1951" s="10">
        <f t="shared" si="122"/>
        <v>41800.423043981486</v>
      </c>
      <c r="T1951" s="10">
        <f t="shared" si="123"/>
        <v>41830.423043981486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2.0099999999999998</v>
      </c>
      <c r="P1952">
        <f t="shared" si="121"/>
        <v>51.31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2.12</v>
      </c>
      <c r="P1953">
        <f t="shared" si="121"/>
        <v>127.36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1.98</v>
      </c>
      <c r="P1954">
        <f t="shared" si="121"/>
        <v>101.86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2.2599999999999998</v>
      </c>
      <c r="P1955">
        <f t="shared" si="121"/>
        <v>230.56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6.99</v>
      </c>
      <c r="P1956">
        <f t="shared" si="121"/>
        <v>842.11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3.99</v>
      </c>
      <c r="P1957">
        <f t="shared" si="121"/>
        <v>577.28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2.94</v>
      </c>
      <c r="P1958">
        <f t="shared" si="121"/>
        <v>483.34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1.68</v>
      </c>
      <c r="P1959">
        <f t="shared" si="121"/>
        <v>76.14</v>
      </c>
      <c r="Q1959" t="s">
        <v>8319</v>
      </c>
      <c r="R1959" t="s">
        <v>8349</v>
      </c>
      <c r="S1959" s="10">
        <f t="shared" si="122"/>
        <v>41179.098530092597</v>
      </c>
      <c r="T1959" s="10">
        <f t="shared" si="123"/>
        <v>41209.098530092597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14.36</v>
      </c>
      <c r="P1960">
        <f t="shared" si="121"/>
        <v>74.11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1.57</v>
      </c>
      <c r="P1961">
        <f t="shared" si="121"/>
        <v>36.97</v>
      </c>
      <c r="Q1961" t="s">
        <v>8319</v>
      </c>
      <c r="R1961" t="s">
        <v>8349</v>
      </c>
      <c r="S1961" s="10">
        <f t="shared" si="122"/>
        <v>41871.845601851848</v>
      </c>
      <c r="T1961" s="10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1.18</v>
      </c>
      <c r="P1962">
        <f t="shared" si="121"/>
        <v>2500.9699999999998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11.05</v>
      </c>
      <c r="P1963">
        <f t="shared" si="121"/>
        <v>67.69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1.93</v>
      </c>
      <c r="P1964">
        <f t="shared" si="121"/>
        <v>63.05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1.27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2.6</v>
      </c>
      <c r="P1966">
        <f t="shared" si="121"/>
        <v>180.75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2.62</v>
      </c>
      <c r="P1967">
        <f t="shared" si="121"/>
        <v>127.32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2.0699999999999998</v>
      </c>
      <c r="P1968">
        <f t="shared" si="121"/>
        <v>136.63999999999999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3.7</v>
      </c>
      <c r="P1969">
        <f t="shared" si="121"/>
        <v>182.78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2.85</v>
      </c>
      <c r="P1970">
        <f t="shared" si="121"/>
        <v>279.38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5.79</v>
      </c>
      <c r="P1971">
        <f t="shared" si="121"/>
        <v>61.38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11.32</v>
      </c>
      <c r="P1972">
        <f t="shared" si="121"/>
        <v>80.73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41384.151631944442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2.63</v>
      </c>
      <c r="P1973">
        <f t="shared" si="121"/>
        <v>272.36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6.74</v>
      </c>
      <c r="P1974">
        <f t="shared" si="121"/>
        <v>70.849999999999994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2.57</v>
      </c>
      <c r="P1975">
        <f t="shared" si="121"/>
        <v>247.94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3.75</v>
      </c>
      <c r="P1976">
        <f t="shared" si="121"/>
        <v>186.81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2.09</v>
      </c>
      <c r="P1977">
        <f t="shared" si="121"/>
        <v>131.99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3.47</v>
      </c>
      <c r="P1978">
        <f t="shared" si="121"/>
        <v>29.31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4.0199999999999996</v>
      </c>
      <c r="P1979">
        <f t="shared" si="121"/>
        <v>245.02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10.27</v>
      </c>
      <c r="P1980">
        <f t="shared" si="121"/>
        <v>1323.25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1.1499999999999999</v>
      </c>
      <c r="P1981">
        <f t="shared" si="121"/>
        <v>282.66000000000003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3.55</v>
      </c>
      <c r="P1982">
        <f t="shared" si="121"/>
        <v>91.21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0.05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>
        <f t="shared" si="121"/>
        <v>0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0.04</v>
      </c>
      <c r="P1985">
        <f t="shared" si="121"/>
        <v>88.69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24">ROUND(PRODUCT(E1986,1/D1986),2)</f>
        <v>0.21</v>
      </c>
      <c r="P1986">
        <f t="shared" si="121"/>
        <v>453.14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24"/>
        <v>0.03</v>
      </c>
      <c r="P1987">
        <f t="shared" ref="P1987:P2050" si="125">IF(L1987=0,0,ROUND(E1987/L1987,2))</f>
        <v>12.75</v>
      </c>
      <c r="Q1987" t="s">
        <v>8338</v>
      </c>
      <c r="R1987" t="s">
        <v>8350</v>
      </c>
      <c r="S1987" s="10">
        <f t="shared" ref="S1987:S2050" si="126">(J1987/86400)+DATE(1970,1,1)</f>
        <v>42555.698738425926</v>
      </c>
      <c r="T1987" s="10">
        <f t="shared" si="123"/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42413.433831018519</v>
      </c>
      <c r="T1988" s="10">
        <f t="shared" ref="T1988:T2051" si="127">(I1988/86400)+DATE(1970,1,1)</f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0.42</v>
      </c>
      <c r="P1989">
        <f t="shared" si="125"/>
        <v>83.43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0.17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7.0000000000000007E-2</v>
      </c>
      <c r="P1993">
        <f t="shared" si="125"/>
        <v>46.67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>
        <f t="shared" si="125"/>
        <v>0</v>
      </c>
      <c r="Q1995" t="s">
        <v>8338</v>
      </c>
      <c r="R1995" t="s">
        <v>8350</v>
      </c>
      <c r="S1995" s="10">
        <f t="shared" si="126"/>
        <v>42329.588391203702</v>
      </c>
      <c r="T1995" s="10">
        <f t="shared" si="127"/>
        <v>42359.588391203702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>
        <f t="shared" si="125"/>
        <v>0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0.08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>
        <f t="shared" si="125"/>
        <v>0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>
        <f t="shared" si="125"/>
        <v>0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0.26</v>
      </c>
      <c r="P2000">
        <f t="shared" si="125"/>
        <v>218.33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0.01</v>
      </c>
      <c r="P2001">
        <f t="shared" si="125"/>
        <v>33.71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0.13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3.82</v>
      </c>
      <c r="P2003">
        <f t="shared" si="125"/>
        <v>128.38999999999999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2.17</v>
      </c>
      <c r="P2004">
        <f t="shared" si="125"/>
        <v>78.83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3.12</v>
      </c>
      <c r="P2005">
        <f t="shared" si="125"/>
        <v>91.76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2.34</v>
      </c>
      <c r="P2006">
        <f t="shared" si="125"/>
        <v>331.1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1.24</v>
      </c>
      <c r="P2007">
        <f t="shared" si="125"/>
        <v>194.26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2.48</v>
      </c>
      <c r="P2008">
        <f t="shared" si="125"/>
        <v>408.98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1.1599999999999999</v>
      </c>
      <c r="P2009">
        <f t="shared" si="125"/>
        <v>84.46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1.17</v>
      </c>
      <c r="P2010">
        <f t="shared" si="125"/>
        <v>44.85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3.05</v>
      </c>
      <c r="P2011">
        <f t="shared" si="125"/>
        <v>383.36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3.2</v>
      </c>
      <c r="P2012">
        <f t="shared" si="125"/>
        <v>55.28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8.1999999999999993</v>
      </c>
      <c r="P2013">
        <f t="shared" si="125"/>
        <v>422.02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2.35</v>
      </c>
      <c r="P2014">
        <f t="shared" si="125"/>
        <v>64.180000000000007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4.95</v>
      </c>
      <c r="P2015">
        <f t="shared" si="125"/>
        <v>173.58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78.14</v>
      </c>
      <c r="P2016">
        <f t="shared" si="125"/>
        <v>88.6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1.1299999999999999</v>
      </c>
      <c r="P2017">
        <f t="shared" si="125"/>
        <v>50.22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9.2200000000000006</v>
      </c>
      <c r="P2018">
        <f t="shared" si="125"/>
        <v>192.39</v>
      </c>
      <c r="Q2018" t="s">
        <v>8319</v>
      </c>
      <c r="R2018" t="s">
        <v>8349</v>
      </c>
      <c r="S2018" s="10">
        <f t="shared" si="126"/>
        <v>41312.880775462967</v>
      </c>
      <c r="T2018" s="10">
        <f t="shared" si="127"/>
        <v>41342.880775462967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1.25</v>
      </c>
      <c r="P2019">
        <f t="shared" si="125"/>
        <v>73.42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1.02</v>
      </c>
      <c r="P2020">
        <f t="shared" si="125"/>
        <v>147.68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4.8499999999999996</v>
      </c>
      <c r="P2021">
        <f t="shared" si="125"/>
        <v>108.97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1.92</v>
      </c>
      <c r="P2022">
        <f t="shared" si="125"/>
        <v>23.65</v>
      </c>
      <c r="Q2022" t="s">
        <v>8319</v>
      </c>
      <c r="R2022" t="s">
        <v>8349</v>
      </c>
      <c r="S2022" s="10">
        <f t="shared" si="126"/>
        <v>41737.097500000003</v>
      </c>
      <c r="T2022" s="10">
        <f t="shared" si="127"/>
        <v>41773.961111111115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2.81</v>
      </c>
      <c r="P2023">
        <f t="shared" si="125"/>
        <v>147.94999999999999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1.25</v>
      </c>
      <c r="P2024">
        <f t="shared" si="125"/>
        <v>385.04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1.61</v>
      </c>
      <c r="P2025">
        <f t="shared" si="125"/>
        <v>457.39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5.85</v>
      </c>
      <c r="P2026">
        <f t="shared" si="125"/>
        <v>222.99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2.0099999999999998</v>
      </c>
      <c r="P2027">
        <f t="shared" si="125"/>
        <v>220.74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1.33</v>
      </c>
      <c r="P2028">
        <f t="shared" si="125"/>
        <v>73.5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1.2</v>
      </c>
      <c r="P2029">
        <f t="shared" si="125"/>
        <v>223.1</v>
      </c>
      <c r="Q2029" t="s">
        <v>8319</v>
      </c>
      <c r="R2029" t="s">
        <v>8349</v>
      </c>
      <c r="S2029" s="10">
        <f t="shared" si="126"/>
        <v>42048.813877314809</v>
      </c>
      <c r="T2029" s="10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1.26</v>
      </c>
      <c r="P2030">
        <f t="shared" si="125"/>
        <v>47.91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3.61</v>
      </c>
      <c r="P2031">
        <f t="shared" si="125"/>
        <v>96.06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2.2599999999999998</v>
      </c>
      <c r="P2032">
        <f t="shared" si="125"/>
        <v>118.61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1.2</v>
      </c>
      <c r="P2033">
        <f t="shared" si="125"/>
        <v>118.45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3.04</v>
      </c>
      <c r="P2034">
        <f t="shared" si="125"/>
        <v>143.21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1.79</v>
      </c>
      <c r="P2035">
        <f t="shared" si="125"/>
        <v>282.72000000000003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3.87</v>
      </c>
      <c r="P2036">
        <f t="shared" si="125"/>
        <v>593.94000000000005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2.11</v>
      </c>
      <c r="P2037">
        <f t="shared" si="125"/>
        <v>262.16000000000003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1.32</v>
      </c>
      <c r="P2038">
        <f t="shared" si="125"/>
        <v>46.58</v>
      </c>
      <c r="Q2038" t="s">
        <v>8319</v>
      </c>
      <c r="R2038" t="s">
        <v>8349</v>
      </c>
      <c r="S2038" s="10">
        <f t="shared" si="126"/>
        <v>41738.864803240736</v>
      </c>
      <c r="T2038" s="10">
        <f t="shared" si="127"/>
        <v>41768.864803240736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</v>
      </c>
      <c r="P2039">
        <f t="shared" si="125"/>
        <v>70.040000000000006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4.21</v>
      </c>
      <c r="P2040">
        <f t="shared" si="125"/>
        <v>164.91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1.36</v>
      </c>
      <c r="P2041">
        <f t="shared" si="125"/>
        <v>449.26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2.48</v>
      </c>
      <c r="P2042">
        <f t="shared" si="125"/>
        <v>27.47</v>
      </c>
      <c r="Q2042" t="s">
        <v>8319</v>
      </c>
      <c r="R2042" t="s">
        <v>8349</v>
      </c>
      <c r="S2042" s="10">
        <f t="shared" si="126"/>
        <v>41578.927118055552</v>
      </c>
      <c r="T2042" s="10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1.82</v>
      </c>
      <c r="P2043">
        <f t="shared" si="125"/>
        <v>143.97999999999999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1.24</v>
      </c>
      <c r="P2044">
        <f t="shared" si="125"/>
        <v>88.24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5.0599999999999996</v>
      </c>
      <c r="P2045">
        <f t="shared" si="125"/>
        <v>36.33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1.08</v>
      </c>
      <c r="P2046">
        <f t="shared" si="125"/>
        <v>90.18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8.19</v>
      </c>
      <c r="P2047">
        <f t="shared" si="125"/>
        <v>152.62</v>
      </c>
      <c r="Q2047" t="s">
        <v>8319</v>
      </c>
      <c r="R2047" t="s">
        <v>8349</v>
      </c>
      <c r="S2047" s="10">
        <f t="shared" si="126"/>
        <v>41069.088506944448</v>
      </c>
      <c r="T2047" s="10">
        <f t="shared" si="127"/>
        <v>41099.088506944448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1.21</v>
      </c>
      <c r="P2048">
        <f t="shared" si="125"/>
        <v>55.81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1.03</v>
      </c>
      <c r="P2049">
        <f t="shared" si="125"/>
        <v>227.85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28">ROUND(PRODUCT(E2050,1/D2050),2)</f>
        <v>1.48</v>
      </c>
      <c r="P2050">
        <f t="shared" si="125"/>
        <v>91.83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28"/>
        <v>1.2</v>
      </c>
      <c r="P2051">
        <f t="shared" ref="P2051:P2114" si="129">IF(L2051=0,0,ROUND(E2051/L2051,2))</f>
        <v>80.989999999999995</v>
      </c>
      <c r="Q2051" t="s">
        <v>8319</v>
      </c>
      <c r="R2051" t="s">
        <v>8349</v>
      </c>
      <c r="S2051" s="10">
        <f t="shared" ref="S2051:S2114" si="130">(J2051/86400)+DATE(1970,1,1)</f>
        <v>41575.527349537035</v>
      </c>
      <c r="T2051" s="10">
        <f t="shared" si="127"/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4.7300000000000004</v>
      </c>
      <c r="P2052">
        <f t="shared" si="129"/>
        <v>278.39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ref="T2052:T2115" si="131">(I2052/86400)+DATE(1970,1,1)</f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1.3</v>
      </c>
      <c r="P2053">
        <f t="shared" si="129"/>
        <v>43.1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3.53</v>
      </c>
      <c r="P2054">
        <f t="shared" si="129"/>
        <v>326.29000000000002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1.01</v>
      </c>
      <c r="P2055">
        <f t="shared" si="129"/>
        <v>41.74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1.1399999999999999</v>
      </c>
      <c r="P2056">
        <f t="shared" si="129"/>
        <v>64.02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1.67</v>
      </c>
      <c r="P2057">
        <f t="shared" si="129"/>
        <v>99.46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1.53</v>
      </c>
      <c r="P2058">
        <f t="shared" si="129"/>
        <v>138.49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2.02</v>
      </c>
      <c r="P2059">
        <f t="shared" si="129"/>
        <v>45.55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1.68</v>
      </c>
      <c r="P2060">
        <f t="shared" si="129"/>
        <v>10.51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1.43</v>
      </c>
      <c r="P2061">
        <f t="shared" si="129"/>
        <v>114.77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1.96</v>
      </c>
      <c r="P2062">
        <f t="shared" si="129"/>
        <v>36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1.08</v>
      </c>
      <c r="P2063">
        <f t="shared" si="129"/>
        <v>154.16999999999999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1.1499999999999999</v>
      </c>
      <c r="P2064">
        <f t="shared" si="129"/>
        <v>566.39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1.48</v>
      </c>
      <c r="P2065">
        <f t="shared" si="129"/>
        <v>120.86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1.91</v>
      </c>
      <c r="P2066">
        <f t="shared" si="129"/>
        <v>86.16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1.99</v>
      </c>
      <c r="P2067">
        <f t="shared" si="129"/>
        <v>51.21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2.19</v>
      </c>
      <c r="P2068">
        <f t="shared" si="129"/>
        <v>67.260000000000005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1.27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1.05</v>
      </c>
      <c r="P2070">
        <f t="shared" si="129"/>
        <v>346.13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1.28</v>
      </c>
      <c r="P2071">
        <f t="shared" si="129"/>
        <v>244.12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3.17</v>
      </c>
      <c r="P2072">
        <f t="shared" si="129"/>
        <v>259.25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2.81</v>
      </c>
      <c r="P2073">
        <f t="shared" si="129"/>
        <v>201.96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1.1100000000000001</v>
      </c>
      <c r="P2074">
        <f t="shared" si="129"/>
        <v>226.21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1.53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1.03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16.78</v>
      </c>
      <c r="P2077">
        <f t="shared" si="129"/>
        <v>20.47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5.43</v>
      </c>
      <c r="P2078">
        <f t="shared" si="129"/>
        <v>116.35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1.1599999999999999</v>
      </c>
      <c r="P2079">
        <f t="shared" si="129"/>
        <v>307.2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1.31</v>
      </c>
      <c r="P2080">
        <f t="shared" si="129"/>
        <v>546.69000000000005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2.88</v>
      </c>
      <c r="P2081">
        <f t="shared" si="129"/>
        <v>47.47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5.08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1.1499999999999999</v>
      </c>
      <c r="P2083">
        <f t="shared" si="129"/>
        <v>72.91</v>
      </c>
      <c r="Q2083" t="s">
        <v>8325</v>
      </c>
      <c r="R2083" t="s">
        <v>8329</v>
      </c>
      <c r="S2083" s="10">
        <f t="shared" si="130"/>
        <v>41004.15688657407</v>
      </c>
      <c r="T2083" s="10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1.1100000000000001</v>
      </c>
      <c r="P2084">
        <f t="shared" si="129"/>
        <v>43.71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40871.161990740744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1.1299999999999999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1.08</v>
      </c>
      <c r="P2086">
        <f t="shared" si="129"/>
        <v>70.650000000000006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1.24</v>
      </c>
      <c r="P2087">
        <f t="shared" si="129"/>
        <v>89.3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1.01</v>
      </c>
      <c r="P2088">
        <f t="shared" si="129"/>
        <v>115.09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1.04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1.1599999999999999</v>
      </c>
      <c r="P2090">
        <f t="shared" si="129"/>
        <v>46.2</v>
      </c>
      <c r="Q2090" t="s">
        <v>8325</v>
      </c>
      <c r="R2090" t="s">
        <v>8329</v>
      </c>
      <c r="S2090" s="10">
        <f t="shared" si="130"/>
        <v>40395.714722222227</v>
      </c>
      <c r="T2090" s="10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1.2</v>
      </c>
      <c r="P2091">
        <f t="shared" si="129"/>
        <v>48.55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1.1499999999999999</v>
      </c>
      <c r="P2092">
        <f t="shared" si="129"/>
        <v>57.52</v>
      </c>
      <c r="Q2092" t="s">
        <v>8325</v>
      </c>
      <c r="R2092" t="s">
        <v>8329</v>
      </c>
      <c r="S2092" s="10">
        <f t="shared" si="130"/>
        <v>41299.381423611107</v>
      </c>
      <c r="T2092" s="10">
        <f t="shared" si="131"/>
        <v>41329.381423611107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1.2</v>
      </c>
      <c r="P2093">
        <f t="shared" si="129"/>
        <v>88.15</v>
      </c>
      <c r="Q2093" t="s">
        <v>8325</v>
      </c>
      <c r="R2093" t="s">
        <v>8329</v>
      </c>
      <c r="S2093" s="10">
        <f t="shared" si="130"/>
        <v>40555.322662037041</v>
      </c>
      <c r="T2093" s="10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1.01</v>
      </c>
      <c r="P2094">
        <f t="shared" si="129"/>
        <v>110.49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1.02</v>
      </c>
      <c r="P2095">
        <f t="shared" si="129"/>
        <v>66.83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1.21</v>
      </c>
      <c r="P2096">
        <f t="shared" si="129"/>
        <v>58.6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</v>
      </c>
      <c r="P2097">
        <f t="shared" si="129"/>
        <v>113.64</v>
      </c>
      <c r="Q2097" t="s">
        <v>8325</v>
      </c>
      <c r="R2097" t="s">
        <v>8329</v>
      </c>
      <c r="S2097" s="10">
        <f t="shared" si="130"/>
        <v>40758.733483796299</v>
      </c>
      <c r="T2097" s="10">
        <f t="shared" si="131"/>
        <v>40818.733483796299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1.02</v>
      </c>
      <c r="P2098">
        <f t="shared" si="129"/>
        <v>43.57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</v>
      </c>
      <c r="P2099">
        <f t="shared" si="129"/>
        <v>78.95</v>
      </c>
      <c r="Q2099" t="s">
        <v>8325</v>
      </c>
      <c r="R2099" t="s">
        <v>8329</v>
      </c>
      <c r="S2099" s="10">
        <f t="shared" si="130"/>
        <v>40818.584895833337</v>
      </c>
      <c r="T2099" s="10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</v>
      </c>
      <c r="P2100">
        <f t="shared" si="129"/>
        <v>188.13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1.32</v>
      </c>
      <c r="P2101">
        <f t="shared" si="129"/>
        <v>63.03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1.37</v>
      </c>
      <c r="P2102">
        <f t="shared" si="129"/>
        <v>30.37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1.1299999999999999</v>
      </c>
      <c r="P2103">
        <f t="shared" si="129"/>
        <v>51.48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1.36</v>
      </c>
      <c r="P2104">
        <f t="shared" si="129"/>
        <v>35.79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1.46</v>
      </c>
      <c r="P2105">
        <f t="shared" si="129"/>
        <v>98.82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1.3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2.54</v>
      </c>
      <c r="P2107">
        <f t="shared" si="129"/>
        <v>51.31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1.07</v>
      </c>
      <c r="P2108">
        <f t="shared" si="129"/>
        <v>53.52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1.08</v>
      </c>
      <c r="P2109">
        <f t="shared" si="129"/>
        <v>37.15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1.07</v>
      </c>
      <c r="P2110">
        <f t="shared" si="129"/>
        <v>89.9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1.07</v>
      </c>
      <c r="P2111">
        <f t="shared" si="129"/>
        <v>106.53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</v>
      </c>
      <c r="P2112">
        <f t="shared" si="129"/>
        <v>52.82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1.07</v>
      </c>
      <c r="P2113">
        <f t="shared" si="129"/>
        <v>54.62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32">ROUND(PRODUCT(E2114,1/D2114),2)</f>
        <v>1</v>
      </c>
      <c r="P2114">
        <f t="shared" si="129"/>
        <v>27.27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32"/>
        <v>1.05</v>
      </c>
      <c r="P2115">
        <f t="shared" ref="P2115:P2178" si="133">IF(L2115=0,0,ROUND(E2115/L2115,2))</f>
        <v>68.599999999999994</v>
      </c>
      <c r="Q2115" t="s">
        <v>8325</v>
      </c>
      <c r="R2115" t="s">
        <v>8329</v>
      </c>
      <c r="S2115" s="10">
        <f t="shared" ref="S2115:S2178" si="134">(J2115/86400)+DATE(1970,1,1)</f>
        <v>41870.86546296296</v>
      </c>
      <c r="T2115" s="10">
        <f t="shared" si="131"/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1.05</v>
      </c>
      <c r="P2116">
        <f t="shared" si="133"/>
        <v>35.61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ref="T2116:T2179" si="135">(I2116/86400)+DATE(1970,1,1)</f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2.2599999999999998</v>
      </c>
      <c r="P2117">
        <f t="shared" si="133"/>
        <v>94.03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1.01</v>
      </c>
      <c r="P2118">
        <f t="shared" si="133"/>
        <v>526.46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1.48</v>
      </c>
      <c r="P2119">
        <f t="shared" si="133"/>
        <v>50.66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1.35</v>
      </c>
      <c r="P2120">
        <f t="shared" si="133"/>
        <v>79.180000000000007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1.01</v>
      </c>
      <c r="P2121">
        <f t="shared" si="133"/>
        <v>91.59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1.01</v>
      </c>
      <c r="P2122">
        <f t="shared" si="133"/>
        <v>116.96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0.01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0.1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40464.028182870374</v>
      </c>
      <c r="T2126" s="10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0.01</v>
      </c>
      <c r="P2127">
        <f t="shared" si="133"/>
        <v>31.56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0.28999999999999998</v>
      </c>
      <c r="P2129">
        <f t="shared" si="133"/>
        <v>34.22</v>
      </c>
      <c r="Q2129" t="s">
        <v>8333</v>
      </c>
      <c r="R2129" t="s">
        <v>8334</v>
      </c>
      <c r="S2129" s="10">
        <f t="shared" si="134"/>
        <v>42045.505358796298</v>
      </c>
      <c r="T2129" s="10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0.12</v>
      </c>
      <c r="P2131">
        <f t="shared" si="133"/>
        <v>19.670000000000002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0.05</v>
      </c>
      <c r="P2133">
        <f t="shared" si="133"/>
        <v>8.33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0.02</v>
      </c>
      <c r="P2134">
        <f t="shared" si="133"/>
        <v>21.34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0.02</v>
      </c>
      <c r="P2135">
        <f t="shared" si="133"/>
        <v>5.33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0.02</v>
      </c>
      <c r="P2136">
        <f t="shared" si="133"/>
        <v>34.67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0.1</v>
      </c>
      <c r="P2137">
        <f t="shared" si="133"/>
        <v>21.73</v>
      </c>
      <c r="Q2137" t="s">
        <v>8333</v>
      </c>
      <c r="R2137" t="s">
        <v>8334</v>
      </c>
      <c r="S2137" s="10">
        <f t="shared" si="134"/>
        <v>41156.96334490741</v>
      </c>
      <c r="T2137" s="10">
        <f t="shared" si="135"/>
        <v>41186.96334490741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0.28000000000000003</v>
      </c>
      <c r="P2139">
        <f t="shared" si="133"/>
        <v>26.6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0.13</v>
      </c>
      <c r="P2140">
        <f t="shared" si="133"/>
        <v>10.67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0.05</v>
      </c>
      <c r="P2141">
        <f t="shared" si="133"/>
        <v>29.04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>
        <f t="shared" si="133"/>
        <v>0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0.06</v>
      </c>
      <c r="P2144">
        <f t="shared" si="133"/>
        <v>50.08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0.11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0.02</v>
      </c>
      <c r="P2146">
        <f t="shared" si="133"/>
        <v>25.29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0.3</v>
      </c>
      <c r="P2147">
        <f t="shared" si="133"/>
        <v>51.29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0.01</v>
      </c>
      <c r="P2149">
        <f t="shared" si="133"/>
        <v>49.38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>
        <f t="shared" si="133"/>
        <v>0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0.01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t="s">
        <v>8333</v>
      </c>
      <c r="R2153" t="s">
        <v>8334</v>
      </c>
      <c r="S2153" s="10">
        <f t="shared" si="134"/>
        <v>42520.847384259258</v>
      </c>
      <c r="T2153" s="10">
        <f t="shared" si="135"/>
        <v>42550.847384259258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0.01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0.02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0.03</v>
      </c>
      <c r="P2158">
        <f t="shared" si="133"/>
        <v>17.989999999999998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0.28000000000000003</v>
      </c>
      <c r="P2159">
        <f t="shared" si="133"/>
        <v>370.95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7.0000000000000007E-2</v>
      </c>
      <c r="P2160">
        <f t="shared" si="133"/>
        <v>63.57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0.01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40710.731180555558</v>
      </c>
      <c r="T2161" s="10">
        <f t="shared" si="135"/>
        <v>40740.731180555558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0.01</v>
      </c>
      <c r="P2162">
        <f t="shared" si="133"/>
        <v>5.31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1.1599999999999999</v>
      </c>
      <c r="P2163">
        <f t="shared" si="133"/>
        <v>35.619999999999997</v>
      </c>
      <c r="Q2163" t="s">
        <v>8325</v>
      </c>
      <c r="R2163" t="s">
        <v>8326</v>
      </c>
      <c r="S2163" s="10">
        <f t="shared" si="134"/>
        <v>42240.852534722224</v>
      </c>
      <c r="T2163" s="10">
        <f t="shared" si="135"/>
        <v>42270.852534722224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1.1200000000000001</v>
      </c>
      <c r="P2164">
        <f t="shared" si="133"/>
        <v>87.1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1.32</v>
      </c>
      <c r="P2165">
        <f t="shared" si="133"/>
        <v>75.11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1.03</v>
      </c>
      <c r="P2166">
        <f t="shared" si="133"/>
        <v>68.010000000000005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1.39</v>
      </c>
      <c r="P2167">
        <f t="shared" si="133"/>
        <v>29.62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1.47</v>
      </c>
      <c r="P2168">
        <f t="shared" si="133"/>
        <v>91.63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1.22</v>
      </c>
      <c r="P2170">
        <f t="shared" si="133"/>
        <v>64.37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</v>
      </c>
      <c r="P2171">
        <f t="shared" si="133"/>
        <v>21.86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1.81</v>
      </c>
      <c r="P2172">
        <f t="shared" si="133"/>
        <v>33.32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1.06</v>
      </c>
      <c r="P2173">
        <f t="shared" si="133"/>
        <v>90.28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</v>
      </c>
      <c r="P2174">
        <f t="shared" si="133"/>
        <v>76.92</v>
      </c>
      <c r="Q2174" t="s">
        <v>8325</v>
      </c>
      <c r="R2174" t="s">
        <v>8326</v>
      </c>
      <c r="S2174" s="10">
        <f t="shared" si="134"/>
        <v>42082.580092592594</v>
      </c>
      <c r="T2174" s="10">
        <f t="shared" si="135"/>
        <v>42112.580092592594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1.27</v>
      </c>
      <c r="P2175">
        <f t="shared" si="133"/>
        <v>59.23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1.03</v>
      </c>
      <c r="P2176">
        <f t="shared" si="133"/>
        <v>65.38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2.5</v>
      </c>
      <c r="P2177">
        <f t="shared" si="133"/>
        <v>67.31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136">ROUND(PRODUCT(E2178,1/D2178),2)</f>
        <v>1.26</v>
      </c>
      <c r="P2178">
        <f t="shared" si="133"/>
        <v>88.75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36"/>
        <v>1</v>
      </c>
      <c r="P2179">
        <f t="shared" ref="P2179:P2242" si="137">IF(L2179=0,0,ROUND(E2179/L2179,2))</f>
        <v>65.87</v>
      </c>
      <c r="Q2179" t="s">
        <v>8325</v>
      </c>
      <c r="R2179" t="s">
        <v>8326</v>
      </c>
      <c r="S2179" s="10">
        <f t="shared" ref="S2179:S2242" si="138">(J2179/86400)+DATE(1970,1,1)</f>
        <v>42502.250775462962</v>
      </c>
      <c r="T2179" s="10">
        <f t="shared" si="135"/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1.39</v>
      </c>
      <c r="P2180">
        <f t="shared" si="137"/>
        <v>40.35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ref="T2180:T2243" si="139">(I2180/86400)+DATE(1970,1,1)</f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1.61</v>
      </c>
      <c r="P2181">
        <f t="shared" si="137"/>
        <v>76.86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1.07</v>
      </c>
      <c r="P2182">
        <f t="shared" si="137"/>
        <v>68.709999999999994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1.53</v>
      </c>
      <c r="P2183">
        <f t="shared" si="137"/>
        <v>57.77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5.24</v>
      </c>
      <c r="P2184">
        <f t="shared" si="137"/>
        <v>44.17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4.8899999999999997</v>
      </c>
      <c r="P2185">
        <f t="shared" si="137"/>
        <v>31.57</v>
      </c>
      <c r="Q2185" t="s">
        <v>8333</v>
      </c>
      <c r="R2185" t="s">
        <v>8351</v>
      </c>
      <c r="S2185" s="10">
        <f t="shared" si="138"/>
        <v>42745.365474537037</v>
      </c>
      <c r="T2185" s="10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2.85</v>
      </c>
      <c r="P2186">
        <f t="shared" si="137"/>
        <v>107.05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18.57</v>
      </c>
      <c r="P2187">
        <f t="shared" si="137"/>
        <v>149.03</v>
      </c>
      <c r="Q2187" t="s">
        <v>8333</v>
      </c>
      <c r="R2187" t="s">
        <v>8351</v>
      </c>
      <c r="S2187" s="10">
        <f t="shared" si="138"/>
        <v>41319.349988425922</v>
      </c>
      <c r="T2187" s="10">
        <f t="shared" si="139"/>
        <v>41359.349988425922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1.1000000000000001</v>
      </c>
      <c r="P2188">
        <f t="shared" si="137"/>
        <v>55.96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10.15</v>
      </c>
      <c r="P2189">
        <f t="shared" si="137"/>
        <v>56.97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4.12</v>
      </c>
      <c r="P2190">
        <f t="shared" si="137"/>
        <v>44.06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5.03</v>
      </c>
      <c r="P2191">
        <f t="shared" si="137"/>
        <v>68.63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1.85</v>
      </c>
      <c r="P2192">
        <f t="shared" si="137"/>
        <v>65.319999999999993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1.2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10.81</v>
      </c>
      <c r="P2194">
        <f t="shared" si="137"/>
        <v>40.07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4.5199999999999996</v>
      </c>
      <c r="P2195">
        <f t="shared" si="137"/>
        <v>75.650000000000006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5.37</v>
      </c>
      <c r="P2196">
        <f t="shared" si="137"/>
        <v>61.2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1.2</v>
      </c>
      <c r="P2197">
        <f t="shared" si="137"/>
        <v>48.13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1.1399999999999999</v>
      </c>
      <c r="P2198">
        <f t="shared" si="137"/>
        <v>68.11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9.51</v>
      </c>
      <c r="P2199">
        <f t="shared" si="137"/>
        <v>65.89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1.33</v>
      </c>
      <c r="P2200">
        <f t="shared" si="137"/>
        <v>81.650000000000006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1.47</v>
      </c>
      <c r="P2201">
        <f t="shared" si="137"/>
        <v>52.7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5.42</v>
      </c>
      <c r="P2202">
        <f t="shared" si="137"/>
        <v>41.23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3.83</v>
      </c>
      <c r="P2203">
        <f t="shared" si="137"/>
        <v>15.04</v>
      </c>
      <c r="Q2203" t="s">
        <v>8325</v>
      </c>
      <c r="R2203" t="s">
        <v>8330</v>
      </c>
      <c r="S2203" s="10">
        <f t="shared" si="138"/>
        <v>41276.846817129626</v>
      </c>
      <c r="T2203" s="10">
        <f t="shared" si="139"/>
        <v>41290.846817129626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7.04</v>
      </c>
      <c r="P2204">
        <f t="shared" si="137"/>
        <v>39.07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1.1000000000000001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1.33</v>
      </c>
      <c r="P2206">
        <f t="shared" si="137"/>
        <v>27.3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1.52</v>
      </c>
      <c r="P2207">
        <f t="shared" si="137"/>
        <v>42.22</v>
      </c>
      <c r="Q2207" t="s">
        <v>8325</v>
      </c>
      <c r="R2207" t="s">
        <v>8330</v>
      </c>
      <c r="S2207" s="10">
        <f t="shared" si="138"/>
        <v>41031.821631944447</v>
      </c>
      <c r="T2207" s="10">
        <f t="shared" si="139"/>
        <v>41061.821631944447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1.03</v>
      </c>
      <c r="P2208">
        <f t="shared" si="137"/>
        <v>33.24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</v>
      </c>
      <c r="P2209">
        <f t="shared" si="137"/>
        <v>285.70999999999998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1.02</v>
      </c>
      <c r="P2210">
        <f t="shared" si="137"/>
        <v>42.33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1.51</v>
      </c>
      <c r="P2211">
        <f t="shared" si="137"/>
        <v>50.27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1.1100000000000001</v>
      </c>
      <c r="P2212">
        <f t="shared" si="137"/>
        <v>61.9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41013.733333333337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1.96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1.1399999999999999</v>
      </c>
      <c r="P2214">
        <f t="shared" si="137"/>
        <v>55.8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2.93</v>
      </c>
      <c r="P2216">
        <f t="shared" si="137"/>
        <v>73.13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1.56</v>
      </c>
      <c r="P2217">
        <f t="shared" si="137"/>
        <v>26.06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1.06</v>
      </c>
      <c r="P2218">
        <f t="shared" si="137"/>
        <v>22.64</v>
      </c>
      <c r="Q2218" t="s">
        <v>8325</v>
      </c>
      <c r="R2218" t="s">
        <v>8330</v>
      </c>
      <c r="S2218" s="10">
        <f t="shared" si="138"/>
        <v>42194.75167824074</v>
      </c>
      <c r="T2218" s="10">
        <f t="shared" si="139"/>
        <v>42208.75167824074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1.01</v>
      </c>
      <c r="P2219">
        <f t="shared" si="137"/>
        <v>47.22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1.23</v>
      </c>
      <c r="P2220">
        <f t="shared" si="137"/>
        <v>32.32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1.02</v>
      </c>
      <c r="P2221">
        <f t="shared" si="137"/>
        <v>53.42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1.01</v>
      </c>
      <c r="P2222">
        <f t="shared" si="137"/>
        <v>51.3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1.08</v>
      </c>
      <c r="P2223">
        <f t="shared" si="137"/>
        <v>37.200000000000003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1.63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1.06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2.4300000000000002</v>
      </c>
      <c r="P2226">
        <f t="shared" si="137"/>
        <v>82.15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9.4499999999999993</v>
      </c>
      <c r="P2227">
        <f t="shared" si="137"/>
        <v>164.8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1.08</v>
      </c>
      <c r="P2228">
        <f t="shared" si="137"/>
        <v>60.82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1.57</v>
      </c>
      <c r="P2229">
        <f t="shared" si="137"/>
        <v>67.97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11.74</v>
      </c>
      <c r="P2230">
        <f t="shared" si="137"/>
        <v>81.56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1.71</v>
      </c>
      <c r="P2231">
        <f t="shared" si="137"/>
        <v>25.43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1.26</v>
      </c>
      <c r="P2232">
        <f t="shared" si="137"/>
        <v>21.5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12.12</v>
      </c>
      <c r="P2233">
        <f t="shared" si="137"/>
        <v>27.23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4.96</v>
      </c>
      <c r="P2234">
        <f t="shared" si="137"/>
        <v>25.09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3.32</v>
      </c>
      <c r="P2235">
        <f t="shared" si="137"/>
        <v>21.23</v>
      </c>
      <c r="Q2235" t="s">
        <v>8333</v>
      </c>
      <c r="R2235" t="s">
        <v>8351</v>
      </c>
      <c r="S2235" s="10">
        <f t="shared" si="138"/>
        <v>42331.378923611112</v>
      </c>
      <c r="T2235" s="10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11.65</v>
      </c>
      <c r="P2236">
        <f t="shared" si="137"/>
        <v>41.61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1.53</v>
      </c>
      <c r="P2237">
        <f t="shared" si="137"/>
        <v>135.59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42091.980451388888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5.37</v>
      </c>
      <c r="P2238">
        <f t="shared" si="137"/>
        <v>22.12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3.53</v>
      </c>
      <c r="P2239">
        <f t="shared" si="137"/>
        <v>64.63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1.37</v>
      </c>
      <c r="P2240">
        <f t="shared" si="137"/>
        <v>69.569999999999993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1.28</v>
      </c>
      <c r="P2241">
        <f t="shared" si="137"/>
        <v>75.13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140">ROUND(PRODUCT(E2242,1/D2242),2)</f>
        <v>2.71</v>
      </c>
      <c r="P2242">
        <f t="shared" si="137"/>
        <v>140.97999999999999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40"/>
        <v>8.06</v>
      </c>
      <c r="P2243">
        <f t="shared" ref="P2243:P2306" si="141">IF(L2243=0,0,ROUND(E2243/L2243,2))</f>
        <v>49.47</v>
      </c>
      <c r="Q2243" t="s">
        <v>8333</v>
      </c>
      <c r="R2243" t="s">
        <v>8351</v>
      </c>
      <c r="S2243" s="10">
        <f t="shared" ref="S2243:S2306" si="142">(J2243/86400)+DATE(1970,1,1)</f>
        <v>42766.827546296292</v>
      </c>
      <c r="T2243" s="10">
        <f t="shared" si="139"/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13.6</v>
      </c>
      <c r="P2244">
        <f t="shared" si="141"/>
        <v>53.87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ref="T2244:T2307" si="143">(I2244/86400)+DATE(1970,1,1)</f>
        <v>41605.126388888893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9302.5</v>
      </c>
      <c r="P2245">
        <f t="shared" si="141"/>
        <v>4.57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3.77</v>
      </c>
      <c r="P2246">
        <f t="shared" si="141"/>
        <v>65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26.47</v>
      </c>
      <c r="P2247">
        <f t="shared" si="141"/>
        <v>53.48</v>
      </c>
      <c r="Q2247" t="s">
        <v>8333</v>
      </c>
      <c r="R2247" t="s">
        <v>8351</v>
      </c>
      <c r="S2247" s="10">
        <f t="shared" si="142"/>
        <v>41660.70853009259</v>
      </c>
      <c r="T2247" s="10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</v>
      </c>
      <c r="P2248">
        <f t="shared" si="141"/>
        <v>43.91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1.04</v>
      </c>
      <c r="P2249">
        <f t="shared" si="141"/>
        <v>50.85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1.07</v>
      </c>
      <c r="P2250">
        <f t="shared" si="141"/>
        <v>58.63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1.69</v>
      </c>
      <c r="P2251">
        <f t="shared" si="141"/>
        <v>32.82</v>
      </c>
      <c r="Q2251" t="s">
        <v>8333</v>
      </c>
      <c r="R2251" t="s">
        <v>8351</v>
      </c>
      <c r="S2251" s="10">
        <f t="shared" si="142"/>
        <v>41336.703298611115</v>
      </c>
      <c r="T2251" s="10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9.75</v>
      </c>
      <c r="P2252">
        <f t="shared" si="141"/>
        <v>426.93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1.34</v>
      </c>
      <c r="P2253">
        <f t="shared" si="141"/>
        <v>23.81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2.72</v>
      </c>
      <c r="P2254">
        <f t="shared" si="141"/>
        <v>98.41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1.1299999999999999</v>
      </c>
      <c r="P2255">
        <f t="shared" si="141"/>
        <v>107.32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4.5999999999999996</v>
      </c>
      <c r="P2256">
        <f t="shared" si="141"/>
        <v>11.67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2.87</v>
      </c>
      <c r="P2257">
        <f t="shared" si="141"/>
        <v>41.78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2.23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6.36</v>
      </c>
      <c r="P2259">
        <f t="shared" si="141"/>
        <v>94.1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1.47</v>
      </c>
      <c r="P2260">
        <f t="shared" si="141"/>
        <v>15.72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18.670000000000002</v>
      </c>
      <c r="P2261">
        <f t="shared" si="141"/>
        <v>90.64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3.27</v>
      </c>
      <c r="P2262">
        <f t="shared" si="141"/>
        <v>97.3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7.8</v>
      </c>
      <c r="P2263">
        <f t="shared" si="141"/>
        <v>37.119999999999997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1.54</v>
      </c>
      <c r="P2264">
        <f t="shared" si="141"/>
        <v>28.1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1.1599999999999999</v>
      </c>
      <c r="P2265">
        <f t="shared" si="141"/>
        <v>144.43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1.8</v>
      </c>
      <c r="P2266">
        <f t="shared" si="141"/>
        <v>24.27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2.99</v>
      </c>
      <c r="P2267">
        <f t="shared" si="141"/>
        <v>35.119999999999997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3.2</v>
      </c>
      <c r="P2268">
        <f t="shared" si="141"/>
        <v>24.76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3.81</v>
      </c>
      <c r="P2269">
        <f t="shared" si="141"/>
        <v>188.38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1.03</v>
      </c>
      <c r="P2270">
        <f t="shared" si="141"/>
        <v>148.08000000000001</v>
      </c>
      <c r="Q2270" t="s">
        <v>8333</v>
      </c>
      <c r="R2270" t="s">
        <v>8351</v>
      </c>
      <c r="S2270" s="10">
        <f t="shared" si="142"/>
        <v>42776.082349537042</v>
      </c>
      <c r="T2270" s="10">
        <f t="shared" si="143"/>
        <v>42806.082349537042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18.02</v>
      </c>
      <c r="P2271">
        <f t="shared" si="141"/>
        <v>49.93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7.2</v>
      </c>
      <c r="P2272">
        <f t="shared" si="141"/>
        <v>107.82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2.83</v>
      </c>
      <c r="P2273">
        <f t="shared" si="141"/>
        <v>42.63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13.57</v>
      </c>
      <c r="P2274">
        <f t="shared" si="141"/>
        <v>14.37</v>
      </c>
      <c r="Q2274" t="s">
        <v>8333</v>
      </c>
      <c r="R2274" t="s">
        <v>8351</v>
      </c>
      <c r="S2274" s="10">
        <f t="shared" si="142"/>
        <v>42315.699490740742</v>
      </c>
      <c r="T2274" s="10">
        <f t="shared" si="143"/>
        <v>42345.699490740742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2.2000000000000002</v>
      </c>
      <c r="P2275">
        <f t="shared" si="141"/>
        <v>37.479999999999997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1.2</v>
      </c>
      <c r="P2276">
        <f t="shared" si="141"/>
        <v>30.2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4.08</v>
      </c>
      <c r="P2277">
        <f t="shared" si="141"/>
        <v>33.549999999999997</v>
      </c>
      <c r="Q2277" t="s">
        <v>8333</v>
      </c>
      <c r="R2277" t="s">
        <v>8351</v>
      </c>
      <c r="S2277" s="10">
        <f t="shared" si="142"/>
        <v>41965.616655092592</v>
      </c>
      <c r="T2277" s="10">
        <f t="shared" si="143"/>
        <v>41995.616655092592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1.06</v>
      </c>
      <c r="P2278">
        <f t="shared" si="141"/>
        <v>64.75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1.41</v>
      </c>
      <c r="P2279">
        <f t="shared" si="141"/>
        <v>57.93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2.71</v>
      </c>
      <c r="P2280">
        <f t="shared" si="141"/>
        <v>53.08</v>
      </c>
      <c r="Q2280" t="s">
        <v>8333</v>
      </c>
      <c r="R2280" t="s">
        <v>8351</v>
      </c>
      <c r="S2280" s="10">
        <f t="shared" si="142"/>
        <v>42338.709108796298</v>
      </c>
      <c r="T2280" s="10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1.54</v>
      </c>
      <c r="P2281">
        <f t="shared" si="141"/>
        <v>48.06</v>
      </c>
      <c r="Q2281" t="s">
        <v>8333</v>
      </c>
      <c r="R2281" t="s">
        <v>8351</v>
      </c>
      <c r="S2281" s="10">
        <f t="shared" si="142"/>
        <v>42020.806701388894</v>
      </c>
      <c r="T2281" s="10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4.04</v>
      </c>
      <c r="P2282">
        <f t="shared" si="141"/>
        <v>82.4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1.85</v>
      </c>
      <c r="P2283">
        <f t="shared" si="141"/>
        <v>50.45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1.85</v>
      </c>
      <c r="P2284">
        <f t="shared" si="141"/>
        <v>115.83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1.01</v>
      </c>
      <c r="P2285">
        <f t="shared" si="141"/>
        <v>63.03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1.06</v>
      </c>
      <c r="P2286">
        <f t="shared" si="141"/>
        <v>108.02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1.21</v>
      </c>
      <c r="P2287">
        <f t="shared" si="141"/>
        <v>46.09</v>
      </c>
      <c r="Q2287" t="s">
        <v>8325</v>
      </c>
      <c r="R2287" t="s">
        <v>8326</v>
      </c>
      <c r="S2287" s="10">
        <f t="shared" si="142"/>
        <v>41059.185682870375</v>
      </c>
      <c r="T2287" s="10">
        <f t="shared" si="143"/>
        <v>41089.185682870375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</v>
      </c>
      <c r="P2288">
        <f t="shared" si="141"/>
        <v>107.21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1.2</v>
      </c>
      <c r="P2289">
        <f t="shared" si="141"/>
        <v>50.93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1.07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1.04</v>
      </c>
      <c r="P2292">
        <f t="shared" si="141"/>
        <v>53.83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1.73</v>
      </c>
      <c r="P2293">
        <f t="shared" si="141"/>
        <v>100.47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1.07</v>
      </c>
      <c r="P2294">
        <f t="shared" si="141"/>
        <v>46.63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1.08</v>
      </c>
      <c r="P2295">
        <f t="shared" si="141"/>
        <v>34.07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1.46</v>
      </c>
      <c r="P2296">
        <f t="shared" si="141"/>
        <v>65.209999999999994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1.25</v>
      </c>
      <c r="P2297">
        <f t="shared" si="141"/>
        <v>44.21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1.49</v>
      </c>
      <c r="P2298">
        <f t="shared" si="141"/>
        <v>71.97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1.01</v>
      </c>
      <c r="P2299">
        <f t="shared" si="141"/>
        <v>52.95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1.05</v>
      </c>
      <c r="P2300">
        <f t="shared" si="141"/>
        <v>109.45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3.5</v>
      </c>
      <c r="P2301">
        <f t="shared" si="141"/>
        <v>75.040000000000006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1.01</v>
      </c>
      <c r="P2302">
        <f t="shared" si="141"/>
        <v>115.71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1.34</v>
      </c>
      <c r="P2303">
        <f t="shared" si="141"/>
        <v>31.66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1.71</v>
      </c>
      <c r="P2304">
        <f t="shared" si="141"/>
        <v>46.18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1.0900000000000001</v>
      </c>
      <c r="P2305">
        <f t="shared" si="141"/>
        <v>68.48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144">ROUND(PRODUCT(E2306,1/D2306),2)</f>
        <v>1.01</v>
      </c>
      <c r="P2306">
        <f t="shared" si="141"/>
        <v>53.47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44"/>
        <v>1.01</v>
      </c>
      <c r="P2307">
        <f t="shared" ref="P2307:P2370" si="145">IF(L2307=0,0,ROUND(E2307/L2307,2))</f>
        <v>109.11</v>
      </c>
      <c r="Q2307" t="s">
        <v>8325</v>
      </c>
      <c r="R2307" t="s">
        <v>8329</v>
      </c>
      <c r="S2307" s="10">
        <f t="shared" ref="S2307:S2370" si="146">(J2307/86400)+DATE(1970,1,1)</f>
        <v>41834.695277777777</v>
      </c>
      <c r="T2307" s="10">
        <f t="shared" si="143"/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1.07</v>
      </c>
      <c r="P2308">
        <f t="shared" si="145"/>
        <v>51.19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ref="T2308:T2371" si="147">(I2308/86400)+DATE(1970,1,1)</f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1.07</v>
      </c>
      <c r="P2309">
        <f t="shared" si="145"/>
        <v>27.94</v>
      </c>
      <c r="Q2309" t="s">
        <v>8325</v>
      </c>
      <c r="R2309" t="s">
        <v>8329</v>
      </c>
      <c r="S2309" s="10">
        <f t="shared" si="146"/>
        <v>41004.802465277782</v>
      </c>
      <c r="T2309" s="10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1.01</v>
      </c>
      <c r="P2310">
        <f t="shared" si="145"/>
        <v>82.5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1.07</v>
      </c>
      <c r="P2311">
        <f t="shared" si="145"/>
        <v>59.82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4.29</v>
      </c>
      <c r="P2312">
        <f t="shared" si="145"/>
        <v>64.819999999999993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1.04</v>
      </c>
      <c r="P2313">
        <f t="shared" si="145"/>
        <v>90.1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1.08</v>
      </c>
      <c r="P2314">
        <f t="shared" si="145"/>
        <v>40.96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1.76</v>
      </c>
      <c r="P2315">
        <f t="shared" si="145"/>
        <v>56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1.57</v>
      </c>
      <c r="P2316">
        <f t="shared" si="145"/>
        <v>37.67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1.03</v>
      </c>
      <c r="P2317">
        <f t="shared" si="145"/>
        <v>40.08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1.04</v>
      </c>
      <c r="P2318">
        <f t="shared" si="145"/>
        <v>78.03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40156.766666666663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1.04</v>
      </c>
      <c r="P2319">
        <f t="shared" si="145"/>
        <v>18.91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1.21</v>
      </c>
      <c r="P2320">
        <f t="shared" si="145"/>
        <v>37.130000000000003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1.08</v>
      </c>
      <c r="P2321">
        <f t="shared" si="145"/>
        <v>41.96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1.0900000000000001</v>
      </c>
      <c r="P2322">
        <f t="shared" si="145"/>
        <v>61.04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0.39</v>
      </c>
      <c r="P2323">
        <f t="shared" si="145"/>
        <v>64.53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0.03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42804.895474537036</v>
      </c>
      <c r="T2324" s="10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42807.755173611113</v>
      </c>
      <c r="T2325" s="10">
        <f t="shared" si="147"/>
        <v>42814.755173611113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0.21</v>
      </c>
      <c r="P2326">
        <f t="shared" si="145"/>
        <v>25.49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0.08</v>
      </c>
      <c r="P2327">
        <f t="shared" si="145"/>
        <v>11.43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0.01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5.26</v>
      </c>
      <c r="P2329">
        <f t="shared" si="145"/>
        <v>54.88</v>
      </c>
      <c r="Q2329" t="s">
        <v>8336</v>
      </c>
      <c r="R2329" t="s">
        <v>8352</v>
      </c>
      <c r="S2329" s="10">
        <f t="shared" si="146"/>
        <v>41842.917129629626</v>
      </c>
      <c r="T2329" s="10">
        <f t="shared" si="147"/>
        <v>41877.917129629626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2.54</v>
      </c>
      <c r="P2330">
        <f t="shared" si="145"/>
        <v>47.38</v>
      </c>
      <c r="Q2330" t="s">
        <v>8336</v>
      </c>
      <c r="R2330" t="s">
        <v>8352</v>
      </c>
      <c r="S2330" s="10">
        <f t="shared" si="146"/>
        <v>42139.781678240739</v>
      </c>
      <c r="T2330" s="10">
        <f t="shared" si="147"/>
        <v>42169.781678240739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1.06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1.02</v>
      </c>
      <c r="P2332">
        <f t="shared" si="145"/>
        <v>219.93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1.44</v>
      </c>
      <c r="P2333">
        <f t="shared" si="145"/>
        <v>40.799999999999997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1.06</v>
      </c>
      <c r="P2334">
        <f t="shared" si="145"/>
        <v>75.5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2.12</v>
      </c>
      <c r="P2335">
        <f t="shared" si="145"/>
        <v>13.54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1.02</v>
      </c>
      <c r="P2336">
        <f t="shared" si="145"/>
        <v>60.87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1.02</v>
      </c>
      <c r="P2337">
        <f t="shared" si="145"/>
        <v>115.69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5.21</v>
      </c>
      <c r="P2338">
        <f t="shared" si="145"/>
        <v>48.1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1.1100000000000001</v>
      </c>
      <c r="P2339">
        <f t="shared" si="145"/>
        <v>74.180000000000007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1.01</v>
      </c>
      <c r="P2340">
        <f t="shared" si="145"/>
        <v>123.35</v>
      </c>
      <c r="Q2340" t="s">
        <v>8336</v>
      </c>
      <c r="R2340" t="s">
        <v>8352</v>
      </c>
      <c r="S2340" s="10">
        <f t="shared" si="146"/>
        <v>41789.89680555556</v>
      </c>
      <c r="T2340" s="10">
        <f t="shared" si="147"/>
        <v>41819.89680555556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2.94</v>
      </c>
      <c r="P2341">
        <f t="shared" si="145"/>
        <v>66.62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1.06</v>
      </c>
      <c r="P2342">
        <f t="shared" si="145"/>
        <v>104.99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0.02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42577.607361111106</v>
      </c>
      <c r="T2349" s="10">
        <f t="shared" si="147"/>
        <v>42607.607361111106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0.01</v>
      </c>
      <c r="P2353">
        <f t="shared" si="145"/>
        <v>15.43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0.01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42096.918240740742</v>
      </c>
      <c r="T2357" s="10">
        <f t="shared" si="147"/>
        <v>42126.918240740742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10">
        <f t="shared" si="146"/>
        <v>42264.620115740741</v>
      </c>
      <c r="T2359" s="10">
        <f t="shared" si="147"/>
        <v>42294.620115740741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0.15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0.28999999999999998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0.11</v>
      </c>
      <c r="P2368">
        <f t="shared" si="145"/>
        <v>97.41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0.01</v>
      </c>
      <c r="P2369">
        <f t="shared" si="145"/>
        <v>47.86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148">ROUND(PRODUCT(E2370,1/D2370),2)</f>
        <v>0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42108.680150462962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48"/>
        <v>0</v>
      </c>
      <c r="P2371">
        <f t="shared" ref="P2371:P2434" si="149">IF(L2371=0,0,ROUND(E2371/L2371,2))</f>
        <v>0</v>
      </c>
      <c r="Q2371" t="s">
        <v>8319</v>
      </c>
      <c r="R2371" t="s">
        <v>8320</v>
      </c>
      <c r="S2371" s="10">
        <f t="shared" ref="S2371:S2434" si="150">(J2371/86400)+DATE(1970,1,1)</f>
        <v>42380.812627314815</v>
      </c>
      <c r="T2371" s="10">
        <f t="shared" si="147"/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ref="T2372:T2435" si="151">(I2372/86400)+DATE(1970,1,1)</f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0.03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42215.662314814814</v>
      </c>
      <c r="T2375" s="10">
        <f t="shared" si="151"/>
        <v>42245.662314814814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42017.843287037038</v>
      </c>
      <c r="T2376" s="10">
        <f t="shared" si="151"/>
        <v>42047.843287037038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0.11</v>
      </c>
      <c r="P2378">
        <f t="shared" si="149"/>
        <v>81.58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0.02</v>
      </c>
      <c r="P2383">
        <f t="shared" si="149"/>
        <v>224.43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0.03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0.04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0.01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0.01</v>
      </c>
      <c r="P2387">
        <f t="shared" si="149"/>
        <v>112.57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0.01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0.01</v>
      </c>
      <c r="P2390">
        <f t="shared" si="149"/>
        <v>57.88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0.01</v>
      </c>
      <c r="P2403">
        <f t="shared" si="149"/>
        <v>22.33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0.17</v>
      </c>
      <c r="P2405">
        <f t="shared" si="149"/>
        <v>16.829999999999998</v>
      </c>
      <c r="Q2405" t="s">
        <v>8336</v>
      </c>
      <c r="R2405" t="s">
        <v>8337</v>
      </c>
      <c r="S2405" s="10">
        <f t="shared" si="150"/>
        <v>42399.882615740746</v>
      </c>
      <c r="T2405" s="10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0.23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0.41</v>
      </c>
      <c r="P2408">
        <f t="shared" si="149"/>
        <v>84.06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0.25</v>
      </c>
      <c r="P2409">
        <f t="shared" si="149"/>
        <v>168.39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0.02</v>
      </c>
      <c r="P2411">
        <f t="shared" si="149"/>
        <v>76.67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0.01</v>
      </c>
      <c r="P2413">
        <f t="shared" si="149"/>
        <v>50.33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0.01</v>
      </c>
      <c r="P2415">
        <f t="shared" si="149"/>
        <v>8.33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0.03</v>
      </c>
      <c r="P2416">
        <f t="shared" si="149"/>
        <v>35.380000000000003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0.01</v>
      </c>
      <c r="P2417">
        <f t="shared" si="149"/>
        <v>55.83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10">
        <f t="shared" si="150"/>
        <v>41993.738298611112</v>
      </c>
      <c r="T2421" s="10">
        <f t="shared" si="151"/>
        <v>42053.738298611112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0.15</v>
      </c>
      <c r="P2422">
        <f t="shared" si="149"/>
        <v>69.47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0.01</v>
      </c>
      <c r="P2426">
        <f t="shared" si="149"/>
        <v>34.44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10">
        <f t="shared" si="150"/>
        <v>42164.170046296298</v>
      </c>
      <c r="T2428" s="10">
        <f t="shared" si="151"/>
        <v>42224.170046296298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42412.318668981483</v>
      </c>
      <c r="T2429" s="10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0.01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0.01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152">ROUND(PRODUCT(E2434,1/D2434),2)</f>
        <v>0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52"/>
        <v>0</v>
      </c>
      <c r="P2435">
        <f t="shared" ref="P2435:P2498" si="153">IF(L2435=0,0,ROUND(E2435/L2435,2))</f>
        <v>0</v>
      </c>
      <c r="Q2435" t="s">
        <v>8336</v>
      </c>
      <c r="R2435" t="s">
        <v>8337</v>
      </c>
      <c r="S2435" s="10">
        <f t="shared" ref="S2435:S2498" si="154">(J2435/86400)+DATE(1970,1,1)</f>
        <v>42397.89980324074</v>
      </c>
      <c r="T2435" s="10">
        <f t="shared" si="151"/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42180.186041666668</v>
      </c>
      <c r="T2436" s="10">
        <f t="shared" ref="T2436:T2499" si="155">(I2436/86400)+DATE(1970,1,1)</f>
        <v>42220.186041666668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42252.277615740742</v>
      </c>
      <c r="T2437" s="10">
        <f t="shared" si="155"/>
        <v>42282.277615740742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42383.899456018524</v>
      </c>
      <c r="T2442" s="10">
        <f t="shared" si="155"/>
        <v>42413.899456018524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1.08</v>
      </c>
      <c r="P2443">
        <f t="shared" si="153"/>
        <v>74.23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1.26</v>
      </c>
      <c r="P2444">
        <f t="shared" si="153"/>
        <v>81.25</v>
      </c>
      <c r="Q2444" t="s">
        <v>8336</v>
      </c>
      <c r="R2444" t="s">
        <v>8352</v>
      </c>
      <c r="S2444" s="10">
        <f t="shared" si="154"/>
        <v>42052.666990740741</v>
      </c>
      <c r="T2444" s="10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2.0299999999999998</v>
      </c>
      <c r="P2445">
        <f t="shared" si="153"/>
        <v>130.22999999999999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1.0900000000000001</v>
      </c>
      <c r="P2446">
        <f t="shared" si="153"/>
        <v>53.41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1.73</v>
      </c>
      <c r="P2447">
        <f t="shared" si="153"/>
        <v>75.13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1.68</v>
      </c>
      <c r="P2448">
        <f t="shared" si="153"/>
        <v>75.67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4.2699999999999996</v>
      </c>
      <c r="P2449">
        <f t="shared" si="153"/>
        <v>31.69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1.08</v>
      </c>
      <c r="P2450">
        <f t="shared" si="153"/>
        <v>47.78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1.02</v>
      </c>
      <c r="P2452">
        <f t="shared" si="153"/>
        <v>149.31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41940.132638888885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1.1499999999999999</v>
      </c>
      <c r="P2453">
        <f t="shared" si="153"/>
        <v>62.07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1.34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1.55</v>
      </c>
      <c r="P2455">
        <f t="shared" si="153"/>
        <v>69.27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1.01</v>
      </c>
      <c r="P2456">
        <f t="shared" si="153"/>
        <v>271.51</v>
      </c>
      <c r="Q2456" t="s">
        <v>8336</v>
      </c>
      <c r="R2456" t="s">
        <v>8352</v>
      </c>
      <c r="S2456" s="10">
        <f t="shared" si="154"/>
        <v>42770.201481481483</v>
      </c>
      <c r="T2456" s="10">
        <f t="shared" si="155"/>
        <v>42805.201481481483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1.82</v>
      </c>
      <c r="P2457">
        <f t="shared" si="153"/>
        <v>34.130000000000003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1.81</v>
      </c>
      <c r="P2458">
        <f t="shared" si="153"/>
        <v>40.49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1.02</v>
      </c>
      <c r="P2459">
        <f t="shared" si="153"/>
        <v>189.76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1.1000000000000001</v>
      </c>
      <c r="P2460">
        <f t="shared" si="153"/>
        <v>68.86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1.02</v>
      </c>
      <c r="P2461">
        <f t="shared" si="153"/>
        <v>108.78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1.01</v>
      </c>
      <c r="P2462">
        <f t="shared" si="153"/>
        <v>125.99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1.04</v>
      </c>
      <c r="P2463">
        <f t="shared" si="153"/>
        <v>90.52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1.1100000000000001</v>
      </c>
      <c r="P2464">
        <f t="shared" si="153"/>
        <v>28.88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1.1599999999999999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1.1100000000000001</v>
      </c>
      <c r="P2466">
        <f t="shared" si="153"/>
        <v>51.67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1.8</v>
      </c>
      <c r="P2467">
        <f t="shared" si="153"/>
        <v>26.27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</v>
      </c>
      <c r="P2468">
        <f t="shared" si="153"/>
        <v>48.08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1.19</v>
      </c>
      <c r="P2469">
        <f t="shared" si="153"/>
        <v>27.56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1.07</v>
      </c>
      <c r="P2470">
        <f t="shared" si="153"/>
        <v>36.97</v>
      </c>
      <c r="Q2470" t="s">
        <v>8325</v>
      </c>
      <c r="R2470" t="s">
        <v>8329</v>
      </c>
      <c r="S2470" s="10">
        <f t="shared" si="154"/>
        <v>41174.154178240744</v>
      </c>
      <c r="T2470" s="10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1.1399999999999999</v>
      </c>
      <c r="P2471">
        <f t="shared" si="153"/>
        <v>29.02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1.03</v>
      </c>
      <c r="P2472">
        <f t="shared" si="153"/>
        <v>28.66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1.28</v>
      </c>
      <c r="P2473">
        <f t="shared" si="153"/>
        <v>37.65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1.36</v>
      </c>
      <c r="P2474">
        <f t="shared" si="153"/>
        <v>97.9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</v>
      </c>
      <c r="P2475">
        <f t="shared" si="153"/>
        <v>42.55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</v>
      </c>
      <c r="P2476">
        <f t="shared" si="153"/>
        <v>131.58000000000001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1.05</v>
      </c>
      <c r="P2477">
        <f t="shared" si="153"/>
        <v>32.32</v>
      </c>
      <c r="Q2477" t="s">
        <v>8325</v>
      </c>
      <c r="R2477" t="s">
        <v>8329</v>
      </c>
      <c r="S2477" s="10">
        <f t="shared" si="154"/>
        <v>40310.287673611107</v>
      </c>
      <c r="T2477" s="10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1.05</v>
      </c>
      <c r="P2478">
        <f t="shared" si="153"/>
        <v>61.1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1.71</v>
      </c>
      <c r="P2479">
        <f t="shared" si="153"/>
        <v>31.34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1.28</v>
      </c>
      <c r="P2480">
        <f t="shared" si="153"/>
        <v>129.11000000000001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1.33</v>
      </c>
      <c r="P2481">
        <f t="shared" si="153"/>
        <v>25.02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1.1299999999999999</v>
      </c>
      <c r="P2483">
        <f t="shared" si="153"/>
        <v>47.54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1.1399999999999999</v>
      </c>
      <c r="P2485">
        <f t="shared" si="153"/>
        <v>65.84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41030.708368055552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1.19</v>
      </c>
      <c r="P2486">
        <f t="shared" si="153"/>
        <v>46.4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1.03</v>
      </c>
      <c r="P2487">
        <f t="shared" si="153"/>
        <v>50.37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2.66</v>
      </c>
      <c r="P2488">
        <f t="shared" si="153"/>
        <v>26.57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</v>
      </c>
      <c r="P2489">
        <f t="shared" si="153"/>
        <v>39.49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1.07</v>
      </c>
      <c r="P2490">
        <f t="shared" si="153"/>
        <v>49.25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1.34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1.21</v>
      </c>
      <c r="P2492">
        <f t="shared" si="153"/>
        <v>37.94</v>
      </c>
      <c r="Q2492" t="s">
        <v>8325</v>
      </c>
      <c r="R2492" t="s">
        <v>8329</v>
      </c>
      <c r="S2492" s="10">
        <f t="shared" si="154"/>
        <v>41023.227731481486</v>
      </c>
      <c r="T2492" s="10">
        <f t="shared" si="155"/>
        <v>41083.227731481486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1.03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40559.077083333337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1.25</v>
      </c>
      <c r="P2494">
        <f t="shared" si="153"/>
        <v>27.78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1.29</v>
      </c>
      <c r="P2495">
        <f t="shared" si="153"/>
        <v>99.38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1.01</v>
      </c>
      <c r="P2496">
        <f t="shared" si="153"/>
        <v>38.85</v>
      </c>
      <c r="Q2496" t="s">
        <v>8325</v>
      </c>
      <c r="R2496" t="s">
        <v>8329</v>
      </c>
      <c r="S2496" s="10">
        <f t="shared" si="154"/>
        <v>41022.645185185189</v>
      </c>
      <c r="T2496" s="10">
        <f t="shared" si="155"/>
        <v>41052.645185185189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1.28</v>
      </c>
      <c r="P2497">
        <f t="shared" si="153"/>
        <v>45.55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156">ROUND(PRODUCT(E2498,1/D2498),2)</f>
        <v>1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41327.996435185181</v>
      </c>
      <c r="T2498" s="10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56"/>
        <v>1.1299999999999999</v>
      </c>
      <c r="P2499">
        <f t="shared" ref="P2499:P2562" si="157">IF(L2499=0,0,ROUND(E2499/L2499,2))</f>
        <v>80.55</v>
      </c>
      <c r="Q2499" t="s">
        <v>8325</v>
      </c>
      <c r="R2499" t="s">
        <v>8329</v>
      </c>
      <c r="S2499" s="10">
        <f t="shared" ref="S2499:S2562" si="158">(J2499/86400)+DATE(1970,1,1)</f>
        <v>40730.878912037035</v>
      </c>
      <c r="T2499" s="10">
        <f t="shared" si="155"/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1.06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ref="T2500:T2563" si="159">(I2500/86400)+DATE(1970,1,1)</f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2.0299999999999998</v>
      </c>
      <c r="P2501">
        <f t="shared" si="157"/>
        <v>47.68</v>
      </c>
      <c r="Q2501" t="s">
        <v>8325</v>
      </c>
      <c r="R2501" t="s">
        <v>8329</v>
      </c>
      <c r="S2501" s="10">
        <f t="shared" si="158"/>
        <v>41226.648576388892</v>
      </c>
      <c r="T2501" s="10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1.1299999999999999</v>
      </c>
      <c r="P2502">
        <f t="shared" si="157"/>
        <v>23.45</v>
      </c>
      <c r="Q2502" t="s">
        <v>8325</v>
      </c>
      <c r="R2502" t="s">
        <v>8329</v>
      </c>
      <c r="S2502" s="10">
        <f t="shared" si="158"/>
        <v>41053.772858796292</v>
      </c>
      <c r="T2502" s="10">
        <f t="shared" si="159"/>
        <v>41083.772858796292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0.03</v>
      </c>
      <c r="P2503">
        <f t="shared" si="157"/>
        <v>40.14</v>
      </c>
      <c r="Q2503" t="s">
        <v>8336</v>
      </c>
      <c r="R2503" t="s">
        <v>8353</v>
      </c>
      <c r="S2503" s="10">
        <f t="shared" si="158"/>
        <v>42244.776666666672</v>
      </c>
      <c r="T2503" s="10">
        <f t="shared" si="159"/>
        <v>42274.776666666672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>
        <f t="shared" si="157"/>
        <v>0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0.01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>
        <f t="shared" si="157"/>
        <v>0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>
        <f t="shared" si="157"/>
        <v>0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0.01</v>
      </c>
      <c r="P2511">
        <f t="shared" si="157"/>
        <v>35.71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42078.997361111113</v>
      </c>
      <c r="T2512" s="10">
        <f t="shared" si="159"/>
        <v>42138.997361111113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>
        <f t="shared" si="157"/>
        <v>0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>
        <f t="shared" si="157"/>
        <v>0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>
        <f t="shared" si="157"/>
        <v>0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0.02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0.19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>
        <f t="shared" si="157"/>
        <v>0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0.1</v>
      </c>
      <c r="P2519">
        <f t="shared" si="157"/>
        <v>53.55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>
        <f t="shared" si="157"/>
        <v>0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>
        <f t="shared" si="157"/>
        <v>0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42658.806250000001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1.0900000000000001</v>
      </c>
      <c r="P2523">
        <f t="shared" si="157"/>
        <v>103.68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</v>
      </c>
      <c r="P2524">
        <f t="shared" si="157"/>
        <v>185.19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1.56</v>
      </c>
      <c r="P2525">
        <f t="shared" si="157"/>
        <v>54.15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41961.017268518517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1.02</v>
      </c>
      <c r="P2526">
        <f t="shared" si="157"/>
        <v>177.21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</v>
      </c>
      <c r="P2527">
        <f t="shared" si="157"/>
        <v>100.33</v>
      </c>
      <c r="Q2527" t="s">
        <v>8325</v>
      </c>
      <c r="R2527" t="s">
        <v>8354</v>
      </c>
      <c r="S2527" s="10">
        <f t="shared" si="158"/>
        <v>41058.844571759255</v>
      </c>
      <c r="T2527" s="10">
        <f t="shared" si="159"/>
        <v>41088.844571759255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1.1299999999999999</v>
      </c>
      <c r="P2528">
        <f t="shared" si="157"/>
        <v>136.91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1.02</v>
      </c>
      <c r="P2529">
        <f t="shared" si="157"/>
        <v>57.54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1.07</v>
      </c>
      <c r="P2530">
        <f t="shared" si="157"/>
        <v>52.96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1.04</v>
      </c>
      <c r="P2531">
        <f t="shared" si="157"/>
        <v>82.33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</v>
      </c>
      <c r="P2532">
        <f t="shared" si="157"/>
        <v>135.41999999999999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</v>
      </c>
      <c r="P2533">
        <f t="shared" si="157"/>
        <v>74.069999999999993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1.26</v>
      </c>
      <c r="P2534">
        <f t="shared" si="157"/>
        <v>84.08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1.1100000000000001</v>
      </c>
      <c r="P2535">
        <f t="shared" si="157"/>
        <v>61.03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40127.700370370367</v>
      </c>
      <c r="T2536" s="10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1.04</v>
      </c>
      <c r="P2537">
        <f t="shared" si="157"/>
        <v>266.08999999999997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1.1299999999999999</v>
      </c>
      <c r="P2540">
        <f t="shared" si="157"/>
        <v>109.96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</v>
      </c>
      <c r="P2541">
        <f t="shared" si="157"/>
        <v>169.92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1.03</v>
      </c>
      <c r="P2542">
        <f t="shared" si="157"/>
        <v>95.74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1.07</v>
      </c>
      <c r="P2543">
        <f t="shared" si="157"/>
        <v>59.46</v>
      </c>
      <c r="Q2543" t="s">
        <v>8325</v>
      </c>
      <c r="R2543" t="s">
        <v>8354</v>
      </c>
      <c r="S2543" s="10">
        <f t="shared" si="158"/>
        <v>41483.449282407411</v>
      </c>
      <c r="T2543" s="10">
        <f t="shared" si="159"/>
        <v>41543.449282407411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1.04</v>
      </c>
      <c r="P2544">
        <f t="shared" si="157"/>
        <v>55.77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1.56</v>
      </c>
      <c r="P2545">
        <f t="shared" si="157"/>
        <v>30.08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1.01</v>
      </c>
      <c r="P2546">
        <f t="shared" si="157"/>
        <v>88.44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1.95</v>
      </c>
      <c r="P2547">
        <f t="shared" si="157"/>
        <v>64.03</v>
      </c>
      <c r="Q2547" t="s">
        <v>8325</v>
      </c>
      <c r="R2547" t="s">
        <v>8354</v>
      </c>
      <c r="S2547" s="10">
        <f t="shared" si="158"/>
        <v>42027.138171296298</v>
      </c>
      <c r="T2547" s="10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1.1200000000000001</v>
      </c>
      <c r="P2548">
        <f t="shared" si="157"/>
        <v>60.15</v>
      </c>
      <c r="Q2548" t="s">
        <v>8325</v>
      </c>
      <c r="R2548" t="s">
        <v>8354</v>
      </c>
      <c r="S2548" s="10">
        <f t="shared" si="158"/>
        <v>41524.858553240745</v>
      </c>
      <c r="T2548" s="10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1.2</v>
      </c>
      <c r="P2549">
        <f t="shared" si="157"/>
        <v>49.19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1.02</v>
      </c>
      <c r="P2550">
        <f t="shared" si="157"/>
        <v>165.16</v>
      </c>
      <c r="Q2550" t="s">
        <v>8325</v>
      </c>
      <c r="R2550" t="s">
        <v>8354</v>
      </c>
      <c r="S2550" s="10">
        <f t="shared" si="158"/>
        <v>42618.625428240739</v>
      </c>
      <c r="T2550" s="10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1.03</v>
      </c>
      <c r="P2551">
        <f t="shared" si="157"/>
        <v>43.62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1.01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1.03</v>
      </c>
      <c r="P2553">
        <f t="shared" si="157"/>
        <v>67.42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1.07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1.56</v>
      </c>
      <c r="P2555">
        <f t="shared" si="157"/>
        <v>38.880000000000003</v>
      </c>
      <c r="Q2555" t="s">
        <v>8325</v>
      </c>
      <c r="R2555" t="s">
        <v>8354</v>
      </c>
      <c r="S2555" s="10">
        <f t="shared" si="158"/>
        <v>41113.199155092589</v>
      </c>
      <c r="T2555" s="10">
        <f t="shared" si="159"/>
        <v>41173.199155092589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1.23</v>
      </c>
      <c r="P2556">
        <f t="shared" si="157"/>
        <v>54.99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1.07</v>
      </c>
      <c r="P2557">
        <f t="shared" si="157"/>
        <v>61.34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1.06</v>
      </c>
      <c r="P2558">
        <f t="shared" si="157"/>
        <v>23.12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1.18</v>
      </c>
      <c r="P2559">
        <f t="shared" si="157"/>
        <v>29.61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1.0900000000000001</v>
      </c>
      <c r="P2560">
        <f t="shared" si="157"/>
        <v>75.61</v>
      </c>
      <c r="Q2560" t="s">
        <v>8325</v>
      </c>
      <c r="R2560" t="s">
        <v>8354</v>
      </c>
      <c r="S2560" s="10">
        <f t="shared" si="158"/>
        <v>42093.860023148147</v>
      </c>
      <c r="T2560" s="10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1.1100000000000001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160">ROUND(PRODUCT(E2562,1/D2562),2)</f>
        <v>1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60"/>
        <v>0</v>
      </c>
      <c r="P2563">
        <f t="shared" ref="P2563:P2626" si="161">IF(L2563=0,0,ROUND(E2563/L2563,2))</f>
        <v>0</v>
      </c>
      <c r="Q2563" t="s">
        <v>8336</v>
      </c>
      <c r="R2563" t="s">
        <v>8337</v>
      </c>
      <c r="S2563" s="10">
        <f t="shared" ref="S2563:S2626" si="162">(J2563/86400)+DATE(1970,1,1)</f>
        <v>42260.528807870374</v>
      </c>
      <c r="T2563" s="10">
        <f t="shared" si="159"/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0.01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ref="T2564:T2627" si="163">(I2564/86400)+DATE(1970,1,1)</f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0.01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0.02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0.01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10">
        <f t="shared" si="162"/>
        <v>41986.108726851853</v>
      </c>
      <c r="T2577" s="10">
        <f t="shared" si="163"/>
        <v>42016.108726851853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10">
        <f t="shared" si="162"/>
        <v>42238.022905092592</v>
      </c>
      <c r="T2580" s="10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0.01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0.11</v>
      </c>
      <c r="P2583">
        <f t="shared" si="161"/>
        <v>48.18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0.01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10">
        <f t="shared" si="162"/>
        <v>42140.173252314809</v>
      </c>
      <c r="T2586" s="10">
        <f t="shared" si="163"/>
        <v>42170.173252314809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0.02</v>
      </c>
      <c r="P2589">
        <f t="shared" si="161"/>
        <v>202.83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0.04</v>
      </c>
      <c r="P2590">
        <f t="shared" si="161"/>
        <v>29.13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0.02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10">
        <f t="shared" si="162"/>
        <v>42089.845208333332</v>
      </c>
      <c r="T2595" s="10">
        <f t="shared" si="163"/>
        <v>42119.845208333332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0.12</v>
      </c>
      <c r="P2597">
        <f t="shared" si="161"/>
        <v>96.05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0.24</v>
      </c>
      <c r="P2598">
        <f t="shared" si="161"/>
        <v>305.77999999999997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0.06</v>
      </c>
      <c r="P2599">
        <f t="shared" si="161"/>
        <v>12.14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0.39</v>
      </c>
      <c r="P2600">
        <f t="shared" si="161"/>
        <v>83.57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0.01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7.0000000000000007E-2</v>
      </c>
      <c r="P2602">
        <f t="shared" si="161"/>
        <v>115.53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6.61</v>
      </c>
      <c r="P2603">
        <f t="shared" si="161"/>
        <v>21.9</v>
      </c>
      <c r="Q2603" t="s">
        <v>8319</v>
      </c>
      <c r="R2603" t="s">
        <v>8355</v>
      </c>
      <c r="S2603" s="10">
        <f t="shared" si="162"/>
        <v>41150.902187500003</v>
      </c>
      <c r="T2603" s="10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3.26</v>
      </c>
      <c r="P2604">
        <f t="shared" si="161"/>
        <v>80.02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1.01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1.04</v>
      </c>
      <c r="P2606">
        <f t="shared" si="161"/>
        <v>64.930000000000007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1.07</v>
      </c>
      <c r="P2607">
        <f t="shared" si="161"/>
        <v>60.97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1.1000000000000001</v>
      </c>
      <c r="P2608">
        <f t="shared" si="161"/>
        <v>31.44</v>
      </c>
      <c r="Q2608" t="s">
        <v>8319</v>
      </c>
      <c r="R2608" t="s">
        <v>8355</v>
      </c>
      <c r="S2608" s="10">
        <f t="shared" si="162"/>
        <v>41726.712754629625</v>
      </c>
      <c r="T2608" s="10">
        <f t="shared" si="163"/>
        <v>41758.712754629625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4.08</v>
      </c>
      <c r="P2609">
        <f t="shared" si="161"/>
        <v>81.95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2.2400000000000002</v>
      </c>
      <c r="P2610">
        <f t="shared" si="161"/>
        <v>58.93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3.04</v>
      </c>
      <c r="P2611">
        <f t="shared" si="161"/>
        <v>157.29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1.41</v>
      </c>
      <c r="P2612">
        <f t="shared" si="161"/>
        <v>55.76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27.91</v>
      </c>
      <c r="P2613">
        <f t="shared" si="161"/>
        <v>83.8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1.72</v>
      </c>
      <c r="P2614">
        <f t="shared" si="161"/>
        <v>58.42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1.01</v>
      </c>
      <c r="P2615">
        <f t="shared" si="161"/>
        <v>270.57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1.7</v>
      </c>
      <c r="P2617">
        <f t="shared" si="161"/>
        <v>47.18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1.1499999999999999</v>
      </c>
      <c r="P2618">
        <f t="shared" si="161"/>
        <v>120.31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8.7799999999999994</v>
      </c>
      <c r="P2619">
        <f t="shared" si="161"/>
        <v>27.6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1.05</v>
      </c>
      <c r="P2620">
        <f t="shared" si="161"/>
        <v>205.3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1.88</v>
      </c>
      <c r="P2621">
        <f t="shared" si="161"/>
        <v>35.549999999999997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1.44</v>
      </c>
      <c r="P2622">
        <f t="shared" si="161"/>
        <v>74.64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1.46</v>
      </c>
      <c r="P2623">
        <f t="shared" si="161"/>
        <v>47.06</v>
      </c>
      <c r="Q2623" t="s">
        <v>8319</v>
      </c>
      <c r="R2623" t="s">
        <v>8355</v>
      </c>
      <c r="S2623" s="10">
        <f t="shared" si="162"/>
        <v>42115.747546296298</v>
      </c>
      <c r="T2623" s="10">
        <f t="shared" si="163"/>
        <v>42145.747546296298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1.31</v>
      </c>
      <c r="P2624">
        <f t="shared" si="161"/>
        <v>26.59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1.1399999999999999</v>
      </c>
      <c r="P2625">
        <f t="shared" si="161"/>
        <v>36.770000000000003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164">ROUND(PRODUCT(E2626,1/D2626),2)</f>
        <v>13.79</v>
      </c>
      <c r="P2626">
        <f t="shared" si="161"/>
        <v>31.82</v>
      </c>
      <c r="Q2626" t="s">
        <v>8319</v>
      </c>
      <c r="R2626" t="s">
        <v>8355</v>
      </c>
      <c r="S2626" s="10">
        <f t="shared" si="162"/>
        <v>41144.421550925923</v>
      </c>
      <c r="T2626" s="10">
        <f t="shared" si="163"/>
        <v>41165.421550925923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64"/>
        <v>9.56</v>
      </c>
      <c r="P2627">
        <f t="shared" ref="P2627:P2690" si="165">IF(L2627=0,0,ROUND(E2627/L2627,2))</f>
        <v>27.58</v>
      </c>
      <c r="Q2627" t="s">
        <v>8319</v>
      </c>
      <c r="R2627" t="s">
        <v>8355</v>
      </c>
      <c r="S2627" s="10">
        <f t="shared" ref="S2627:S2690" si="166">(J2627/86400)+DATE(1970,1,1)</f>
        <v>42658.810277777782</v>
      </c>
      <c r="T2627" s="10">
        <f t="shared" si="163"/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ref="T2628:T2691" si="167">(I2628/86400)+DATE(1970,1,1)</f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6.47</v>
      </c>
      <c r="P2629">
        <f t="shared" si="165"/>
        <v>21.56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42334.871076388888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1.1000000000000001</v>
      </c>
      <c r="P2630">
        <f t="shared" si="165"/>
        <v>44.1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1.28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1.58</v>
      </c>
      <c r="P2632">
        <f t="shared" si="165"/>
        <v>38.99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1.1499999999999999</v>
      </c>
      <c r="P2633">
        <f t="shared" si="165"/>
        <v>80.19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1.37</v>
      </c>
      <c r="P2634">
        <f t="shared" si="165"/>
        <v>34.9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3.55</v>
      </c>
      <c r="P2635">
        <f t="shared" si="165"/>
        <v>89.1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1.06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42612.656493055554</v>
      </c>
      <c r="T2636" s="10">
        <f t="shared" si="167"/>
        <v>42642.656493055554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</v>
      </c>
      <c r="P2637">
        <f t="shared" si="165"/>
        <v>136.9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1.87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1.66</v>
      </c>
      <c r="P2639">
        <f t="shared" si="165"/>
        <v>31.96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1.02</v>
      </c>
      <c r="P2640">
        <f t="shared" si="165"/>
        <v>25.21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1.64</v>
      </c>
      <c r="P2641">
        <f t="shared" si="165"/>
        <v>10.039999999999999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1.06</v>
      </c>
      <c r="P2642">
        <f t="shared" si="165"/>
        <v>45.94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>
        <f t="shared" si="165"/>
        <v>0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0.34</v>
      </c>
      <c r="P2645">
        <f t="shared" si="165"/>
        <v>223.58</v>
      </c>
      <c r="Q2645" t="s">
        <v>8319</v>
      </c>
      <c r="R2645" t="s">
        <v>8355</v>
      </c>
      <c r="S2645" s="10">
        <f t="shared" si="166"/>
        <v>42689.582349537042</v>
      </c>
      <c r="T2645" s="10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0.02</v>
      </c>
      <c r="P2646">
        <f t="shared" si="165"/>
        <v>39.479999999999997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0.11</v>
      </c>
      <c r="P2647">
        <f t="shared" si="165"/>
        <v>91.3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0.08</v>
      </c>
      <c r="P2648">
        <f t="shared" si="165"/>
        <v>78.67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0.01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0.01</v>
      </c>
      <c r="P2650">
        <f t="shared" si="165"/>
        <v>17.670000000000002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0.01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0.02</v>
      </c>
      <c r="P2653">
        <f t="shared" si="165"/>
        <v>307.82</v>
      </c>
      <c r="Q2653" t="s">
        <v>8319</v>
      </c>
      <c r="R2653" t="s">
        <v>8355</v>
      </c>
      <c r="S2653" s="10">
        <f t="shared" si="166"/>
        <v>42327.805659722224</v>
      </c>
      <c r="T2653" s="10">
        <f t="shared" si="167"/>
        <v>42355.805659722224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0.01</v>
      </c>
      <c r="P2654">
        <f t="shared" si="165"/>
        <v>80.45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0.12</v>
      </c>
      <c r="P2655">
        <f t="shared" si="165"/>
        <v>83.94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42055.600995370369</v>
      </c>
      <c r="T2656" s="10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0.21</v>
      </c>
      <c r="P2657">
        <f t="shared" si="165"/>
        <v>73.37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0.11</v>
      </c>
      <c r="P2658">
        <f t="shared" si="165"/>
        <v>112.86</v>
      </c>
      <c r="Q2658" t="s">
        <v>8319</v>
      </c>
      <c r="R2658" t="s">
        <v>8355</v>
      </c>
      <c r="S2658" s="10">
        <f t="shared" si="166"/>
        <v>42767.688518518524</v>
      </c>
      <c r="T2658" s="10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0.19</v>
      </c>
      <c r="P2659">
        <f t="shared" si="165"/>
        <v>95.28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42551.884189814809</v>
      </c>
      <c r="T2660" s="10">
        <f t="shared" si="167"/>
        <v>42581.884189814809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0.03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42082.069560185184</v>
      </c>
      <c r="T2661" s="10">
        <f t="shared" si="167"/>
        <v>42112.069560185184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1.03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1.07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1.05</v>
      </c>
      <c r="P2665">
        <f t="shared" si="165"/>
        <v>373.56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1.03</v>
      </c>
      <c r="P2666">
        <f t="shared" si="165"/>
        <v>174.04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1.23</v>
      </c>
      <c r="P2667">
        <f t="shared" si="165"/>
        <v>93.7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1.59</v>
      </c>
      <c r="P2668">
        <f t="shared" si="165"/>
        <v>77.33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1.1100000000000001</v>
      </c>
      <c r="P2669">
        <f t="shared" si="165"/>
        <v>92.22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1.71</v>
      </c>
      <c r="P2670">
        <f t="shared" si="165"/>
        <v>60.96</v>
      </c>
      <c r="Q2670" t="s">
        <v>8319</v>
      </c>
      <c r="R2670" t="s">
        <v>8356</v>
      </c>
      <c r="S2670" s="10">
        <f t="shared" si="166"/>
        <v>42275.58871527778</v>
      </c>
      <c r="T2670" s="10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1.25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42319.035833333328</v>
      </c>
      <c r="T2671" s="10">
        <f t="shared" si="167"/>
        <v>42379.035833333328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0.06</v>
      </c>
      <c r="P2672">
        <f t="shared" si="165"/>
        <v>41.58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0.11</v>
      </c>
      <c r="P2673">
        <f t="shared" si="165"/>
        <v>33.76</v>
      </c>
      <c r="Q2673" t="s">
        <v>8319</v>
      </c>
      <c r="R2673" t="s">
        <v>8356</v>
      </c>
      <c r="S2673" s="10">
        <f t="shared" si="166"/>
        <v>41962.749027777776</v>
      </c>
      <c r="T2673" s="10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0.33</v>
      </c>
      <c r="P2674">
        <f t="shared" si="165"/>
        <v>70.62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0.28000000000000003</v>
      </c>
      <c r="P2675">
        <f t="shared" si="165"/>
        <v>167.15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0.63</v>
      </c>
      <c r="P2676">
        <f t="shared" si="165"/>
        <v>128.62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0.08</v>
      </c>
      <c r="P2677">
        <f t="shared" si="165"/>
        <v>65.41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0.5</v>
      </c>
      <c r="P2678">
        <f t="shared" si="165"/>
        <v>117.56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0.18</v>
      </c>
      <c r="P2679">
        <f t="shared" si="165"/>
        <v>126.48</v>
      </c>
      <c r="Q2679" t="s">
        <v>8319</v>
      </c>
      <c r="R2679" t="s">
        <v>8356</v>
      </c>
      <c r="S2679" s="10">
        <f t="shared" si="166"/>
        <v>41793.029432870375</v>
      </c>
      <c r="T2679" s="10">
        <f t="shared" si="167"/>
        <v>41823.029432870375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0.01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0.01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0.28000000000000003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0.01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41820.914641203708</v>
      </c>
      <c r="T2686" s="10">
        <f t="shared" si="167"/>
        <v>41860.914641203708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42121.654282407406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168">ROUND(PRODUCT(E2690,1/D2690),2)</f>
        <v>0</v>
      </c>
      <c r="P2690">
        <f t="shared" si="165"/>
        <v>5.29</v>
      </c>
      <c r="Q2690" t="s">
        <v>8336</v>
      </c>
      <c r="R2690" t="s">
        <v>8337</v>
      </c>
      <c r="S2690" s="10">
        <f t="shared" si="166"/>
        <v>42028.11886574074</v>
      </c>
      <c r="T2690" s="10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68"/>
        <v>0</v>
      </c>
      <c r="P2691">
        <f t="shared" ref="P2691:P2754" si="169">IF(L2691=0,0,ROUND(E2691/L2691,2))</f>
        <v>1</v>
      </c>
      <c r="Q2691" t="s">
        <v>8336</v>
      </c>
      <c r="R2691" t="s">
        <v>8337</v>
      </c>
      <c r="S2691" s="10">
        <f t="shared" ref="S2691:S2754" si="170">(J2691/86400)+DATE(1970,1,1)</f>
        <v>42551.961689814816</v>
      </c>
      <c r="T2691" s="10">
        <f t="shared" si="167"/>
        <v>42581.961689814816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0.11</v>
      </c>
      <c r="P2692">
        <f t="shared" si="169"/>
        <v>72.760000000000005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ref="T2692:T2755" si="171">(I2692/86400)+DATE(1970,1,1)</f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0.01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0.01</v>
      </c>
      <c r="P2695">
        <f t="shared" si="169"/>
        <v>13.33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0.06</v>
      </c>
      <c r="P2698">
        <f t="shared" si="169"/>
        <v>89.21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0.26</v>
      </c>
      <c r="P2699">
        <f t="shared" si="169"/>
        <v>116.56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0.01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41870.874675925923</v>
      </c>
      <c r="T2702" s="10">
        <f t="shared" si="171"/>
        <v>41900.874675925923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0.46</v>
      </c>
      <c r="P2703">
        <f t="shared" si="169"/>
        <v>34.130000000000003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0.34</v>
      </c>
      <c r="P2704">
        <f t="shared" si="169"/>
        <v>132.35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1.04</v>
      </c>
      <c r="P2705">
        <f t="shared" si="169"/>
        <v>922.22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0.06</v>
      </c>
      <c r="P2706">
        <f t="shared" si="169"/>
        <v>163.57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0.11</v>
      </c>
      <c r="P2707">
        <f t="shared" si="169"/>
        <v>217.38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1.1200000000000001</v>
      </c>
      <c r="P2708">
        <f t="shared" si="169"/>
        <v>149.44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3.51</v>
      </c>
      <c r="P2709">
        <f t="shared" si="169"/>
        <v>71.239999999999995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2.33</v>
      </c>
      <c r="P2710">
        <f t="shared" si="169"/>
        <v>44.46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1.02</v>
      </c>
      <c r="P2711">
        <f t="shared" si="169"/>
        <v>164.94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1.54</v>
      </c>
      <c r="P2712">
        <f t="shared" si="169"/>
        <v>84.87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1.01</v>
      </c>
      <c r="P2713">
        <f t="shared" si="169"/>
        <v>53.95</v>
      </c>
      <c r="Q2713" t="s">
        <v>8317</v>
      </c>
      <c r="R2713" t="s">
        <v>8357</v>
      </c>
      <c r="S2713" s="10">
        <f t="shared" si="170"/>
        <v>41780.745254629626</v>
      </c>
      <c r="T2713" s="10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1.31</v>
      </c>
      <c r="P2714">
        <f t="shared" si="169"/>
        <v>50.53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1.02</v>
      </c>
      <c r="P2715">
        <f t="shared" si="169"/>
        <v>108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1.1599999999999999</v>
      </c>
      <c r="P2716">
        <f t="shared" si="169"/>
        <v>95.37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2.65</v>
      </c>
      <c r="P2717">
        <f t="shared" si="169"/>
        <v>57.63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1.2</v>
      </c>
      <c r="P2718">
        <f t="shared" si="169"/>
        <v>64.16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1.2</v>
      </c>
      <c r="P2719">
        <f t="shared" si="169"/>
        <v>92.39</v>
      </c>
      <c r="Q2719" t="s">
        <v>8317</v>
      </c>
      <c r="R2719" t="s">
        <v>8357</v>
      </c>
      <c r="S2719" s="10">
        <f t="shared" si="170"/>
        <v>41934.914918981478</v>
      </c>
      <c r="T2719" s="10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1.04</v>
      </c>
      <c r="P2720">
        <f t="shared" si="169"/>
        <v>125.98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1.0900000000000001</v>
      </c>
      <c r="P2721">
        <f t="shared" si="169"/>
        <v>94.64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42477.98951388889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1.18</v>
      </c>
      <c r="P2722">
        <f t="shared" si="169"/>
        <v>170.7</v>
      </c>
      <c r="Q2722" t="s">
        <v>8317</v>
      </c>
      <c r="R2722" t="s">
        <v>8357</v>
      </c>
      <c r="S2722" s="10">
        <f t="shared" si="170"/>
        <v>42655.465891203705</v>
      </c>
      <c r="T2722" s="10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14.62</v>
      </c>
      <c r="P2723">
        <f t="shared" si="169"/>
        <v>40.76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2.5299999999999998</v>
      </c>
      <c r="P2724">
        <f t="shared" si="169"/>
        <v>68.25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1.4</v>
      </c>
      <c r="P2725">
        <f t="shared" si="169"/>
        <v>95.49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2.97</v>
      </c>
      <c r="P2726">
        <f t="shared" si="169"/>
        <v>7.19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1.45</v>
      </c>
      <c r="P2727">
        <f t="shared" si="169"/>
        <v>511.65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1.06</v>
      </c>
      <c r="P2728">
        <f t="shared" si="169"/>
        <v>261.75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4.93</v>
      </c>
      <c r="P2729">
        <f t="shared" si="169"/>
        <v>69.760000000000005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2.02</v>
      </c>
      <c r="P2730">
        <f t="shared" si="169"/>
        <v>77.23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1.04</v>
      </c>
      <c r="P2731">
        <f t="shared" si="169"/>
        <v>340.57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1.7</v>
      </c>
      <c r="P2732">
        <f t="shared" si="169"/>
        <v>67.42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1.04</v>
      </c>
      <c r="P2733">
        <f t="shared" si="169"/>
        <v>845.7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1.18</v>
      </c>
      <c r="P2734">
        <f t="shared" si="169"/>
        <v>97.19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1.08</v>
      </c>
      <c r="P2735">
        <f t="shared" si="169"/>
        <v>451.84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</v>
      </c>
      <c r="P2736">
        <f t="shared" si="169"/>
        <v>138.66999999999999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9.7799999999999994</v>
      </c>
      <c r="P2737">
        <f t="shared" si="169"/>
        <v>21.64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1.23</v>
      </c>
      <c r="P2738">
        <f t="shared" si="169"/>
        <v>169.52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2.46</v>
      </c>
      <c r="P2739">
        <f t="shared" si="169"/>
        <v>161.88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1.48</v>
      </c>
      <c r="P2740">
        <f t="shared" si="169"/>
        <v>493.13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3.84</v>
      </c>
      <c r="P2741">
        <f t="shared" si="169"/>
        <v>22.12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1.03</v>
      </c>
      <c r="P2742">
        <f t="shared" si="169"/>
        <v>18.239999999999998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0.28999999999999998</v>
      </c>
      <c r="P2744">
        <f t="shared" si="169"/>
        <v>40.61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>
        <f t="shared" si="169"/>
        <v>0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0.05</v>
      </c>
      <c r="P2746">
        <f t="shared" si="169"/>
        <v>37.950000000000003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0.22</v>
      </c>
      <c r="P2747">
        <f t="shared" si="169"/>
        <v>35.729999999999997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0.27</v>
      </c>
      <c r="P2748">
        <f t="shared" si="169"/>
        <v>42.16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41044.648113425923</v>
      </c>
      <c r="T2749" s="10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0.01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0.01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>
        <f t="shared" si="169"/>
        <v>0</v>
      </c>
      <c r="Q2752" t="s">
        <v>8322</v>
      </c>
      <c r="R2752" t="s">
        <v>8358</v>
      </c>
      <c r="S2752" s="10">
        <f t="shared" si="170"/>
        <v>41078.899826388893</v>
      </c>
      <c r="T2752" s="10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>
        <f t="shared" si="169"/>
        <v>0</v>
      </c>
      <c r="Q2753" t="s">
        <v>8322</v>
      </c>
      <c r="R2753" t="s">
        <v>8358</v>
      </c>
      <c r="S2753" s="10">
        <f t="shared" si="170"/>
        <v>41747.887060185181</v>
      </c>
      <c r="T2753" s="10">
        <f t="shared" si="171"/>
        <v>41807.887060185181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172">ROUND(PRODUCT(E2754,1/D2754),2)</f>
        <v>0.11</v>
      </c>
      <c r="P2754">
        <f t="shared" si="169"/>
        <v>39.29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72"/>
        <v>0.19</v>
      </c>
      <c r="P2755">
        <f t="shared" ref="P2755:P2818" si="173">IF(L2755=0,0,ROUND(E2755/L2755,2))</f>
        <v>47.5</v>
      </c>
      <c r="Q2755" t="s">
        <v>8322</v>
      </c>
      <c r="R2755" t="s">
        <v>8358</v>
      </c>
      <c r="S2755" s="10">
        <f t="shared" ref="S2755:S2818" si="174">(J2755/86400)+DATE(1970,1,1)</f>
        <v>41117.900729166664</v>
      </c>
      <c r="T2755" s="10">
        <f t="shared" si="171"/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10">
        <f t="shared" si="174"/>
        <v>41863.636006944442</v>
      </c>
      <c r="T2756" s="10">
        <f t="shared" ref="T2756:T2819" si="175">(I2756/86400)+DATE(1970,1,1)</f>
        <v>41893.636006944442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0.52</v>
      </c>
      <c r="P2757">
        <f t="shared" si="173"/>
        <v>17.329999999999998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0.1</v>
      </c>
      <c r="P2758">
        <f t="shared" si="173"/>
        <v>31.76</v>
      </c>
      <c r="Q2758" t="s">
        <v>8322</v>
      </c>
      <c r="R2758" t="s">
        <v>8358</v>
      </c>
      <c r="S2758" s="10">
        <f t="shared" si="174"/>
        <v>41620.900474537033</v>
      </c>
      <c r="T2758" s="10">
        <f t="shared" si="175"/>
        <v>41650.900474537033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0.01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0.12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0.11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0.01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0.01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0.01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>
        <f t="shared" si="173"/>
        <v>0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40736.668032407411</v>
      </c>
      <c r="T2768" s="10">
        <f t="shared" si="175"/>
        <v>40766.668032407411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0.01</v>
      </c>
      <c r="P2769">
        <f t="shared" si="173"/>
        <v>11.33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0.14000000000000001</v>
      </c>
      <c r="P2770">
        <f t="shared" si="173"/>
        <v>29.47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41745.826273148152</v>
      </c>
      <c r="T2771" s="10">
        <f t="shared" si="175"/>
        <v>41795.826273148152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0.1</v>
      </c>
      <c r="P2772">
        <f t="shared" si="173"/>
        <v>63.1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>
        <f t="shared" si="173"/>
        <v>0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>
        <f t="shared" si="173"/>
        <v>0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0.14000000000000001</v>
      </c>
      <c r="P2776">
        <f t="shared" si="173"/>
        <v>43.85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0.08</v>
      </c>
      <c r="P2778">
        <f t="shared" si="173"/>
        <v>45.97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0.26</v>
      </c>
      <c r="P2780">
        <f t="shared" si="173"/>
        <v>93.67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0.02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>
        <f t="shared" si="173"/>
        <v>0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1.05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1.2</v>
      </c>
      <c r="P2784">
        <f t="shared" si="173"/>
        <v>66.67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1.1499999999999999</v>
      </c>
      <c r="P2785">
        <f t="shared" si="173"/>
        <v>18.77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1.19</v>
      </c>
      <c r="P2786">
        <f t="shared" si="173"/>
        <v>66.11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1.05</v>
      </c>
      <c r="P2787">
        <f t="shared" si="173"/>
        <v>36.86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1.18</v>
      </c>
      <c r="P2788">
        <f t="shared" si="173"/>
        <v>39.81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1.2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1.03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42550.701886574076</v>
      </c>
      <c r="T2790" s="10">
        <f t="shared" si="175"/>
        <v>42580.701886574076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1.01</v>
      </c>
      <c r="P2791">
        <f t="shared" si="173"/>
        <v>126.46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1.05</v>
      </c>
      <c r="P2792">
        <f t="shared" si="173"/>
        <v>47.88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1.03</v>
      </c>
      <c r="P2793">
        <f t="shared" si="173"/>
        <v>73.209999999999994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1.08</v>
      </c>
      <c r="P2794">
        <f t="shared" si="173"/>
        <v>89.67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1.1100000000000001</v>
      </c>
      <c r="P2795">
        <f t="shared" si="173"/>
        <v>151.46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1.04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1.1599999999999999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1.03</v>
      </c>
      <c r="P2799">
        <f t="shared" si="173"/>
        <v>87.36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1.01</v>
      </c>
      <c r="P2800">
        <f t="shared" si="173"/>
        <v>36.47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1.17</v>
      </c>
      <c r="P2801">
        <f t="shared" si="173"/>
        <v>44.86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1.33</v>
      </c>
      <c r="P2802">
        <f t="shared" si="173"/>
        <v>42.9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1.33</v>
      </c>
      <c r="P2803">
        <f t="shared" si="173"/>
        <v>51.23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1.02</v>
      </c>
      <c r="P2804">
        <f t="shared" si="173"/>
        <v>33.94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1.28</v>
      </c>
      <c r="P2805">
        <f t="shared" si="173"/>
        <v>90.74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1.1000000000000001</v>
      </c>
      <c r="P2807">
        <f t="shared" si="173"/>
        <v>24.44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1.1200000000000001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1.26</v>
      </c>
      <c r="P2809">
        <f t="shared" si="173"/>
        <v>67.739999999999995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</v>
      </c>
      <c r="P2810">
        <f t="shared" si="173"/>
        <v>65.38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1.02</v>
      </c>
      <c r="P2811">
        <f t="shared" si="173"/>
        <v>121.9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1.08</v>
      </c>
      <c r="P2812">
        <f t="shared" si="173"/>
        <v>47.46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</v>
      </c>
      <c r="P2813">
        <f t="shared" si="173"/>
        <v>92.84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1.1299999999999999</v>
      </c>
      <c r="P2814">
        <f t="shared" si="173"/>
        <v>68.25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1.28</v>
      </c>
      <c r="P2815">
        <f t="shared" si="173"/>
        <v>37.21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1.08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2.42</v>
      </c>
      <c r="P2817">
        <f t="shared" si="173"/>
        <v>43.21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176">ROUND(PRODUCT(E2818,1/D2818),2)</f>
        <v>1.42</v>
      </c>
      <c r="P2818">
        <f t="shared" si="173"/>
        <v>25.13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76"/>
        <v>1.3</v>
      </c>
      <c r="P2819">
        <f t="shared" ref="P2819:P2882" si="177">IF(L2819=0,0,ROUND(E2819/L2819,2))</f>
        <v>23.64</v>
      </c>
      <c r="Q2819" t="s">
        <v>8317</v>
      </c>
      <c r="R2819" t="s">
        <v>8318</v>
      </c>
      <c r="S2819" s="10">
        <f t="shared" ref="S2819:S2882" si="178">(J2819/86400)+DATE(1970,1,1)</f>
        <v>42023.634976851856</v>
      </c>
      <c r="T2819" s="10">
        <f t="shared" si="175"/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1.06</v>
      </c>
      <c r="P2820">
        <f t="shared" si="177"/>
        <v>103.95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ref="T2820:T2883" si="179">(I2820/86400)+DATE(1970,1,1)</f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1.05</v>
      </c>
      <c r="P2821">
        <f t="shared" si="177"/>
        <v>50.38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</v>
      </c>
      <c r="P2823">
        <f t="shared" si="177"/>
        <v>28.57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</v>
      </c>
      <c r="P2824">
        <f t="shared" si="177"/>
        <v>63.83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42090.642268518517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1.24</v>
      </c>
      <c r="P2825">
        <f t="shared" si="177"/>
        <v>8.86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1.17</v>
      </c>
      <c r="P2826">
        <f t="shared" si="177"/>
        <v>50.67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1.03</v>
      </c>
      <c r="P2827">
        <f t="shared" si="177"/>
        <v>60.78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1.08</v>
      </c>
      <c r="P2828">
        <f t="shared" si="177"/>
        <v>113.42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1.2</v>
      </c>
      <c r="P2829">
        <f t="shared" si="177"/>
        <v>104.57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</v>
      </c>
      <c r="P2830">
        <f t="shared" si="177"/>
        <v>98.31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1.07</v>
      </c>
      <c r="P2831">
        <f t="shared" si="177"/>
        <v>35.04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</v>
      </c>
      <c r="P2832">
        <f t="shared" si="177"/>
        <v>272.73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1.1100000000000001</v>
      </c>
      <c r="P2833">
        <f t="shared" si="177"/>
        <v>63.85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1.1499999999999999</v>
      </c>
      <c r="P2834">
        <f t="shared" si="177"/>
        <v>30.19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1.08</v>
      </c>
      <c r="P2835">
        <f t="shared" si="177"/>
        <v>83.51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1.7</v>
      </c>
      <c r="P2836">
        <f t="shared" si="177"/>
        <v>64.760000000000005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1.87</v>
      </c>
      <c r="P2837">
        <f t="shared" si="177"/>
        <v>20.12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1.08</v>
      </c>
      <c r="P2838">
        <f t="shared" si="177"/>
        <v>44.09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</v>
      </c>
      <c r="P2839">
        <f t="shared" si="177"/>
        <v>40.479999999999997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1.2</v>
      </c>
      <c r="P2840">
        <f t="shared" si="177"/>
        <v>44.54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1.1100000000000001</v>
      </c>
      <c r="P2841">
        <f t="shared" si="177"/>
        <v>125.81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1.04</v>
      </c>
      <c r="P2842">
        <f t="shared" si="177"/>
        <v>19.7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42291.739548611113</v>
      </c>
      <c r="T2843" s="10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10">
        <f t="shared" si="178"/>
        <v>41784.95248842593</v>
      </c>
      <c r="T2844" s="10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0.05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0.32</v>
      </c>
      <c r="P2847">
        <f t="shared" si="177"/>
        <v>60.67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0.04</v>
      </c>
      <c r="P2852">
        <f t="shared" si="177"/>
        <v>23.92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0.02</v>
      </c>
      <c r="P2854">
        <f t="shared" si="177"/>
        <v>15.83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0.42</v>
      </c>
      <c r="P2856">
        <f t="shared" si="177"/>
        <v>29.79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0.05</v>
      </c>
      <c r="P2858">
        <f t="shared" si="177"/>
        <v>24.33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0.2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0.02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7.0000000000000007E-2</v>
      </c>
      <c r="P2862">
        <f t="shared" si="177"/>
        <v>29.56</v>
      </c>
      <c r="Q2862" t="s">
        <v>8317</v>
      </c>
      <c r="R2862" t="s">
        <v>8318</v>
      </c>
      <c r="S2862" s="10">
        <f t="shared" si="178"/>
        <v>42480.80064814815</v>
      </c>
      <c r="T2862" s="10">
        <f t="shared" si="179"/>
        <v>42540.80064814815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0.32</v>
      </c>
      <c r="P2863">
        <f t="shared" si="177"/>
        <v>26.67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0.02</v>
      </c>
      <c r="P2866">
        <f t="shared" si="177"/>
        <v>13.33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0.01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0.2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0.42</v>
      </c>
      <c r="P2870">
        <f t="shared" si="177"/>
        <v>105.03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0.01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0.15</v>
      </c>
      <c r="P2872">
        <f t="shared" si="177"/>
        <v>83.33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0.05</v>
      </c>
      <c r="P2873">
        <f t="shared" si="177"/>
        <v>35.92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0.38</v>
      </c>
      <c r="P2875">
        <f t="shared" si="177"/>
        <v>119.13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0.05</v>
      </c>
      <c r="P2876">
        <f t="shared" si="177"/>
        <v>90.33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0.11</v>
      </c>
      <c r="P2879">
        <f t="shared" si="177"/>
        <v>108.33</v>
      </c>
      <c r="Q2879" t="s">
        <v>8317</v>
      </c>
      <c r="R2879" t="s">
        <v>8318</v>
      </c>
      <c r="S2879" s="10">
        <f t="shared" si="178"/>
        <v>42672.955138888894</v>
      </c>
      <c r="T2879" s="10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0.02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180">ROUND(PRODUCT(E2882,1/D2882),2)</f>
        <v>0.23</v>
      </c>
      <c r="P2882">
        <f t="shared" si="177"/>
        <v>96.55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80"/>
        <v>0</v>
      </c>
      <c r="P2883">
        <f t="shared" ref="P2883:P2946" si="181">IF(L2883=0,0,ROUND(E2883/L2883,2))</f>
        <v>0</v>
      </c>
      <c r="Q2883" t="s">
        <v>8317</v>
      </c>
      <c r="R2883" t="s">
        <v>8318</v>
      </c>
      <c r="S2883" s="10">
        <f t="shared" ref="S2883:S2946" si="182">(J2883/86400)+DATE(1970,1,1)</f>
        <v>41916.597638888888</v>
      </c>
      <c r="T2883" s="10">
        <f t="shared" si="179"/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0.34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ref="T2884:T2947" si="183">(I2884/86400)+DATE(1970,1,1)</f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0.19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0.33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0.38</v>
      </c>
      <c r="P2891">
        <f t="shared" si="181"/>
        <v>81.569999999999993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0.01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0.03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0.09</v>
      </c>
      <c r="P2894">
        <f t="shared" si="181"/>
        <v>29.41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0.01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0.05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0.21</v>
      </c>
      <c r="P2898">
        <f t="shared" si="181"/>
        <v>52.08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0.05</v>
      </c>
      <c r="P2899">
        <f t="shared" si="181"/>
        <v>183.33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0.04</v>
      </c>
      <c r="P2900">
        <f t="shared" si="181"/>
        <v>26.33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0.62</v>
      </c>
      <c r="P2902">
        <f t="shared" si="181"/>
        <v>486.43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0.01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0.01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0.18</v>
      </c>
      <c r="P2907">
        <f t="shared" si="181"/>
        <v>36.590000000000003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0.09</v>
      </c>
      <c r="P2908">
        <f t="shared" si="181"/>
        <v>80.709999999999994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42444.877743055556</v>
      </c>
      <c r="T2909" s="10">
        <f t="shared" si="183"/>
        <v>42504.877743055556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0.03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42499.73170138889</v>
      </c>
      <c r="T2910" s="10">
        <f t="shared" si="183"/>
        <v>42529.73170138889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0.37</v>
      </c>
      <c r="P2913">
        <f t="shared" si="181"/>
        <v>46.93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0.14000000000000001</v>
      </c>
      <c r="P2914">
        <f t="shared" si="181"/>
        <v>78.08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0.61</v>
      </c>
      <c r="P2917">
        <f t="shared" si="181"/>
        <v>203.67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0.08</v>
      </c>
      <c r="P2918">
        <f t="shared" si="181"/>
        <v>20.71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0.22</v>
      </c>
      <c r="P2919">
        <f t="shared" si="181"/>
        <v>48.56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0.27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0.09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0.27</v>
      </c>
      <c r="P2922">
        <f t="shared" si="181"/>
        <v>51.62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</v>
      </c>
      <c r="P2924">
        <f t="shared" si="181"/>
        <v>83.33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1.03</v>
      </c>
      <c r="P2926">
        <f t="shared" si="181"/>
        <v>175.51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1.02</v>
      </c>
      <c r="P2927">
        <f t="shared" si="181"/>
        <v>231.66</v>
      </c>
      <c r="Q2927" t="s">
        <v>8317</v>
      </c>
      <c r="R2927" t="s">
        <v>8359</v>
      </c>
      <c r="S2927" s="10">
        <f t="shared" si="182"/>
        <v>41863.584120370375</v>
      </c>
      <c r="T2927" s="10">
        <f t="shared" si="183"/>
        <v>41893.584120370375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1.31</v>
      </c>
      <c r="P2929">
        <f t="shared" si="181"/>
        <v>112.14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</v>
      </c>
      <c r="P2930">
        <f t="shared" si="181"/>
        <v>41.67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1.02</v>
      </c>
      <c r="P2931">
        <f t="shared" si="181"/>
        <v>255.17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1.01</v>
      </c>
      <c r="P2932">
        <f t="shared" si="181"/>
        <v>162.77000000000001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1.06</v>
      </c>
      <c r="P2933">
        <f t="shared" si="181"/>
        <v>88.33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1.05</v>
      </c>
      <c r="P2934">
        <f t="shared" si="181"/>
        <v>85.74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1.03</v>
      </c>
      <c r="P2935">
        <f t="shared" si="181"/>
        <v>47.57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1.08</v>
      </c>
      <c r="P2936">
        <f t="shared" si="181"/>
        <v>72.97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1.01</v>
      </c>
      <c r="P2937">
        <f t="shared" si="181"/>
        <v>90.54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1.28</v>
      </c>
      <c r="P2938">
        <f t="shared" si="181"/>
        <v>37.65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1.33</v>
      </c>
      <c r="P2939">
        <f t="shared" si="181"/>
        <v>36.36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1.01</v>
      </c>
      <c r="P2940">
        <f t="shared" si="181"/>
        <v>126.72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1.03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1.07</v>
      </c>
      <c r="P2942">
        <f t="shared" si="181"/>
        <v>81.239999999999995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0.2</v>
      </c>
      <c r="P2944">
        <f t="shared" si="181"/>
        <v>202.23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>
        <f t="shared" si="181"/>
        <v>0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184">ROUND(PRODUCT(E2946,1/D2946),2)</f>
        <v>0.01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84"/>
        <v>0</v>
      </c>
      <c r="P2947">
        <f t="shared" ref="P2947:P3010" si="185">IF(L2947=0,0,ROUND(E2947/L2947,2))</f>
        <v>0</v>
      </c>
      <c r="Q2947" t="s">
        <v>8317</v>
      </c>
      <c r="R2947" t="s">
        <v>8357</v>
      </c>
      <c r="S2947" s="10">
        <f t="shared" ref="S2947:S3010" si="186">(J2947/86400)+DATE(1970,1,1)</f>
        <v>42118.139583333337</v>
      </c>
      <c r="T2947" s="10">
        <f t="shared" si="183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ref="T2948:T3011" si="187">(I2948/86400)+DATE(1970,1,1)</f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0.04</v>
      </c>
      <c r="P2949">
        <f t="shared" si="185"/>
        <v>82.46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0.03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0.02</v>
      </c>
      <c r="P2953">
        <f t="shared" si="185"/>
        <v>18.899999999999999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0.08</v>
      </c>
      <c r="P2954">
        <f t="shared" si="185"/>
        <v>200.63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5"/>
        <v>0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42810.541701388887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0.6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0.17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0.02</v>
      </c>
      <c r="P2959">
        <f t="shared" si="185"/>
        <v>93.33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5"/>
        <v>0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5"/>
        <v>0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5"/>
        <v>0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1.1000000000000001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1.22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1.07</v>
      </c>
      <c r="P2965">
        <f t="shared" si="185"/>
        <v>109.03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1.01</v>
      </c>
      <c r="P2966">
        <f t="shared" si="185"/>
        <v>25.69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1.0900000000000001</v>
      </c>
      <c r="P2967">
        <f t="shared" si="185"/>
        <v>41.92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1.1399999999999999</v>
      </c>
      <c r="P2968">
        <f t="shared" si="185"/>
        <v>88.77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1.1399999999999999</v>
      </c>
      <c r="P2969">
        <f t="shared" si="185"/>
        <v>80.23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1.06</v>
      </c>
      <c r="P2970">
        <f t="shared" si="185"/>
        <v>78.94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1.63</v>
      </c>
      <c r="P2971">
        <f t="shared" si="185"/>
        <v>95.59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1.06</v>
      </c>
      <c r="P2972">
        <f t="shared" si="185"/>
        <v>69.89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</v>
      </c>
      <c r="P2973">
        <f t="shared" si="185"/>
        <v>74.53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1.05</v>
      </c>
      <c r="P2974">
        <f t="shared" si="185"/>
        <v>123.94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1.75</v>
      </c>
      <c r="P2975">
        <f t="shared" si="185"/>
        <v>264.85000000000002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1.02</v>
      </c>
      <c r="P2976">
        <f t="shared" si="185"/>
        <v>58.62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</v>
      </c>
      <c r="P2977">
        <f t="shared" si="185"/>
        <v>70.88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1.71</v>
      </c>
      <c r="P2978">
        <f t="shared" si="185"/>
        <v>8.57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1.1399999999999999</v>
      </c>
      <c r="P2979">
        <f t="shared" si="185"/>
        <v>113.57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1.29</v>
      </c>
      <c r="P2980">
        <f t="shared" si="185"/>
        <v>60.69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1.01</v>
      </c>
      <c r="P2981">
        <f t="shared" si="185"/>
        <v>110.22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1.0900000000000001</v>
      </c>
      <c r="P2982">
        <f t="shared" si="185"/>
        <v>136.46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1.29</v>
      </c>
      <c r="P2983">
        <f t="shared" si="185"/>
        <v>53.16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1.02</v>
      </c>
      <c r="P2984">
        <f t="shared" si="185"/>
        <v>86.49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1.47</v>
      </c>
      <c r="P2985">
        <f t="shared" si="185"/>
        <v>155.24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</v>
      </c>
      <c r="P2986">
        <f t="shared" si="185"/>
        <v>115.08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1.22</v>
      </c>
      <c r="P2987">
        <f t="shared" si="185"/>
        <v>109.59</v>
      </c>
      <c r="Q2987" t="s">
        <v>8317</v>
      </c>
      <c r="R2987" t="s">
        <v>8357</v>
      </c>
      <c r="S2987" s="10">
        <f t="shared" si="186"/>
        <v>42654.973703703705</v>
      </c>
      <c r="T2987" s="10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1.06</v>
      </c>
      <c r="P2988">
        <f t="shared" si="185"/>
        <v>45.21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1.1000000000000001</v>
      </c>
      <c r="P2989">
        <f t="shared" si="185"/>
        <v>104.15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</v>
      </c>
      <c r="P2990">
        <f t="shared" si="185"/>
        <v>35.71</v>
      </c>
      <c r="Q2990" t="s">
        <v>8317</v>
      </c>
      <c r="R2990" t="s">
        <v>8357</v>
      </c>
      <c r="S2990" s="10">
        <f t="shared" si="186"/>
        <v>42511.36204861111</v>
      </c>
      <c r="T2990" s="10">
        <f t="shared" si="187"/>
        <v>42541.36204861111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1.77</v>
      </c>
      <c r="P2991">
        <f t="shared" si="185"/>
        <v>97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</v>
      </c>
      <c r="P2992">
        <f t="shared" si="185"/>
        <v>370.37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1.03</v>
      </c>
      <c r="P2993">
        <f t="shared" si="185"/>
        <v>94.41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1.05</v>
      </c>
      <c r="P2994">
        <f t="shared" si="185"/>
        <v>48.98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</v>
      </c>
      <c r="P2995">
        <f t="shared" si="185"/>
        <v>45.59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4.58</v>
      </c>
      <c r="P2996">
        <f t="shared" si="185"/>
        <v>23.28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1.05</v>
      </c>
      <c r="P2997">
        <f t="shared" si="185"/>
        <v>63.23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1.72</v>
      </c>
      <c r="P2998">
        <f t="shared" si="185"/>
        <v>153.52000000000001</v>
      </c>
      <c r="Q2998" t="s">
        <v>8317</v>
      </c>
      <c r="R2998" t="s">
        <v>8357</v>
      </c>
      <c r="S2998" s="10">
        <f t="shared" si="186"/>
        <v>42090.912499999999</v>
      </c>
      <c r="T2998" s="10">
        <f t="shared" si="187"/>
        <v>42150.912499999999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1.04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1.03</v>
      </c>
      <c r="P3000">
        <f t="shared" si="185"/>
        <v>118.97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1.19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3.19</v>
      </c>
      <c r="P3003">
        <f t="shared" si="185"/>
        <v>131.38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1.0900000000000001</v>
      </c>
      <c r="P3004">
        <f t="shared" si="185"/>
        <v>73.03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1.01</v>
      </c>
      <c r="P3005">
        <f t="shared" si="185"/>
        <v>178.53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1.1299999999999999</v>
      </c>
      <c r="P3006">
        <f t="shared" si="185"/>
        <v>162.91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1.2</v>
      </c>
      <c r="P3007">
        <f t="shared" si="185"/>
        <v>108.24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1.08</v>
      </c>
      <c r="P3008">
        <f t="shared" si="185"/>
        <v>88.87</v>
      </c>
      <c r="Q3008" t="s">
        <v>8317</v>
      </c>
      <c r="R3008" t="s">
        <v>8357</v>
      </c>
      <c r="S3008" s="10">
        <f t="shared" si="186"/>
        <v>41957.756840277776</v>
      </c>
      <c r="T3008" s="10">
        <f t="shared" si="187"/>
        <v>41987.756840277776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188">ROUND(PRODUCT(E3010,1/D3010),2)</f>
        <v>1.01</v>
      </c>
      <c r="P3010">
        <f t="shared" si="185"/>
        <v>116.73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88"/>
        <v>1.2</v>
      </c>
      <c r="P3011">
        <f t="shared" ref="P3011:P3074" si="189">IF(L3011=0,0,ROUND(E3011/L3011,2))</f>
        <v>233.9</v>
      </c>
      <c r="Q3011" t="s">
        <v>8317</v>
      </c>
      <c r="R3011" t="s">
        <v>8357</v>
      </c>
      <c r="S3011" s="10">
        <f t="shared" ref="S3011:S3074" si="190">(J3011/86400)+DATE(1970,1,1)</f>
        <v>41939.569907407407</v>
      </c>
      <c r="T3011" s="10">
        <f t="shared" si="187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ref="T3012:T3075" si="191">(I3012/86400)+DATE(1970,1,1)</f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1.24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1.17</v>
      </c>
      <c r="P3014">
        <f t="shared" si="189"/>
        <v>85.18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1.57</v>
      </c>
      <c r="P3015">
        <f t="shared" si="189"/>
        <v>146.69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1.1299999999999999</v>
      </c>
      <c r="P3016">
        <f t="shared" si="189"/>
        <v>50.76</v>
      </c>
      <c r="Q3016" t="s">
        <v>8317</v>
      </c>
      <c r="R3016" t="s">
        <v>8357</v>
      </c>
      <c r="S3016" s="10">
        <f t="shared" si="190"/>
        <v>41920.123611111107</v>
      </c>
      <c r="T3016" s="10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1.03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1.03</v>
      </c>
      <c r="P3018">
        <f t="shared" si="189"/>
        <v>242.28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1.06</v>
      </c>
      <c r="P3019">
        <f t="shared" si="189"/>
        <v>146.44999999999999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1.01</v>
      </c>
      <c r="P3020">
        <f t="shared" si="189"/>
        <v>103.17</v>
      </c>
      <c r="Q3020" t="s">
        <v>8317</v>
      </c>
      <c r="R3020" t="s">
        <v>8357</v>
      </c>
      <c r="S3020" s="10">
        <f t="shared" si="190"/>
        <v>42163.298333333332</v>
      </c>
      <c r="T3020" s="10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1.21</v>
      </c>
      <c r="P3021">
        <f t="shared" si="189"/>
        <v>80.459999999999994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1.01</v>
      </c>
      <c r="P3022">
        <f t="shared" si="189"/>
        <v>234.67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1.1599999999999999</v>
      </c>
      <c r="P3023">
        <f t="shared" si="189"/>
        <v>50.69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1.01</v>
      </c>
      <c r="P3024">
        <f t="shared" si="189"/>
        <v>162.71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1.03</v>
      </c>
      <c r="P3025">
        <f t="shared" si="189"/>
        <v>120.17</v>
      </c>
      <c r="Q3025" t="s">
        <v>8317</v>
      </c>
      <c r="R3025" t="s">
        <v>8357</v>
      </c>
      <c r="S3025" s="10">
        <f t="shared" si="190"/>
        <v>42121.675763888888</v>
      </c>
      <c r="T3025" s="10">
        <f t="shared" si="191"/>
        <v>42166.675763888888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2.46</v>
      </c>
      <c r="P3026">
        <f t="shared" si="189"/>
        <v>67.7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3.02</v>
      </c>
      <c r="P3027">
        <f t="shared" si="189"/>
        <v>52.1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1.43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1.31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1.68</v>
      </c>
      <c r="P3030">
        <f t="shared" si="189"/>
        <v>84.86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1.1000000000000001</v>
      </c>
      <c r="P3031">
        <f t="shared" si="189"/>
        <v>94.55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1.07</v>
      </c>
      <c r="P3032">
        <f t="shared" si="189"/>
        <v>45.54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</v>
      </c>
      <c r="P3033">
        <f t="shared" si="189"/>
        <v>51.72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1.27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1.47</v>
      </c>
      <c r="P3035">
        <f t="shared" si="189"/>
        <v>191.13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1.1299999999999999</v>
      </c>
      <c r="P3036">
        <f t="shared" si="189"/>
        <v>89.31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1.0900000000000001</v>
      </c>
      <c r="P3037">
        <f t="shared" si="189"/>
        <v>88.59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1.27</v>
      </c>
      <c r="P3038">
        <f t="shared" si="189"/>
        <v>96.3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2.13</v>
      </c>
      <c r="P3039">
        <f t="shared" si="189"/>
        <v>33.31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1.01</v>
      </c>
      <c r="P3040">
        <f t="shared" si="189"/>
        <v>37.22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1.0900000000000001</v>
      </c>
      <c r="P3041">
        <f t="shared" si="189"/>
        <v>92.13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1.08</v>
      </c>
      <c r="P3042">
        <f t="shared" si="189"/>
        <v>76.790000000000006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1.1000000000000001</v>
      </c>
      <c r="P3043">
        <f t="shared" si="189"/>
        <v>96.53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1.28</v>
      </c>
      <c r="P3044">
        <f t="shared" si="189"/>
        <v>51.89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1.1000000000000001</v>
      </c>
      <c r="P3045">
        <f t="shared" si="189"/>
        <v>128.91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1.0900000000000001</v>
      </c>
      <c r="P3046">
        <f t="shared" si="189"/>
        <v>84.11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1.33</v>
      </c>
      <c r="P3047">
        <f t="shared" si="189"/>
        <v>82.94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1.91</v>
      </c>
      <c r="P3048">
        <f t="shared" si="189"/>
        <v>259.95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1.66</v>
      </c>
      <c r="P3050">
        <f t="shared" si="189"/>
        <v>177.02</v>
      </c>
      <c r="Q3050" t="s">
        <v>8317</v>
      </c>
      <c r="R3050" t="s">
        <v>8357</v>
      </c>
      <c r="S3050" s="10">
        <f t="shared" si="190"/>
        <v>41975.901180555556</v>
      </c>
      <c r="T3050" s="10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1.07</v>
      </c>
      <c r="P3051">
        <f t="shared" si="189"/>
        <v>74.069999999999993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1.06</v>
      </c>
      <c r="P3052">
        <f t="shared" si="189"/>
        <v>70.67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0.24</v>
      </c>
      <c r="P3053">
        <f t="shared" si="189"/>
        <v>23.63</v>
      </c>
      <c r="Q3053" t="s">
        <v>8317</v>
      </c>
      <c r="R3053" t="s">
        <v>8357</v>
      </c>
      <c r="S3053" s="10">
        <f t="shared" si="190"/>
        <v>42744.416030092594</v>
      </c>
      <c r="T3053" s="10">
        <f t="shared" si="191"/>
        <v>42774.416030092594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>
        <f t="shared" si="189"/>
        <v>0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>
        <f t="shared" si="189"/>
        <v>0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>
        <f t="shared" si="189"/>
        <v>0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0.03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>
        <f t="shared" si="189"/>
        <v>0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0.67</v>
      </c>
      <c r="P3064">
        <f t="shared" si="189"/>
        <v>99.76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0.2</v>
      </c>
      <c r="P3065">
        <f t="shared" si="189"/>
        <v>25.52</v>
      </c>
      <c r="Q3065" t="s">
        <v>8317</v>
      </c>
      <c r="R3065" t="s">
        <v>8357</v>
      </c>
      <c r="S3065" s="10">
        <f t="shared" si="190"/>
        <v>42630.922893518524</v>
      </c>
      <c r="T3065" s="10">
        <f t="shared" si="191"/>
        <v>42665.922893518524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0.11</v>
      </c>
      <c r="P3066">
        <f t="shared" si="189"/>
        <v>117.65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0.12</v>
      </c>
      <c r="P3068">
        <f t="shared" si="189"/>
        <v>2796.67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0.03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0.14000000000000001</v>
      </c>
      <c r="P3071">
        <f t="shared" si="189"/>
        <v>20.14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0.03</v>
      </c>
      <c r="P3072">
        <f t="shared" si="189"/>
        <v>20.88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0.6</v>
      </c>
      <c r="P3073">
        <f t="shared" si="189"/>
        <v>61.31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192">ROUND(PRODUCT(E3074,1/D3074),2)</f>
        <v>0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92"/>
        <v>0</v>
      </c>
      <c r="P3075">
        <f t="shared" ref="P3075:P3138" si="193">IF(L3075=0,0,ROUND(E3075/L3075,2))</f>
        <v>92.14</v>
      </c>
      <c r="Q3075" t="s">
        <v>8317</v>
      </c>
      <c r="R3075" t="s">
        <v>8357</v>
      </c>
      <c r="S3075" s="10">
        <f t="shared" ref="S3075:S3138" si="194">(J3075/86400)+DATE(1970,1,1)</f>
        <v>42111.684027777781</v>
      </c>
      <c r="T3075" s="10">
        <f t="shared" si="191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">
        <v>8317</v>
      </c>
      <c r="R3076" t="s">
        <v>8357</v>
      </c>
      <c r="S3076" s="10">
        <f t="shared" si="194"/>
        <v>42409.571284722224</v>
      </c>
      <c r="T3076" s="10">
        <f t="shared" ref="T3076:T3139" si="195">(I3076/86400)+DATE(1970,1,1)</f>
        <v>42439.571284722224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0.09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42551.102314814816</v>
      </c>
      <c r="T3077" s="10">
        <f t="shared" si="195"/>
        <v>42601.102314814816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0.15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0.01</v>
      </c>
      <c r="P3081">
        <f t="shared" si="193"/>
        <v>415.78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0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0.12</v>
      </c>
      <c r="P3086">
        <f t="shared" si="193"/>
        <v>78.33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0.02</v>
      </c>
      <c r="P3087">
        <f t="shared" si="193"/>
        <v>67.78</v>
      </c>
      <c r="Q3087" t="s">
        <v>8317</v>
      </c>
      <c r="R3087" t="s">
        <v>8357</v>
      </c>
      <c r="S3087" s="10">
        <f t="shared" si="194"/>
        <v>42246.883784722224</v>
      </c>
      <c r="T3087" s="10">
        <f t="shared" si="195"/>
        <v>42276.883784722224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0.01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0.23</v>
      </c>
      <c r="P3091">
        <f t="shared" si="193"/>
        <v>130.09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0.05</v>
      </c>
      <c r="P3092">
        <f t="shared" si="193"/>
        <v>1270.22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0.16</v>
      </c>
      <c r="P3093">
        <f t="shared" si="193"/>
        <v>88.44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0.01</v>
      </c>
      <c r="P3094">
        <f t="shared" si="193"/>
        <v>56.34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0.23</v>
      </c>
      <c r="P3095">
        <f t="shared" si="193"/>
        <v>53.53</v>
      </c>
      <c r="Q3095" t="s">
        <v>8317</v>
      </c>
      <c r="R3095" t="s">
        <v>8357</v>
      </c>
      <c r="S3095" s="10">
        <f t="shared" si="194"/>
        <v>41760.909039351856</v>
      </c>
      <c r="T3095" s="10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0.04</v>
      </c>
      <c r="P3098">
        <f t="shared" si="193"/>
        <v>56.79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0.17</v>
      </c>
      <c r="P3099">
        <f t="shared" si="193"/>
        <v>40.83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0.04</v>
      </c>
      <c r="P3100">
        <f t="shared" si="193"/>
        <v>65.11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0.14000000000000001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0.15</v>
      </c>
      <c r="P3102">
        <f t="shared" si="193"/>
        <v>140.54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0.39</v>
      </c>
      <c r="P3104">
        <f t="shared" si="193"/>
        <v>69.53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0.3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0.42</v>
      </c>
      <c r="P3107">
        <f t="shared" si="193"/>
        <v>79.87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0.04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42241.429120370369</v>
      </c>
      <c r="T3108" s="10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0.2</v>
      </c>
      <c r="P3109">
        <f t="shared" si="193"/>
        <v>272.58999999999997</v>
      </c>
      <c r="Q3109" t="s">
        <v>8317</v>
      </c>
      <c r="R3109" t="s">
        <v>8357</v>
      </c>
      <c r="S3109" s="10">
        <f t="shared" si="194"/>
        <v>42128.814247685186</v>
      </c>
      <c r="T3109" s="10">
        <f t="shared" si="195"/>
        <v>42135.814247685186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0.25</v>
      </c>
      <c r="P3111">
        <f t="shared" si="193"/>
        <v>58.18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0.27</v>
      </c>
      <c r="P3113">
        <f t="shared" si="193"/>
        <v>70.11</v>
      </c>
      <c r="Q3113" t="s">
        <v>8317</v>
      </c>
      <c r="R3113" t="s">
        <v>8357</v>
      </c>
      <c r="S3113" s="10">
        <f t="shared" si="194"/>
        <v>41885.595138888893</v>
      </c>
      <c r="T3113" s="10">
        <f t="shared" si="195"/>
        <v>41916.595138888893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0.05</v>
      </c>
      <c r="P3114">
        <f t="shared" si="193"/>
        <v>57.89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0.04</v>
      </c>
      <c r="P3115">
        <f t="shared" si="193"/>
        <v>125.27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>
        <f t="shared" si="193"/>
        <v>0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0.56999999999999995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42509.374537037038</v>
      </c>
      <c r="T3119" s="10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42435.942083333328</v>
      </c>
      <c r="T3122" s="10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0.01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0.57999999999999996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0.68</v>
      </c>
      <c r="P3125">
        <f t="shared" si="193"/>
        <v>244.8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>
        <f t="shared" si="193"/>
        <v>0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0.04</v>
      </c>
      <c r="P3128">
        <f t="shared" si="193"/>
        <v>61.18</v>
      </c>
      <c r="Q3128" t="s">
        <v>8317</v>
      </c>
      <c r="R3128" t="s">
        <v>8357</v>
      </c>
      <c r="S3128" s="10">
        <f t="shared" si="194"/>
        <v>42427.018078703702</v>
      </c>
      <c r="T3128" s="10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0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1.0900000000000001</v>
      </c>
      <c r="P3130">
        <f t="shared" si="193"/>
        <v>139.24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0.01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0.04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0.16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0.23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42800.720127314809</v>
      </c>
      <c r="T3136" s="10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0.21</v>
      </c>
      <c r="P3137">
        <f t="shared" si="193"/>
        <v>23.14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196">ROUND(PRODUCT(E3138,1/D3138),2)</f>
        <v>1.28</v>
      </c>
      <c r="P3138">
        <f t="shared" si="193"/>
        <v>29.05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6"/>
        <v>0.03</v>
      </c>
      <c r="P3139">
        <f t="shared" ref="P3139:P3202" si="197">IF(L3139=0,0,ROUND(E3139/L3139,2))</f>
        <v>50</v>
      </c>
      <c r="Q3139" t="s">
        <v>8317</v>
      </c>
      <c r="R3139" t="s">
        <v>8318</v>
      </c>
      <c r="S3139" s="10">
        <f t="shared" ref="S3139:S3202" si="198">(J3139/86400)+DATE(1970,1,1)</f>
        <v>42807.885057870371</v>
      </c>
      <c r="T3139" s="10">
        <f t="shared" si="195"/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ref="T3140:T3203" si="199">(I3140/86400)+DATE(1970,1,1)</f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0.05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0.01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0.52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0.02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0.75</v>
      </c>
      <c r="P3146">
        <f t="shared" si="197"/>
        <v>251.33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0.11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1.18</v>
      </c>
      <c r="P3149">
        <f t="shared" si="197"/>
        <v>110.35</v>
      </c>
      <c r="Q3149" t="s">
        <v>8317</v>
      </c>
      <c r="R3149" t="s">
        <v>8318</v>
      </c>
      <c r="S3149" s="10">
        <f t="shared" si="198"/>
        <v>41909.96938657407</v>
      </c>
      <c r="T3149" s="10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1.31</v>
      </c>
      <c r="P3150">
        <f t="shared" si="197"/>
        <v>41.42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1.01</v>
      </c>
      <c r="P3152">
        <f t="shared" si="197"/>
        <v>33.99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</v>
      </c>
      <c r="P3153">
        <f t="shared" si="197"/>
        <v>103.35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1.06</v>
      </c>
      <c r="P3154">
        <f t="shared" si="197"/>
        <v>34.79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3.36</v>
      </c>
      <c r="P3155">
        <f t="shared" si="197"/>
        <v>41.77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1.1299999999999999</v>
      </c>
      <c r="P3156">
        <f t="shared" si="197"/>
        <v>64.27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1.89</v>
      </c>
      <c r="P3157">
        <f t="shared" si="197"/>
        <v>31.21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1.02</v>
      </c>
      <c r="P3158">
        <f t="shared" si="197"/>
        <v>62.92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1.01</v>
      </c>
      <c r="P3159">
        <f t="shared" si="197"/>
        <v>98.54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1.1399999999999999</v>
      </c>
      <c r="P3160">
        <f t="shared" si="197"/>
        <v>82.61</v>
      </c>
      <c r="Q3160" t="s">
        <v>8317</v>
      </c>
      <c r="R3160" t="s">
        <v>8318</v>
      </c>
      <c r="S3160" s="10">
        <f t="shared" si="198"/>
        <v>41447.839722222227</v>
      </c>
      <c r="T3160" s="10">
        <f t="shared" si="199"/>
        <v>41477.839722222227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1.33</v>
      </c>
      <c r="P3161">
        <f t="shared" si="197"/>
        <v>38.5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1.02</v>
      </c>
      <c r="P3162">
        <f t="shared" si="197"/>
        <v>80.16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1.05</v>
      </c>
      <c r="P3163">
        <f t="shared" si="197"/>
        <v>28.41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1.27</v>
      </c>
      <c r="P3164">
        <f t="shared" si="197"/>
        <v>80.73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1.1100000000000001</v>
      </c>
      <c r="P3165">
        <f t="shared" si="197"/>
        <v>200.69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1.07</v>
      </c>
      <c r="P3166">
        <f t="shared" si="197"/>
        <v>37.590000000000003</v>
      </c>
      <c r="Q3166" t="s">
        <v>8317</v>
      </c>
      <c r="R3166" t="s">
        <v>8318</v>
      </c>
      <c r="S3166" s="10">
        <f t="shared" si="198"/>
        <v>41766.805729166663</v>
      </c>
      <c r="T3166" s="10">
        <f t="shared" si="199"/>
        <v>41799.805729166663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1.63</v>
      </c>
      <c r="P3167">
        <f t="shared" si="197"/>
        <v>58.1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1.6</v>
      </c>
      <c r="P3168">
        <f t="shared" si="197"/>
        <v>60.3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1.1599999999999999</v>
      </c>
      <c r="P3169">
        <f t="shared" si="197"/>
        <v>63.36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1.24</v>
      </c>
      <c r="P3170">
        <f t="shared" si="197"/>
        <v>50.9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1.03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1.1200000000000001</v>
      </c>
      <c r="P3172">
        <f t="shared" si="197"/>
        <v>31.62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1.0900000000000001</v>
      </c>
      <c r="P3173">
        <f t="shared" si="197"/>
        <v>65.099999999999994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1.1499999999999999</v>
      </c>
      <c r="P3174">
        <f t="shared" si="197"/>
        <v>79.31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1.03</v>
      </c>
      <c r="P3175">
        <f t="shared" si="197"/>
        <v>139.19</v>
      </c>
      <c r="Q3175" t="s">
        <v>8317</v>
      </c>
      <c r="R3175" t="s">
        <v>8318</v>
      </c>
      <c r="S3175" s="10">
        <f t="shared" si="198"/>
        <v>41878.878379629634</v>
      </c>
      <c r="T3175" s="10">
        <f t="shared" si="199"/>
        <v>41908.878379629634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1.01</v>
      </c>
      <c r="P3176">
        <f t="shared" si="197"/>
        <v>131.91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1.1000000000000001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1.1499999999999999</v>
      </c>
      <c r="P3178">
        <f t="shared" si="197"/>
        <v>39.67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1.17</v>
      </c>
      <c r="P3179">
        <f t="shared" si="197"/>
        <v>57.55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1.72</v>
      </c>
      <c r="P3180">
        <f t="shared" si="197"/>
        <v>33.03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1.1399999999999999</v>
      </c>
      <c r="P3181">
        <f t="shared" si="197"/>
        <v>77.34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1.2</v>
      </c>
      <c r="P3182">
        <f t="shared" si="197"/>
        <v>31.93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1.0900000000000001</v>
      </c>
      <c r="P3183">
        <f t="shared" si="197"/>
        <v>36.33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1.01</v>
      </c>
      <c r="P3184">
        <f t="shared" si="197"/>
        <v>46.77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1.0900000000000001</v>
      </c>
      <c r="P3185">
        <f t="shared" si="197"/>
        <v>40.07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1.07</v>
      </c>
      <c r="P3186">
        <f t="shared" si="197"/>
        <v>100.22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</v>
      </c>
      <c r="P3187">
        <f t="shared" si="197"/>
        <v>41.67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1.02</v>
      </c>
      <c r="P3188">
        <f t="shared" si="197"/>
        <v>46.71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1.1599999999999999</v>
      </c>
      <c r="P3189">
        <f t="shared" si="197"/>
        <v>71.489999999999995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0.65</v>
      </c>
      <c r="P3190">
        <f t="shared" si="197"/>
        <v>14.44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0.12</v>
      </c>
      <c r="P3191">
        <f t="shared" si="197"/>
        <v>356.84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>
        <f t="shared" si="197"/>
        <v>0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0.04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0.01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0.12</v>
      </c>
      <c r="P3195">
        <f t="shared" si="197"/>
        <v>24.46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>
        <f t="shared" si="197"/>
        <v>0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0.59</v>
      </c>
      <c r="P3197">
        <f t="shared" si="197"/>
        <v>53.08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0.11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0.52</v>
      </c>
      <c r="P3201">
        <f t="shared" si="197"/>
        <v>49.21</v>
      </c>
      <c r="Q3201" t="s">
        <v>8317</v>
      </c>
      <c r="R3201" t="s">
        <v>8359</v>
      </c>
      <c r="S3201" s="10">
        <f t="shared" si="198"/>
        <v>41858.761782407411</v>
      </c>
      <c r="T3201" s="10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200">ROUND(PRODUCT(E3202,1/D3202),2)</f>
        <v>0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00"/>
        <v>0.01</v>
      </c>
      <c r="P3203">
        <f t="shared" ref="P3203:P3266" si="201">IF(L3203=0,0,ROUND(E3203/L3203,2))</f>
        <v>12.5</v>
      </c>
      <c r="Q3203" t="s">
        <v>8317</v>
      </c>
      <c r="R3203" t="s">
        <v>8359</v>
      </c>
      <c r="S3203" s="10">
        <f t="shared" ref="S3203:S3266" si="202">(J3203/86400)+DATE(1970,1,1)</f>
        <v>41861.767094907409</v>
      </c>
      <c r="T3203" s="10">
        <f t="shared" si="199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0.55000000000000004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ref="T3204:T3267" si="203">(I3204/86400)+DATE(1970,1,1)</f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0.25</v>
      </c>
      <c r="P3205">
        <f t="shared" si="201"/>
        <v>41.67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0.03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0.46</v>
      </c>
      <c r="P3209">
        <f t="shared" si="201"/>
        <v>70.83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1.04</v>
      </c>
      <c r="P3210">
        <f t="shared" si="201"/>
        <v>63.11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1.19</v>
      </c>
      <c r="P3211">
        <f t="shared" si="201"/>
        <v>50.16</v>
      </c>
      <c r="Q3211" t="s">
        <v>8317</v>
      </c>
      <c r="R3211" t="s">
        <v>8318</v>
      </c>
      <c r="S3211" s="10">
        <f t="shared" si="202"/>
        <v>41778.637245370366</v>
      </c>
      <c r="T3211" s="10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1.26</v>
      </c>
      <c r="P3212">
        <f t="shared" si="201"/>
        <v>62.88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1.2</v>
      </c>
      <c r="P3213">
        <f t="shared" si="201"/>
        <v>85.53</v>
      </c>
      <c r="Q3213" t="s">
        <v>8317</v>
      </c>
      <c r="R3213" t="s">
        <v>8318</v>
      </c>
      <c r="S3213" s="10">
        <f t="shared" si="202"/>
        <v>41834.58657407407</v>
      </c>
      <c r="T3213" s="10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1.26</v>
      </c>
      <c r="P3214">
        <f t="shared" si="201"/>
        <v>53.72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</v>
      </c>
      <c r="P3215">
        <f t="shared" si="201"/>
        <v>127.81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1.02</v>
      </c>
      <c r="P3216">
        <f t="shared" si="201"/>
        <v>106.57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</v>
      </c>
      <c r="P3217">
        <f t="shared" si="201"/>
        <v>262.11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</v>
      </c>
      <c r="P3218">
        <f t="shared" si="201"/>
        <v>57.17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1.1599999999999999</v>
      </c>
      <c r="P3219">
        <f t="shared" si="201"/>
        <v>50.2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1.02</v>
      </c>
      <c r="P3220">
        <f t="shared" si="201"/>
        <v>66.59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</v>
      </c>
      <c r="P3221">
        <f t="shared" si="201"/>
        <v>168.25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1.01</v>
      </c>
      <c r="P3222">
        <f t="shared" si="201"/>
        <v>256.37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1.03</v>
      </c>
      <c r="P3223">
        <f t="shared" si="201"/>
        <v>36.61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1.25</v>
      </c>
      <c r="P3224">
        <f t="shared" si="201"/>
        <v>37.14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1.1000000000000001</v>
      </c>
      <c r="P3225">
        <f t="shared" si="201"/>
        <v>45.88</v>
      </c>
      <c r="Q3225" t="s">
        <v>8317</v>
      </c>
      <c r="R3225" t="s">
        <v>8318</v>
      </c>
      <c r="S3225" s="10">
        <f t="shared" si="202"/>
        <v>42206.835370370369</v>
      </c>
      <c r="T3225" s="10">
        <f t="shared" si="203"/>
        <v>42236.835370370369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1.02</v>
      </c>
      <c r="P3226">
        <f t="shared" si="201"/>
        <v>141.71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1.02</v>
      </c>
      <c r="P3227">
        <f t="shared" si="201"/>
        <v>52.49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1.04</v>
      </c>
      <c r="P3228">
        <f t="shared" si="201"/>
        <v>59.52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1.02</v>
      </c>
      <c r="P3230">
        <f t="shared" si="201"/>
        <v>193.62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1.08</v>
      </c>
      <c r="P3231">
        <f t="shared" si="201"/>
        <v>106.8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1.1000000000000001</v>
      </c>
      <c r="P3232">
        <f t="shared" si="201"/>
        <v>77.22</v>
      </c>
      <c r="Q3232" t="s">
        <v>8317</v>
      </c>
      <c r="R3232" t="s">
        <v>8318</v>
      </c>
      <c r="S3232" s="10">
        <f t="shared" si="202"/>
        <v>41898.168124999997</v>
      </c>
      <c r="T3232" s="10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1.31</v>
      </c>
      <c r="P3234">
        <f t="shared" si="201"/>
        <v>50.46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1.19</v>
      </c>
      <c r="P3235">
        <f t="shared" si="201"/>
        <v>97.38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</v>
      </c>
      <c r="P3236">
        <f t="shared" si="201"/>
        <v>34.92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1.03</v>
      </c>
      <c r="P3237">
        <f t="shared" si="201"/>
        <v>85.53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1.01</v>
      </c>
      <c r="P3238">
        <f t="shared" si="201"/>
        <v>182.91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1.01</v>
      </c>
      <c r="P3239">
        <f t="shared" si="201"/>
        <v>131.13999999999999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1.1200000000000001</v>
      </c>
      <c r="P3240">
        <f t="shared" si="201"/>
        <v>39.81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1.06</v>
      </c>
      <c r="P3241">
        <f t="shared" si="201"/>
        <v>59.7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1.01</v>
      </c>
      <c r="P3242">
        <f t="shared" si="201"/>
        <v>88.74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1.1499999999999999</v>
      </c>
      <c r="P3243">
        <f t="shared" si="201"/>
        <v>58.69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1.27</v>
      </c>
      <c r="P3244">
        <f t="shared" si="201"/>
        <v>69.569999999999993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1.03</v>
      </c>
      <c r="P3245">
        <f t="shared" si="201"/>
        <v>115.87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1.03</v>
      </c>
      <c r="P3246">
        <f t="shared" si="201"/>
        <v>23.87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1.04</v>
      </c>
      <c r="P3247">
        <f t="shared" si="201"/>
        <v>81.13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1.1100000000000001</v>
      </c>
      <c r="P3248">
        <f t="shared" si="201"/>
        <v>57.63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1.06</v>
      </c>
      <c r="P3249">
        <f t="shared" si="201"/>
        <v>46.43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1.01</v>
      </c>
      <c r="P3250">
        <f t="shared" si="201"/>
        <v>60.48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1.05</v>
      </c>
      <c r="P3251">
        <f t="shared" si="201"/>
        <v>65.58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1.02</v>
      </c>
      <c r="P3252">
        <f t="shared" si="201"/>
        <v>119.19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1.1100000000000001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1.28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1.02</v>
      </c>
      <c r="P3255">
        <f t="shared" si="201"/>
        <v>177.09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1.01</v>
      </c>
      <c r="P3256">
        <f t="shared" si="201"/>
        <v>70.77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1.75</v>
      </c>
      <c r="P3257">
        <f t="shared" si="201"/>
        <v>29.17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1.28</v>
      </c>
      <c r="P3258">
        <f t="shared" si="201"/>
        <v>72.760000000000005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1.06</v>
      </c>
      <c r="P3259">
        <f t="shared" si="201"/>
        <v>51.85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1.05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1.06</v>
      </c>
      <c r="P3261">
        <f t="shared" si="201"/>
        <v>251.74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1.0900000000000001</v>
      </c>
      <c r="P3262">
        <f t="shared" si="201"/>
        <v>74.819999999999993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</v>
      </c>
      <c r="P3263">
        <f t="shared" si="201"/>
        <v>67.650000000000006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1.03</v>
      </c>
      <c r="P3264">
        <f t="shared" si="201"/>
        <v>93.81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1.1200000000000001</v>
      </c>
      <c r="P3265">
        <f t="shared" si="201"/>
        <v>41.24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204">ROUND(PRODUCT(E3266,1/D3266),2)</f>
        <v>1.03</v>
      </c>
      <c r="P3266">
        <f t="shared" si="201"/>
        <v>52.55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04"/>
        <v>1.64</v>
      </c>
      <c r="P3267">
        <f t="shared" ref="P3267:P3330" si="205">IF(L3267=0,0,ROUND(E3267/L3267,2))</f>
        <v>70.290000000000006</v>
      </c>
      <c r="Q3267" t="s">
        <v>8317</v>
      </c>
      <c r="R3267" t="s">
        <v>8318</v>
      </c>
      <c r="S3267" s="10">
        <f t="shared" ref="S3267:S3330" si="206">(J3267/86400)+DATE(1970,1,1)</f>
        <v>42311.711979166663</v>
      </c>
      <c r="T3267" s="10">
        <f t="shared" si="203"/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1.31</v>
      </c>
      <c r="P3268">
        <f t="shared" si="205"/>
        <v>48.33</v>
      </c>
      <c r="Q3268" t="s">
        <v>8317</v>
      </c>
      <c r="R3268" t="s">
        <v>8318</v>
      </c>
      <c r="S3268" s="10">
        <f t="shared" si="206"/>
        <v>42136.536134259259</v>
      </c>
      <c r="T3268" s="10">
        <f t="shared" ref="T3268:T3331" si="207">(I3268/86400)+DATE(1970,1,1)</f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1.02</v>
      </c>
      <c r="P3269">
        <f t="shared" si="205"/>
        <v>53.18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1.28</v>
      </c>
      <c r="P3270">
        <f t="shared" si="205"/>
        <v>60.95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1.02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42137.395798611113</v>
      </c>
      <c r="T3271" s="10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1.02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1.3</v>
      </c>
      <c r="P3273">
        <f t="shared" si="205"/>
        <v>38.24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1.54</v>
      </c>
      <c r="P3274">
        <f t="shared" si="205"/>
        <v>106.5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1.07</v>
      </c>
      <c r="P3275">
        <f t="shared" si="205"/>
        <v>204.57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1.01</v>
      </c>
      <c r="P3276">
        <f t="shared" si="205"/>
        <v>54.91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</v>
      </c>
      <c r="P3277">
        <f t="shared" si="205"/>
        <v>150.41999999999999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1.17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1.0900000000000001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41931.682939814811</v>
      </c>
      <c r="T3279" s="10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1.03</v>
      </c>
      <c r="P3280">
        <f t="shared" si="205"/>
        <v>76.03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1.1399999999999999</v>
      </c>
      <c r="P3281">
        <f t="shared" si="205"/>
        <v>105.21</v>
      </c>
      <c r="Q3281" t="s">
        <v>8317</v>
      </c>
      <c r="R3281" t="s">
        <v>8318</v>
      </c>
      <c r="S3281" s="10">
        <f t="shared" si="206"/>
        <v>42431.102534722224</v>
      </c>
      <c r="T3281" s="10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1.03</v>
      </c>
      <c r="P3282">
        <f t="shared" si="205"/>
        <v>68.67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1.22</v>
      </c>
      <c r="P3283">
        <f t="shared" si="205"/>
        <v>129.36000000000001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1.03</v>
      </c>
      <c r="P3284">
        <f t="shared" si="205"/>
        <v>134.26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1.05</v>
      </c>
      <c r="P3285">
        <f t="shared" si="205"/>
        <v>17.829999999999998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1.02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1.1200000000000001</v>
      </c>
      <c r="P3287">
        <f t="shared" si="205"/>
        <v>69.19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1.02</v>
      </c>
      <c r="P3288">
        <f t="shared" si="205"/>
        <v>125.12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</v>
      </c>
      <c r="P3289">
        <f t="shared" si="205"/>
        <v>73.53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</v>
      </c>
      <c r="P3290">
        <f t="shared" si="205"/>
        <v>48.44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1.33</v>
      </c>
      <c r="P3291">
        <f t="shared" si="205"/>
        <v>26.61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1.21</v>
      </c>
      <c r="P3292">
        <f t="shared" si="205"/>
        <v>33.67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1.1399999999999999</v>
      </c>
      <c r="P3293">
        <f t="shared" si="205"/>
        <v>40.71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2.86</v>
      </c>
      <c r="P3294">
        <f t="shared" si="205"/>
        <v>19.27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1.7</v>
      </c>
      <c r="P3295">
        <f t="shared" si="205"/>
        <v>84.29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1.18</v>
      </c>
      <c r="P3296">
        <f t="shared" si="205"/>
        <v>29.58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1.03</v>
      </c>
      <c r="P3297">
        <f t="shared" si="205"/>
        <v>26.67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1.44</v>
      </c>
      <c r="P3298">
        <f t="shared" si="205"/>
        <v>45.98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</v>
      </c>
      <c r="P3299">
        <f t="shared" si="205"/>
        <v>125.09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1.02</v>
      </c>
      <c r="P3300">
        <f t="shared" si="205"/>
        <v>141.29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1.1599999999999999</v>
      </c>
      <c r="P3301">
        <f t="shared" si="205"/>
        <v>55.33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1.36</v>
      </c>
      <c r="P3302">
        <f t="shared" si="205"/>
        <v>46.42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1.33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42538.735833333332</v>
      </c>
      <c r="T3303" s="10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1.03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1.1599999999999999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1.05</v>
      </c>
      <c r="P3306">
        <f t="shared" si="205"/>
        <v>89.59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1.02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1.75</v>
      </c>
      <c r="P3308">
        <f t="shared" si="205"/>
        <v>48.7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1.07</v>
      </c>
      <c r="P3309">
        <f t="shared" si="205"/>
        <v>53.34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1.22</v>
      </c>
      <c r="P3310">
        <f t="shared" si="205"/>
        <v>75.09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1.59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</v>
      </c>
      <c r="P3312">
        <f t="shared" si="205"/>
        <v>209.84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1.1000000000000001</v>
      </c>
      <c r="P3313">
        <f t="shared" si="205"/>
        <v>61.02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1.1599999999999999</v>
      </c>
      <c r="P3315">
        <f t="shared" si="205"/>
        <v>80.03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2.11</v>
      </c>
      <c r="P3316">
        <f t="shared" si="205"/>
        <v>29.07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1.1000000000000001</v>
      </c>
      <c r="P3317">
        <f t="shared" si="205"/>
        <v>49.44</v>
      </c>
      <c r="Q3317" t="s">
        <v>8317</v>
      </c>
      <c r="R3317" t="s">
        <v>8318</v>
      </c>
      <c r="S3317" s="10">
        <f t="shared" si="206"/>
        <v>42466.303715277776</v>
      </c>
      <c r="T3317" s="10">
        <f t="shared" si="207"/>
        <v>42496.303715277776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</v>
      </c>
      <c r="P3318">
        <f t="shared" si="205"/>
        <v>93.98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41859.579166666663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1.06</v>
      </c>
      <c r="P3319">
        <f t="shared" si="205"/>
        <v>61.94</v>
      </c>
      <c r="Q3319" t="s">
        <v>8317</v>
      </c>
      <c r="R3319" t="s">
        <v>8318</v>
      </c>
      <c r="S3319" s="10">
        <f t="shared" si="206"/>
        <v>42499.039629629631</v>
      </c>
      <c r="T3319" s="10">
        <f t="shared" si="207"/>
        <v>42529.039629629631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1.26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1.01</v>
      </c>
      <c r="P3322">
        <f t="shared" si="205"/>
        <v>66.45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1.07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1.02</v>
      </c>
      <c r="P3324">
        <f t="shared" si="205"/>
        <v>145.65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1.26</v>
      </c>
      <c r="P3325">
        <f t="shared" si="205"/>
        <v>25.69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1.02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1.1299999999999999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1.01</v>
      </c>
      <c r="P3328">
        <f t="shared" si="205"/>
        <v>142.28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1.01</v>
      </c>
      <c r="P3329">
        <f t="shared" si="205"/>
        <v>24.55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208">ROUND(PRODUCT(E3330,1/D3330),2)</f>
        <v>1.46</v>
      </c>
      <c r="P3330">
        <f t="shared" si="205"/>
        <v>292.77999999999997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08"/>
        <v>1.17</v>
      </c>
      <c r="P3331">
        <f t="shared" ref="P3331:P3394" si="209">IF(L3331=0,0,ROUND(E3331/L3331,2))</f>
        <v>44.92</v>
      </c>
      <c r="Q3331" t="s">
        <v>8317</v>
      </c>
      <c r="R3331" t="s">
        <v>8318</v>
      </c>
      <c r="S3331" s="10">
        <f t="shared" ref="S3331:S3394" si="210">(J3331/86400)+DATE(1970,1,1)</f>
        <v>41837.323009259257</v>
      </c>
      <c r="T3331" s="10">
        <f t="shared" si="207"/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1.06</v>
      </c>
      <c r="P3332">
        <f t="shared" si="209"/>
        <v>23.1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ref="T3332:T3395" si="211">(I3332/86400)+DATE(1970,1,1)</f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1.05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</v>
      </c>
      <c r="P3334">
        <f t="shared" si="209"/>
        <v>72.290000000000006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1.05</v>
      </c>
      <c r="P3335">
        <f t="shared" si="209"/>
        <v>32.97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1.39</v>
      </c>
      <c r="P3336">
        <f t="shared" si="209"/>
        <v>116.65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</v>
      </c>
      <c r="P3337">
        <f t="shared" si="209"/>
        <v>79.62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</v>
      </c>
      <c r="P3338">
        <f t="shared" si="209"/>
        <v>27.78</v>
      </c>
      <c r="Q3338" t="s">
        <v>8317</v>
      </c>
      <c r="R3338" t="s">
        <v>8318</v>
      </c>
      <c r="S3338" s="10">
        <f t="shared" si="210"/>
        <v>42437.398680555554</v>
      </c>
      <c r="T3338" s="10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1.1000000000000001</v>
      </c>
      <c r="P3339">
        <f t="shared" si="209"/>
        <v>81.03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1.02</v>
      </c>
      <c r="P3340">
        <f t="shared" si="209"/>
        <v>136.85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1.04</v>
      </c>
      <c r="P3341">
        <f t="shared" si="209"/>
        <v>177.62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1.38</v>
      </c>
      <c r="P3342">
        <f t="shared" si="209"/>
        <v>109.08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</v>
      </c>
      <c r="P3343">
        <f t="shared" si="209"/>
        <v>119.64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1.02</v>
      </c>
      <c r="P3344">
        <f t="shared" si="209"/>
        <v>78.209999999999994</v>
      </c>
      <c r="Q3344" t="s">
        <v>8317</v>
      </c>
      <c r="R3344" t="s">
        <v>8318</v>
      </c>
      <c r="S3344" s="10">
        <f t="shared" si="210"/>
        <v>42062.296412037038</v>
      </c>
      <c r="T3344" s="10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1.71</v>
      </c>
      <c r="P3345">
        <f t="shared" si="209"/>
        <v>52.17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1.01</v>
      </c>
      <c r="P3346">
        <f t="shared" si="209"/>
        <v>114.13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1.1000000000000001</v>
      </c>
      <c r="P3348">
        <f t="shared" si="209"/>
        <v>91.67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1.19</v>
      </c>
      <c r="P3349">
        <f t="shared" si="209"/>
        <v>108.59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</v>
      </c>
      <c r="P3350">
        <f t="shared" si="209"/>
        <v>69.819999999999993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1.53</v>
      </c>
      <c r="P3351">
        <f t="shared" si="209"/>
        <v>109.57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1.04</v>
      </c>
      <c r="P3352">
        <f t="shared" si="209"/>
        <v>71.67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1.01</v>
      </c>
      <c r="P3353">
        <f t="shared" si="209"/>
        <v>93.61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1.08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3.15</v>
      </c>
      <c r="P3355">
        <f t="shared" si="209"/>
        <v>35.799999999999997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1.02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1.26</v>
      </c>
      <c r="P3357">
        <f t="shared" si="209"/>
        <v>147.33000000000001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1.01</v>
      </c>
      <c r="P3358">
        <f t="shared" si="209"/>
        <v>56.33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1.01</v>
      </c>
      <c r="P3359">
        <f t="shared" si="209"/>
        <v>96.19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1.03</v>
      </c>
      <c r="P3360">
        <f t="shared" si="209"/>
        <v>63.57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1.06</v>
      </c>
      <c r="P3361">
        <f t="shared" si="209"/>
        <v>184.78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1.01</v>
      </c>
      <c r="P3362">
        <f t="shared" si="209"/>
        <v>126.72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1.1299999999999999</v>
      </c>
      <c r="P3363">
        <f t="shared" si="209"/>
        <v>83.43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1.01</v>
      </c>
      <c r="P3365">
        <f t="shared" si="209"/>
        <v>302.31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1.06</v>
      </c>
      <c r="P3366">
        <f t="shared" si="209"/>
        <v>44.14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1.04</v>
      </c>
      <c r="P3367">
        <f t="shared" si="209"/>
        <v>866.67</v>
      </c>
      <c r="Q3367" t="s">
        <v>8317</v>
      </c>
      <c r="R3367" t="s">
        <v>8318</v>
      </c>
      <c r="S3367" s="10">
        <f t="shared" si="210"/>
        <v>42321.101759259254</v>
      </c>
      <c r="T3367" s="10">
        <f t="shared" si="211"/>
        <v>42351.101759259254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2.21</v>
      </c>
      <c r="P3368">
        <f t="shared" si="209"/>
        <v>61.39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1.19</v>
      </c>
      <c r="P3369">
        <f t="shared" si="209"/>
        <v>29.67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1.05</v>
      </c>
      <c r="P3370">
        <f t="shared" si="209"/>
        <v>45.48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1.04</v>
      </c>
      <c r="P3371">
        <f t="shared" si="209"/>
        <v>96.2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1.18</v>
      </c>
      <c r="P3372">
        <f t="shared" si="209"/>
        <v>67.92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1.39</v>
      </c>
      <c r="P3373">
        <f t="shared" si="209"/>
        <v>30.78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1.04</v>
      </c>
      <c r="P3374">
        <f t="shared" si="209"/>
        <v>38.33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</v>
      </c>
      <c r="P3375">
        <f t="shared" si="209"/>
        <v>66.83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1.07</v>
      </c>
      <c r="P3376">
        <f t="shared" si="209"/>
        <v>71.73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</v>
      </c>
      <c r="P3377">
        <f t="shared" si="209"/>
        <v>176.47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</v>
      </c>
      <c r="P3378">
        <f t="shared" si="209"/>
        <v>421.11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1.01</v>
      </c>
      <c r="P3379">
        <f t="shared" si="209"/>
        <v>104.99</v>
      </c>
      <c r="Q3379" t="s">
        <v>8317</v>
      </c>
      <c r="R3379" t="s">
        <v>8318</v>
      </c>
      <c r="S3379" s="10">
        <f t="shared" si="210"/>
        <v>42053.732627314814</v>
      </c>
      <c r="T3379" s="10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1.08</v>
      </c>
      <c r="P3380">
        <f t="shared" si="209"/>
        <v>28.19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1.04</v>
      </c>
      <c r="P3381">
        <f t="shared" si="209"/>
        <v>54.55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1.04</v>
      </c>
      <c r="P3382">
        <f t="shared" si="209"/>
        <v>111.89</v>
      </c>
      <c r="Q3382" t="s">
        <v>8317</v>
      </c>
      <c r="R3382" t="s">
        <v>8318</v>
      </c>
      <c r="S3382" s="10">
        <f t="shared" si="210"/>
        <v>41937.953449074077</v>
      </c>
      <c r="T3382" s="10">
        <f t="shared" si="211"/>
        <v>41972.995115740741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1.02</v>
      </c>
      <c r="P3383">
        <f t="shared" si="209"/>
        <v>85.21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1.01</v>
      </c>
      <c r="P3384">
        <f t="shared" si="209"/>
        <v>76.650000000000006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1.1200000000000001</v>
      </c>
      <c r="P3385">
        <f t="shared" si="209"/>
        <v>65.17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</v>
      </c>
      <c r="P3386">
        <f t="shared" si="209"/>
        <v>93.76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</v>
      </c>
      <c r="P3387">
        <f t="shared" si="209"/>
        <v>133.33000000000001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1.05</v>
      </c>
      <c r="P3388">
        <f t="shared" si="209"/>
        <v>51.22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1.17</v>
      </c>
      <c r="P3389">
        <f t="shared" si="209"/>
        <v>100.17</v>
      </c>
      <c r="Q3389" t="s">
        <v>8317</v>
      </c>
      <c r="R3389" t="s">
        <v>8318</v>
      </c>
      <c r="S3389" s="10">
        <f t="shared" si="210"/>
        <v>41947.762592592597</v>
      </c>
      <c r="T3389" s="10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1.04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1.1499999999999999</v>
      </c>
      <c r="P3391">
        <f t="shared" si="209"/>
        <v>184.68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1.02</v>
      </c>
      <c r="P3392">
        <f t="shared" si="209"/>
        <v>69.819999999999993</v>
      </c>
      <c r="Q3392" t="s">
        <v>8317</v>
      </c>
      <c r="R3392" t="s">
        <v>8318</v>
      </c>
      <c r="S3392" s="10">
        <f t="shared" si="210"/>
        <v>41815.774826388893</v>
      </c>
      <c r="T3392" s="10">
        <f t="shared" si="211"/>
        <v>41830.774826388893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2.23</v>
      </c>
      <c r="P3393">
        <f t="shared" si="209"/>
        <v>61.94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41859.936111111107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212">ROUND(PRODUCT(E3394,1/D3394),2)</f>
        <v>1</v>
      </c>
      <c r="P3394">
        <f t="shared" si="209"/>
        <v>41.67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12"/>
        <v>1.06</v>
      </c>
      <c r="P3395">
        <f t="shared" ref="P3395:P3458" si="213">IF(L3395=0,0,ROUND(E3395/L3395,2))</f>
        <v>36.07</v>
      </c>
      <c r="Q3395" t="s">
        <v>8317</v>
      </c>
      <c r="R3395" t="s">
        <v>8318</v>
      </c>
      <c r="S3395" s="10">
        <f t="shared" ref="S3395:S3458" si="214">(J3395/86400)+DATE(1970,1,1)</f>
        <v>41923.921643518523</v>
      </c>
      <c r="T3395" s="10">
        <f t="shared" si="211"/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1.42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ref="T3396:T3459" si="215">(I3396/86400)+DATE(1970,1,1)</f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1.84</v>
      </c>
      <c r="P3397">
        <f t="shared" si="213"/>
        <v>24.21</v>
      </c>
      <c r="Q3397" t="s">
        <v>8317</v>
      </c>
      <c r="R3397" t="s">
        <v>8318</v>
      </c>
      <c r="S3397" s="10">
        <f t="shared" si="214"/>
        <v>42140.712314814809</v>
      </c>
      <c r="T3397" s="10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1.04</v>
      </c>
      <c r="P3398">
        <f t="shared" si="213"/>
        <v>55.89</v>
      </c>
      <c r="Q3398" t="s">
        <v>8317</v>
      </c>
      <c r="R3398" t="s">
        <v>8318</v>
      </c>
      <c r="S3398" s="10">
        <f t="shared" si="214"/>
        <v>41764.446631944447</v>
      </c>
      <c r="T3398" s="10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1.1200000000000001</v>
      </c>
      <c r="P3399">
        <f t="shared" si="213"/>
        <v>11.67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1.1100000000000001</v>
      </c>
      <c r="P3400">
        <f t="shared" si="213"/>
        <v>68.349999999999994</v>
      </c>
      <c r="Q3400" t="s">
        <v>8317</v>
      </c>
      <c r="R3400" t="s">
        <v>8318</v>
      </c>
      <c r="S3400" s="10">
        <f t="shared" si="214"/>
        <v>41941.752037037033</v>
      </c>
      <c r="T3400" s="10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1.04</v>
      </c>
      <c r="P3401">
        <f t="shared" si="213"/>
        <v>27.07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</v>
      </c>
      <c r="P3402">
        <f t="shared" si="213"/>
        <v>118.13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1.02</v>
      </c>
      <c r="P3403">
        <f t="shared" si="213"/>
        <v>44.76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1.1000000000000001</v>
      </c>
      <c r="P3404">
        <f t="shared" si="213"/>
        <v>99.79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</v>
      </c>
      <c r="P3405">
        <f t="shared" si="213"/>
        <v>117.65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1.22</v>
      </c>
      <c r="P3406">
        <f t="shared" si="213"/>
        <v>203.33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1.38</v>
      </c>
      <c r="P3407">
        <f t="shared" si="213"/>
        <v>28.32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</v>
      </c>
      <c r="P3408">
        <f t="shared" si="213"/>
        <v>110.23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1.07</v>
      </c>
      <c r="P3409">
        <f t="shared" si="213"/>
        <v>31.97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2.11</v>
      </c>
      <c r="P3410">
        <f t="shared" si="213"/>
        <v>58.61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1.24</v>
      </c>
      <c r="P3411">
        <f t="shared" si="213"/>
        <v>29.43</v>
      </c>
      <c r="Q3411" t="s">
        <v>8317</v>
      </c>
      <c r="R3411" t="s">
        <v>8318</v>
      </c>
      <c r="S3411" s="10">
        <f t="shared" si="214"/>
        <v>42544.814328703702</v>
      </c>
      <c r="T3411" s="10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1.0900000000000001</v>
      </c>
      <c r="P3412">
        <f t="shared" si="213"/>
        <v>81.38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1.04</v>
      </c>
      <c r="P3413">
        <f t="shared" si="213"/>
        <v>199.17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</v>
      </c>
      <c r="P3414">
        <f t="shared" si="213"/>
        <v>115.38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1.3</v>
      </c>
      <c r="P3415">
        <f t="shared" si="213"/>
        <v>46.43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1.04</v>
      </c>
      <c r="P3416">
        <f t="shared" si="213"/>
        <v>70.569999999999993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</v>
      </c>
      <c r="P3417">
        <f t="shared" si="213"/>
        <v>22.22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1.2</v>
      </c>
      <c r="P3418">
        <f t="shared" si="213"/>
        <v>159.47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</v>
      </c>
      <c r="P3419">
        <f t="shared" si="213"/>
        <v>37.78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41938.029861111107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1.01</v>
      </c>
      <c r="P3420">
        <f t="shared" si="213"/>
        <v>72.05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1.07</v>
      </c>
      <c r="P3421">
        <f t="shared" si="213"/>
        <v>63.7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1.38</v>
      </c>
      <c r="P3422">
        <f t="shared" si="213"/>
        <v>28.41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1.01</v>
      </c>
      <c r="P3423">
        <f t="shared" si="213"/>
        <v>103.21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1.0900000000000001</v>
      </c>
      <c r="P3424">
        <f t="shared" si="213"/>
        <v>71.150000000000006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1.04</v>
      </c>
      <c r="P3426">
        <f t="shared" si="213"/>
        <v>81.78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1.03</v>
      </c>
      <c r="P3427">
        <f t="shared" si="213"/>
        <v>297.02999999999997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1.08</v>
      </c>
      <c r="P3428">
        <f t="shared" si="213"/>
        <v>46.61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</v>
      </c>
      <c r="P3429">
        <f t="shared" si="213"/>
        <v>51.72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1.03</v>
      </c>
      <c r="P3430">
        <f t="shared" si="213"/>
        <v>40.29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1.0900000000000001</v>
      </c>
      <c r="P3432">
        <f t="shared" si="213"/>
        <v>30.15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</v>
      </c>
      <c r="P3433">
        <f t="shared" si="213"/>
        <v>95.24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1.1000000000000001</v>
      </c>
      <c r="P3434">
        <f t="shared" si="213"/>
        <v>52.21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</v>
      </c>
      <c r="P3435">
        <f t="shared" si="213"/>
        <v>134.15</v>
      </c>
      <c r="Q3435" t="s">
        <v>8317</v>
      </c>
      <c r="R3435" t="s">
        <v>8318</v>
      </c>
      <c r="S3435" s="10">
        <f t="shared" si="214"/>
        <v>41776.06313657407</v>
      </c>
      <c r="T3435" s="10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1.06</v>
      </c>
      <c r="P3436">
        <f t="shared" si="213"/>
        <v>62.83</v>
      </c>
      <c r="Q3436" t="s">
        <v>8317</v>
      </c>
      <c r="R3436" t="s">
        <v>8318</v>
      </c>
      <c r="S3436" s="10">
        <f t="shared" si="214"/>
        <v>41800.380428240736</v>
      </c>
      <c r="T3436" s="10">
        <f t="shared" si="215"/>
        <v>41830.380428240736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1.1200000000000001</v>
      </c>
      <c r="P3437">
        <f t="shared" si="213"/>
        <v>58.95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1.06</v>
      </c>
      <c r="P3438">
        <f t="shared" si="213"/>
        <v>143.11000000000001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41872.686111111107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1.01</v>
      </c>
      <c r="P3439">
        <f t="shared" si="213"/>
        <v>84.17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1.04</v>
      </c>
      <c r="P3440">
        <f t="shared" si="213"/>
        <v>186.07</v>
      </c>
      <c r="Q3440" t="s">
        <v>8317</v>
      </c>
      <c r="R3440" t="s">
        <v>8318</v>
      </c>
      <c r="S3440" s="10">
        <f t="shared" si="214"/>
        <v>42100.927858796298</v>
      </c>
      <c r="T3440" s="10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1.35</v>
      </c>
      <c r="P3441">
        <f t="shared" si="213"/>
        <v>89.79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1.05</v>
      </c>
      <c r="P3442">
        <f t="shared" si="213"/>
        <v>64.16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1.03</v>
      </c>
      <c r="P3443">
        <f t="shared" si="213"/>
        <v>59.65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42124.841111111113</v>
      </c>
      <c r="T3444" s="10">
        <f t="shared" si="215"/>
        <v>42154.841111111113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1.86</v>
      </c>
      <c r="P3445">
        <f t="shared" si="213"/>
        <v>41.22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</v>
      </c>
      <c r="P3447">
        <f t="shared" si="213"/>
        <v>64.52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1.08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1.08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1.1000000000000001</v>
      </c>
      <c r="P3450">
        <f t="shared" si="213"/>
        <v>51.22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1.71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1.52</v>
      </c>
      <c r="P3452">
        <f t="shared" si="213"/>
        <v>19.489999999999998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1.01</v>
      </c>
      <c r="P3453">
        <f t="shared" si="213"/>
        <v>41.13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1.53</v>
      </c>
      <c r="P3454">
        <f t="shared" si="213"/>
        <v>41.41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1.28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1.01</v>
      </c>
      <c r="P3456">
        <f t="shared" si="213"/>
        <v>33.57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1.01</v>
      </c>
      <c r="P3457">
        <f t="shared" si="213"/>
        <v>145.87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216">ROUND(PRODUCT(E3458,1/D3458),2)</f>
        <v>1.91</v>
      </c>
      <c r="P3458">
        <f t="shared" si="213"/>
        <v>358.69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16"/>
        <v>1.4</v>
      </c>
      <c r="P3459">
        <f t="shared" ref="P3459:P3522" si="217">IF(L3459=0,0,ROUND(E3459/L3459,2))</f>
        <v>50.98</v>
      </c>
      <c r="Q3459" t="s">
        <v>8317</v>
      </c>
      <c r="R3459" t="s">
        <v>8318</v>
      </c>
      <c r="S3459" s="10">
        <f t="shared" ref="S3459:S3522" si="218">(J3459/86400)+DATE(1970,1,1)</f>
        <v>42016.706678240742</v>
      </c>
      <c r="T3459" s="10">
        <f t="shared" si="215"/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1.24</v>
      </c>
      <c r="P3460">
        <f t="shared" si="217"/>
        <v>45.04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ref="T3460:T3523" si="219">(I3460/86400)+DATE(1970,1,1)</f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1.26</v>
      </c>
      <c r="P3461">
        <f t="shared" si="217"/>
        <v>17.53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41852.527222222227</v>
      </c>
      <c r="T3462" s="10">
        <f t="shared" si="219"/>
        <v>41866.527222222227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1.39</v>
      </c>
      <c r="P3463">
        <f t="shared" si="217"/>
        <v>57.92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2.02</v>
      </c>
      <c r="P3464">
        <f t="shared" si="217"/>
        <v>29.71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1.03</v>
      </c>
      <c r="P3465">
        <f t="shared" si="217"/>
        <v>90.68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1.02</v>
      </c>
      <c r="P3466">
        <f t="shared" si="217"/>
        <v>55.01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1.03</v>
      </c>
      <c r="P3467">
        <f t="shared" si="217"/>
        <v>57.22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1.27</v>
      </c>
      <c r="P3468">
        <f t="shared" si="217"/>
        <v>72.95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1.01</v>
      </c>
      <c r="P3469">
        <f t="shared" si="217"/>
        <v>64.47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1.22</v>
      </c>
      <c r="P3470">
        <f t="shared" si="217"/>
        <v>716.35</v>
      </c>
      <c r="Q3470" t="s">
        <v>8317</v>
      </c>
      <c r="R3470" t="s">
        <v>8318</v>
      </c>
      <c r="S3470" s="10">
        <f t="shared" si="218"/>
        <v>42605.765381944446</v>
      </c>
      <c r="T3470" s="10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1.1299999999999999</v>
      </c>
      <c r="P3471">
        <f t="shared" si="217"/>
        <v>50.4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1.5</v>
      </c>
      <c r="P3472">
        <f t="shared" si="217"/>
        <v>41.67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2.15</v>
      </c>
      <c r="P3473">
        <f t="shared" si="217"/>
        <v>35.770000000000003</v>
      </c>
      <c r="Q3473" t="s">
        <v>8317</v>
      </c>
      <c r="R3473" t="s">
        <v>8318</v>
      </c>
      <c r="S3473" s="10">
        <f t="shared" si="218"/>
        <v>41841.820486111115</v>
      </c>
      <c r="T3473" s="10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1.02</v>
      </c>
      <c r="P3474">
        <f t="shared" si="217"/>
        <v>88.74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</v>
      </c>
      <c r="P3475">
        <f t="shared" si="217"/>
        <v>148.47999999999999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1.01</v>
      </c>
      <c r="P3476">
        <f t="shared" si="217"/>
        <v>51.79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1.1299999999999999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1.1499999999999999</v>
      </c>
      <c r="P3479">
        <f t="shared" si="217"/>
        <v>53.23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1.1299999999999999</v>
      </c>
      <c r="P3480">
        <f t="shared" si="217"/>
        <v>39.6</v>
      </c>
      <c r="Q3480" t="s">
        <v>8317</v>
      </c>
      <c r="R3480" t="s">
        <v>8318</v>
      </c>
      <c r="S3480" s="10">
        <f t="shared" si="218"/>
        <v>42053.916921296295</v>
      </c>
      <c r="T3480" s="10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1.28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41781.855092592596</v>
      </c>
      <c r="T3481" s="10">
        <f t="shared" si="219"/>
        <v>41811.855092592596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1.43</v>
      </c>
      <c r="P3482">
        <f t="shared" si="217"/>
        <v>164.62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1.19</v>
      </c>
      <c r="P3483">
        <f t="shared" si="217"/>
        <v>125.05</v>
      </c>
      <c r="Q3483" t="s">
        <v>8317</v>
      </c>
      <c r="R3483" t="s">
        <v>8318</v>
      </c>
      <c r="S3483" s="10">
        <f t="shared" si="218"/>
        <v>41989.247546296298</v>
      </c>
      <c r="T3483" s="10">
        <f t="shared" si="219"/>
        <v>42006.247546296298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1.38</v>
      </c>
      <c r="P3484">
        <f t="shared" si="217"/>
        <v>51.88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1.6</v>
      </c>
      <c r="P3485">
        <f t="shared" si="217"/>
        <v>40.29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1.1399999999999999</v>
      </c>
      <c r="P3486">
        <f t="shared" si="217"/>
        <v>64.91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1.01</v>
      </c>
      <c r="P3487">
        <f t="shared" si="217"/>
        <v>55.33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1.55</v>
      </c>
      <c r="P3488">
        <f t="shared" si="217"/>
        <v>83.14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1.28</v>
      </c>
      <c r="P3489">
        <f t="shared" si="217"/>
        <v>38.71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1.21</v>
      </c>
      <c r="P3490">
        <f t="shared" si="217"/>
        <v>125.38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1.1299999999999999</v>
      </c>
      <c r="P3491">
        <f t="shared" si="217"/>
        <v>78.260000000000005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1.28</v>
      </c>
      <c r="P3492">
        <f t="shared" si="217"/>
        <v>47.22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1.58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1.05</v>
      </c>
      <c r="P3494">
        <f t="shared" si="217"/>
        <v>114.29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</v>
      </c>
      <c r="P3495">
        <f t="shared" si="217"/>
        <v>51.72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</v>
      </c>
      <c r="P3496">
        <f t="shared" si="217"/>
        <v>30.77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1.07</v>
      </c>
      <c r="P3497">
        <f t="shared" si="217"/>
        <v>74.209999999999994</v>
      </c>
      <c r="Q3497" t="s">
        <v>8317</v>
      </c>
      <c r="R3497" t="s">
        <v>8318</v>
      </c>
      <c r="S3497" s="10">
        <f t="shared" si="218"/>
        <v>41915.762835648144</v>
      </c>
      <c r="T3497" s="10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1.24</v>
      </c>
      <c r="P3498">
        <f t="shared" si="217"/>
        <v>47.85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1.0900000000000001</v>
      </c>
      <c r="P3499">
        <f t="shared" si="217"/>
        <v>34.409999999999997</v>
      </c>
      <c r="Q3499" t="s">
        <v>8317</v>
      </c>
      <c r="R3499" t="s">
        <v>8318</v>
      </c>
      <c r="S3499" s="10">
        <f t="shared" si="218"/>
        <v>42511.741944444446</v>
      </c>
      <c r="T3499" s="10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1.02</v>
      </c>
      <c r="P3500">
        <f t="shared" si="217"/>
        <v>40.24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1.06</v>
      </c>
      <c r="P3501">
        <f t="shared" si="217"/>
        <v>60.29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1.06</v>
      </c>
      <c r="P3502">
        <f t="shared" si="217"/>
        <v>25.31</v>
      </c>
      <c r="Q3502" t="s">
        <v>8317</v>
      </c>
      <c r="R3502" t="s">
        <v>8318</v>
      </c>
      <c r="S3502" s="10">
        <f t="shared" si="218"/>
        <v>42419.919421296298</v>
      </c>
      <c r="T3502" s="10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1.01</v>
      </c>
      <c r="P3503">
        <f t="shared" si="217"/>
        <v>35.950000000000003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1.05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1.08</v>
      </c>
      <c r="P3505">
        <f t="shared" si="217"/>
        <v>70.760000000000005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1.04</v>
      </c>
      <c r="P3507">
        <f t="shared" si="217"/>
        <v>66.510000000000005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1.02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1.04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1.06</v>
      </c>
      <c r="P3511">
        <f t="shared" si="217"/>
        <v>96.67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1.01</v>
      </c>
      <c r="P3512">
        <f t="shared" si="217"/>
        <v>60.33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1.01</v>
      </c>
      <c r="P3513">
        <f t="shared" si="217"/>
        <v>79.89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</v>
      </c>
      <c r="P3514">
        <f t="shared" si="217"/>
        <v>58.82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1.18</v>
      </c>
      <c r="P3515">
        <f t="shared" si="217"/>
        <v>75.34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1.03</v>
      </c>
      <c r="P3517">
        <f t="shared" si="217"/>
        <v>66.959999999999994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</v>
      </c>
      <c r="P3518">
        <f t="shared" si="217"/>
        <v>227.27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</v>
      </c>
      <c r="P3519">
        <f t="shared" si="217"/>
        <v>307.69</v>
      </c>
      <c r="Q3519" t="s">
        <v>8317</v>
      </c>
      <c r="R3519" t="s">
        <v>8318</v>
      </c>
      <c r="S3519" s="10">
        <f t="shared" si="218"/>
        <v>41794.817523148144</v>
      </c>
      <c r="T3519" s="10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1.1000000000000001</v>
      </c>
      <c r="P3520">
        <f t="shared" si="217"/>
        <v>50.02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1.01</v>
      </c>
      <c r="P3521">
        <f t="shared" si="217"/>
        <v>72.39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220">ROUND(PRODUCT(E3522,1/D3522),2)</f>
        <v>1.01</v>
      </c>
      <c r="P3522">
        <f t="shared" si="217"/>
        <v>95.95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20"/>
        <v>1.69</v>
      </c>
      <c r="P3523">
        <f t="shared" ref="P3523:P3586" si="221">IF(L3523=0,0,ROUND(E3523/L3523,2))</f>
        <v>45.62</v>
      </c>
      <c r="Q3523" t="s">
        <v>8317</v>
      </c>
      <c r="R3523" t="s">
        <v>8318</v>
      </c>
      <c r="S3523" s="10">
        <f t="shared" ref="S3523:S3586" si="222">(J3523/86400)+DATE(1970,1,1)</f>
        <v>41881.361342592594</v>
      </c>
      <c r="T3523" s="10">
        <f t="shared" si="219"/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</v>
      </c>
      <c r="P3524">
        <f t="shared" si="221"/>
        <v>41.03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ref="T3524:T3587" si="223">(I3524/86400)+DATE(1970,1,1)</f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1.1399999999999999</v>
      </c>
      <c r="P3525">
        <f t="shared" si="221"/>
        <v>56.83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1.02</v>
      </c>
      <c r="P3526">
        <f t="shared" si="221"/>
        <v>137.24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1.06</v>
      </c>
      <c r="P3527">
        <f t="shared" si="221"/>
        <v>75.709999999999994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1.17</v>
      </c>
      <c r="P3529">
        <f t="shared" si="221"/>
        <v>81.569999999999993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1.01</v>
      </c>
      <c r="P3530">
        <f t="shared" si="221"/>
        <v>45.11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1.32</v>
      </c>
      <c r="P3531">
        <f t="shared" si="221"/>
        <v>36.67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1.28</v>
      </c>
      <c r="P3533">
        <f t="shared" si="221"/>
        <v>49.23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1.19</v>
      </c>
      <c r="P3534">
        <f t="shared" si="221"/>
        <v>42.3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1.26</v>
      </c>
      <c r="P3535">
        <f t="shared" si="221"/>
        <v>78.88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1.56</v>
      </c>
      <c r="P3536">
        <f t="shared" si="221"/>
        <v>38.28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1.03</v>
      </c>
      <c r="P3537">
        <f t="shared" si="221"/>
        <v>44.85</v>
      </c>
      <c r="Q3537" t="s">
        <v>8317</v>
      </c>
      <c r="R3537" t="s">
        <v>8318</v>
      </c>
      <c r="S3537" s="10">
        <f t="shared" si="222"/>
        <v>42248.640162037038</v>
      </c>
      <c r="T3537" s="10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1.53</v>
      </c>
      <c r="P3538">
        <f t="shared" si="221"/>
        <v>13.53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1.8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41923.354351851856</v>
      </c>
      <c r="T3539" s="10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1.28</v>
      </c>
      <c r="P3540">
        <f t="shared" si="221"/>
        <v>30.95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1.2</v>
      </c>
      <c r="P3541">
        <f t="shared" si="221"/>
        <v>55.23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1.23</v>
      </c>
      <c r="P3542">
        <f t="shared" si="221"/>
        <v>46.13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1.05</v>
      </c>
      <c r="P3543">
        <f t="shared" si="221"/>
        <v>39.380000000000003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1.02</v>
      </c>
      <c r="P3544">
        <f t="shared" si="221"/>
        <v>66.150000000000006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1.05</v>
      </c>
      <c r="P3545">
        <f t="shared" si="221"/>
        <v>54.14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</v>
      </c>
      <c r="P3546">
        <f t="shared" si="221"/>
        <v>104.17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</v>
      </c>
      <c r="P3547">
        <f t="shared" si="221"/>
        <v>31.38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1.02</v>
      </c>
      <c r="P3548">
        <f t="shared" si="221"/>
        <v>59.21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1.1399999999999999</v>
      </c>
      <c r="P3549">
        <f t="shared" si="221"/>
        <v>119.18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1.02</v>
      </c>
      <c r="P3550">
        <f t="shared" si="221"/>
        <v>164.62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1.02</v>
      </c>
      <c r="P3551">
        <f t="shared" si="221"/>
        <v>24.29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1.05</v>
      </c>
      <c r="P3552">
        <f t="shared" si="221"/>
        <v>40.94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1.02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1.06</v>
      </c>
      <c r="P3555">
        <f t="shared" si="221"/>
        <v>56.2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1.1299999999999999</v>
      </c>
      <c r="P3556">
        <f t="shared" si="221"/>
        <v>107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</v>
      </c>
      <c r="P3557">
        <f t="shared" si="221"/>
        <v>171.43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42691.483726851853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</v>
      </c>
      <c r="P3559">
        <f t="shared" si="221"/>
        <v>179.28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1.44</v>
      </c>
      <c r="P3560">
        <f t="shared" si="221"/>
        <v>22.91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1.04</v>
      </c>
      <c r="P3561">
        <f t="shared" si="221"/>
        <v>43.13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1.08</v>
      </c>
      <c r="P3562">
        <f t="shared" si="221"/>
        <v>46.89</v>
      </c>
      <c r="Q3562" t="s">
        <v>8317</v>
      </c>
      <c r="R3562" t="s">
        <v>8318</v>
      </c>
      <c r="S3562" s="10">
        <f t="shared" si="222"/>
        <v>42115.889652777776</v>
      </c>
      <c r="T3562" s="10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1.02</v>
      </c>
      <c r="P3563">
        <f t="shared" si="221"/>
        <v>47.41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42221.775000000001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1.49</v>
      </c>
      <c r="P3564">
        <f t="shared" si="221"/>
        <v>15.13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1.05</v>
      </c>
      <c r="P3565">
        <f t="shared" si="221"/>
        <v>21.1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1.01</v>
      </c>
      <c r="P3566">
        <f t="shared" si="221"/>
        <v>59.12</v>
      </c>
      <c r="Q3566" t="s">
        <v>8317</v>
      </c>
      <c r="R3566" t="s">
        <v>8318</v>
      </c>
      <c r="S3566" s="10">
        <f t="shared" si="222"/>
        <v>42236.623252314814</v>
      </c>
      <c r="T3566" s="10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1.31</v>
      </c>
      <c r="P3567">
        <f t="shared" si="221"/>
        <v>97.92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1.05</v>
      </c>
      <c r="P3568">
        <f t="shared" si="221"/>
        <v>55.13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1.0900000000000001</v>
      </c>
      <c r="P3569">
        <f t="shared" si="221"/>
        <v>26.54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1.1100000000000001</v>
      </c>
      <c r="P3570">
        <f t="shared" si="221"/>
        <v>58.42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</v>
      </c>
      <c r="P3571">
        <f t="shared" si="221"/>
        <v>122.54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1.1399999999999999</v>
      </c>
      <c r="P3572">
        <f t="shared" si="221"/>
        <v>87.96</v>
      </c>
      <c r="Q3572" t="s">
        <v>8317</v>
      </c>
      <c r="R3572" t="s">
        <v>8318</v>
      </c>
      <c r="S3572" s="10">
        <f t="shared" si="222"/>
        <v>41976.331979166665</v>
      </c>
      <c r="T3572" s="10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1.22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</v>
      </c>
      <c r="P3574">
        <f t="shared" si="221"/>
        <v>55.56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1.03</v>
      </c>
      <c r="P3575">
        <f t="shared" si="221"/>
        <v>39.54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1.06</v>
      </c>
      <c r="P3576">
        <f t="shared" si="221"/>
        <v>136.78</v>
      </c>
      <c r="Q3576" t="s">
        <v>8317</v>
      </c>
      <c r="R3576" t="s">
        <v>8318</v>
      </c>
      <c r="S3576" s="10">
        <f t="shared" si="222"/>
        <v>41926.942685185189</v>
      </c>
      <c r="T3576" s="10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1.01</v>
      </c>
      <c r="P3577">
        <f t="shared" si="221"/>
        <v>99.34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1.3</v>
      </c>
      <c r="P3579">
        <f t="shared" si="221"/>
        <v>28.89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</v>
      </c>
      <c r="P3580">
        <f t="shared" si="221"/>
        <v>40.549999999999997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</v>
      </c>
      <c r="P3581">
        <f t="shared" si="221"/>
        <v>35.71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1.1399999999999999</v>
      </c>
      <c r="P3582">
        <f t="shared" si="221"/>
        <v>37.96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</v>
      </c>
      <c r="P3583">
        <f t="shared" si="221"/>
        <v>33.33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2.87</v>
      </c>
      <c r="P3584">
        <f t="shared" si="221"/>
        <v>58.57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1.0900000000000001</v>
      </c>
      <c r="P3585">
        <f t="shared" si="221"/>
        <v>135.63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224">ROUND(PRODUCT(E3586,1/D3586),2)</f>
        <v>1.1599999999999999</v>
      </c>
      <c r="P3586">
        <f t="shared" si="221"/>
        <v>30.94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24"/>
        <v>1.19</v>
      </c>
      <c r="P3587">
        <f t="shared" ref="P3587:P3650" si="225">IF(L3587=0,0,ROUND(E3587/L3587,2))</f>
        <v>176.09</v>
      </c>
      <c r="Q3587" t="s">
        <v>8317</v>
      </c>
      <c r="R3587" t="s">
        <v>8318</v>
      </c>
      <c r="S3587" s="10">
        <f t="shared" ref="S3587:S3650" si="226">(J3587/86400)+DATE(1970,1,1)</f>
        <v>41964.716319444444</v>
      </c>
      <c r="T3587" s="10">
        <f t="shared" si="223"/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1.0900000000000001</v>
      </c>
      <c r="P3588">
        <f t="shared" si="225"/>
        <v>151.97999999999999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ref="T3588:T3651" si="227">(I3588/86400)+DATE(1970,1,1)</f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1.27</v>
      </c>
      <c r="P3589">
        <f t="shared" si="225"/>
        <v>22.61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1.01</v>
      </c>
      <c r="P3590">
        <f t="shared" si="225"/>
        <v>18.27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1.28</v>
      </c>
      <c r="P3591">
        <f t="shared" si="225"/>
        <v>82.26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</v>
      </c>
      <c r="P3592">
        <f t="shared" si="225"/>
        <v>68.53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1.75</v>
      </c>
      <c r="P3593">
        <f t="shared" si="225"/>
        <v>68.06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1.27</v>
      </c>
      <c r="P3594">
        <f t="shared" si="225"/>
        <v>72.709999999999994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1.1100000000000001</v>
      </c>
      <c r="P3595">
        <f t="shared" si="225"/>
        <v>77.19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1.26</v>
      </c>
      <c r="P3596">
        <f t="shared" si="225"/>
        <v>55.97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1.19</v>
      </c>
      <c r="P3597">
        <f t="shared" si="225"/>
        <v>49.69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1.08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1.03</v>
      </c>
      <c r="P3599">
        <f t="shared" si="225"/>
        <v>77.73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1.1000000000000001</v>
      </c>
      <c r="P3600">
        <f t="shared" si="225"/>
        <v>40.78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2.02</v>
      </c>
      <c r="P3601">
        <f t="shared" si="225"/>
        <v>59.41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1.04</v>
      </c>
      <c r="P3603">
        <f t="shared" si="225"/>
        <v>39.380000000000003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</v>
      </c>
      <c r="P3604">
        <f t="shared" si="225"/>
        <v>81.67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1.71</v>
      </c>
      <c r="P3605">
        <f t="shared" si="225"/>
        <v>44.91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1.1299999999999999</v>
      </c>
      <c r="P3606">
        <f t="shared" si="225"/>
        <v>49.06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1.84</v>
      </c>
      <c r="P3607">
        <f t="shared" si="225"/>
        <v>30.67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1.3</v>
      </c>
      <c r="P3608">
        <f t="shared" si="225"/>
        <v>61.06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1.05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</v>
      </c>
      <c r="P3610">
        <f t="shared" si="225"/>
        <v>29.63</v>
      </c>
      <c r="Q3610" t="s">
        <v>8317</v>
      </c>
      <c r="R3610" t="s">
        <v>8318</v>
      </c>
      <c r="S3610" s="10">
        <f t="shared" si="226"/>
        <v>42506.709374999999</v>
      </c>
      <c r="T3610" s="10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1.53</v>
      </c>
      <c r="P3611">
        <f t="shared" si="225"/>
        <v>143.1</v>
      </c>
      <c r="Q3611" t="s">
        <v>8317</v>
      </c>
      <c r="R3611" t="s">
        <v>8318</v>
      </c>
      <c r="S3611" s="10">
        <f t="shared" si="226"/>
        <v>42429.991724537038</v>
      </c>
      <c r="T3611" s="10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1.62</v>
      </c>
      <c r="P3612">
        <f t="shared" si="225"/>
        <v>52.35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1.36</v>
      </c>
      <c r="P3613">
        <f t="shared" si="225"/>
        <v>66.67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1.44</v>
      </c>
      <c r="P3614">
        <f t="shared" si="225"/>
        <v>126.67</v>
      </c>
      <c r="Q3614" t="s">
        <v>8317</v>
      </c>
      <c r="R3614" t="s">
        <v>8318</v>
      </c>
      <c r="S3614" s="10">
        <f t="shared" si="226"/>
        <v>41789.726979166662</v>
      </c>
      <c r="T3614" s="10">
        <f t="shared" si="227"/>
        <v>41799.726979166662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1.01</v>
      </c>
      <c r="P3616">
        <f t="shared" si="225"/>
        <v>35.49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1.07</v>
      </c>
      <c r="P3617">
        <f t="shared" si="225"/>
        <v>37.08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1.25</v>
      </c>
      <c r="P3618">
        <f t="shared" si="225"/>
        <v>69.33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1.19</v>
      </c>
      <c r="P3619">
        <f t="shared" si="225"/>
        <v>17.25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1.01</v>
      </c>
      <c r="P3620">
        <f t="shared" si="225"/>
        <v>36.07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1.1299999999999999</v>
      </c>
      <c r="P3621">
        <f t="shared" si="225"/>
        <v>66.47</v>
      </c>
      <c r="Q3621" t="s">
        <v>8317</v>
      </c>
      <c r="R3621" t="s">
        <v>8318</v>
      </c>
      <c r="S3621" s="10">
        <f t="shared" si="226"/>
        <v>42661.132245370369</v>
      </c>
      <c r="T3621" s="10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1.05</v>
      </c>
      <c r="P3622">
        <f t="shared" si="225"/>
        <v>56.07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1.1000000000000001</v>
      </c>
      <c r="P3623">
        <f t="shared" si="225"/>
        <v>47.03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</v>
      </c>
      <c r="P3624">
        <f t="shared" si="225"/>
        <v>47.67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1.2</v>
      </c>
      <c r="P3625">
        <f t="shared" si="225"/>
        <v>88.24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1.05</v>
      </c>
      <c r="P3626">
        <f t="shared" si="225"/>
        <v>80.72</v>
      </c>
      <c r="Q3626" t="s">
        <v>8317</v>
      </c>
      <c r="R3626" t="s">
        <v>8318</v>
      </c>
      <c r="S3626" s="10">
        <f t="shared" si="226"/>
        <v>42545.774189814816</v>
      </c>
      <c r="T3626" s="10">
        <f t="shared" si="227"/>
        <v>42605.774189814816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1.03</v>
      </c>
      <c r="P3627">
        <f t="shared" si="225"/>
        <v>39.49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1.02</v>
      </c>
      <c r="P3628">
        <f t="shared" si="225"/>
        <v>84.85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</v>
      </c>
      <c r="P3629">
        <f t="shared" si="225"/>
        <v>68.97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>
        <f t="shared" si="225"/>
        <v>0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0.51</v>
      </c>
      <c r="P3633">
        <f t="shared" si="225"/>
        <v>147.88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0.35</v>
      </c>
      <c r="P3635">
        <f t="shared" si="225"/>
        <v>56.84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0.04</v>
      </c>
      <c r="P3636">
        <f t="shared" si="225"/>
        <v>176.94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0.36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>
        <f t="shared" si="225"/>
        <v>0</v>
      </c>
      <c r="Q3638" t="s">
        <v>8317</v>
      </c>
      <c r="R3638" t="s">
        <v>8359</v>
      </c>
      <c r="S3638" s="10">
        <f t="shared" si="226"/>
        <v>42226.694780092592</v>
      </c>
      <c r="T3638" s="10">
        <f t="shared" si="227"/>
        <v>42261.694780092592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0.31</v>
      </c>
      <c r="P3639">
        <f t="shared" si="225"/>
        <v>66.14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7.0000000000000007E-2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0.06</v>
      </c>
      <c r="P3642">
        <f t="shared" si="225"/>
        <v>18.329999999999998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>
        <f t="shared" si="225"/>
        <v>0</v>
      </c>
      <c r="Q3643" t="s">
        <v>8317</v>
      </c>
      <c r="R3643" t="s">
        <v>8359</v>
      </c>
      <c r="S3643" s="10">
        <f t="shared" si="226"/>
        <v>41899.627071759256</v>
      </c>
      <c r="T3643" s="10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0.02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>
        <f t="shared" si="225"/>
        <v>0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0.16</v>
      </c>
      <c r="P3646">
        <f t="shared" si="225"/>
        <v>68.42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0.05</v>
      </c>
      <c r="P3648">
        <f t="shared" si="225"/>
        <v>60.13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228">ROUND(PRODUCT(E3650,1/D3650),2)</f>
        <v>1</v>
      </c>
      <c r="P3650">
        <f t="shared" si="225"/>
        <v>550.04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28"/>
        <v>1.04</v>
      </c>
      <c r="P3651">
        <f t="shared" ref="P3651:P3714" si="229">IF(L3651=0,0,ROUND(E3651/L3651,2))</f>
        <v>97.5</v>
      </c>
      <c r="Q3651" t="s">
        <v>8317</v>
      </c>
      <c r="R3651" t="s">
        <v>8318</v>
      </c>
      <c r="S3651" s="10">
        <f t="shared" ref="S3651:S3714" si="230">(J3651/86400)+DATE(1970,1,1)</f>
        <v>41780.712893518517</v>
      </c>
      <c r="T3651" s="10">
        <f t="shared" si="227"/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</v>
      </c>
      <c r="P3652">
        <f t="shared" si="229"/>
        <v>29.41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ref="T3652:T3715" si="231">(I3652/86400)+DATE(1970,1,1)</f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1.04</v>
      </c>
      <c r="P3653">
        <f t="shared" si="229"/>
        <v>57.78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2.5099999999999998</v>
      </c>
      <c r="P3654">
        <f t="shared" si="229"/>
        <v>44.24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1.01</v>
      </c>
      <c r="P3655">
        <f t="shared" si="229"/>
        <v>60.91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1.74</v>
      </c>
      <c r="P3656">
        <f t="shared" si="229"/>
        <v>68.84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1.1599999999999999</v>
      </c>
      <c r="P3657">
        <f t="shared" si="229"/>
        <v>73.58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1.06</v>
      </c>
      <c r="P3658">
        <f t="shared" si="229"/>
        <v>115.02</v>
      </c>
      <c r="Q3658" t="s">
        <v>8317</v>
      </c>
      <c r="R3658" t="s">
        <v>8318</v>
      </c>
      <c r="S3658" s="10">
        <f t="shared" si="230"/>
        <v>42737.910138888888</v>
      </c>
      <c r="T3658" s="10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1.1100000000000001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42499.629849537036</v>
      </c>
      <c r="T3659" s="10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1.01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1.02</v>
      </c>
      <c r="P3661">
        <f t="shared" si="229"/>
        <v>235.46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</v>
      </c>
      <c r="P3662">
        <f t="shared" si="229"/>
        <v>11.36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1.01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1.0900000000000001</v>
      </c>
      <c r="P3666">
        <f t="shared" si="229"/>
        <v>46.05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1.1499999999999999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</v>
      </c>
      <c r="P3668">
        <f t="shared" si="229"/>
        <v>31.58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1.03</v>
      </c>
      <c r="P3669">
        <f t="shared" si="229"/>
        <v>53.36</v>
      </c>
      <c r="Q3669" t="s">
        <v>8317</v>
      </c>
      <c r="R3669" t="s">
        <v>8318</v>
      </c>
      <c r="S3669" s="10">
        <f t="shared" si="230"/>
        <v>42173.970127314809</v>
      </c>
      <c r="T3669" s="10">
        <f t="shared" si="231"/>
        <v>42203.970127314809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1.04</v>
      </c>
      <c r="P3670">
        <f t="shared" si="229"/>
        <v>36.96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1.38</v>
      </c>
      <c r="P3671">
        <f t="shared" si="229"/>
        <v>81.290000000000006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1.1000000000000001</v>
      </c>
      <c r="P3672">
        <f t="shared" si="229"/>
        <v>20.079999999999998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1.01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1.02</v>
      </c>
      <c r="P3674">
        <f t="shared" si="229"/>
        <v>53.44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1.1399999999999999</v>
      </c>
      <c r="P3675">
        <f t="shared" si="229"/>
        <v>39.869999999999997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</v>
      </c>
      <c r="P3676">
        <f t="shared" si="229"/>
        <v>145.16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1.4</v>
      </c>
      <c r="P3677">
        <f t="shared" si="229"/>
        <v>23.33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1.29</v>
      </c>
      <c r="P3678">
        <f t="shared" si="229"/>
        <v>64.38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1.03</v>
      </c>
      <c r="P3679">
        <f t="shared" si="229"/>
        <v>62.05</v>
      </c>
      <c r="Q3679" t="s">
        <v>8317</v>
      </c>
      <c r="R3679" t="s">
        <v>8318</v>
      </c>
      <c r="S3679" s="10">
        <f t="shared" si="230"/>
        <v>41802.574282407411</v>
      </c>
      <c r="T3679" s="10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1.03</v>
      </c>
      <c r="P3680">
        <f t="shared" si="229"/>
        <v>66.13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1.1000000000000001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1.1299999999999999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42627.454097222224</v>
      </c>
      <c r="T3682" s="10">
        <f t="shared" si="231"/>
        <v>42648.454097222224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1.1200000000000001</v>
      </c>
      <c r="P3683">
        <f t="shared" si="229"/>
        <v>62.17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1.39</v>
      </c>
      <c r="P3684">
        <f t="shared" si="229"/>
        <v>62.33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1.1100000000000001</v>
      </c>
      <c r="P3685">
        <f t="shared" si="229"/>
        <v>58.79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1.39</v>
      </c>
      <c r="P3686">
        <f t="shared" si="229"/>
        <v>45.35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1.06</v>
      </c>
      <c r="P3687">
        <f t="shared" si="229"/>
        <v>41.94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1.01</v>
      </c>
      <c r="P3688">
        <f t="shared" si="229"/>
        <v>59.17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1.0900000000000001</v>
      </c>
      <c r="P3690">
        <f t="shared" si="229"/>
        <v>83.97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1.18</v>
      </c>
      <c r="P3691">
        <f t="shared" si="229"/>
        <v>57.26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1.2</v>
      </c>
      <c r="P3692">
        <f t="shared" si="229"/>
        <v>58.06</v>
      </c>
      <c r="Q3692" t="s">
        <v>8317</v>
      </c>
      <c r="R3692" t="s">
        <v>8318</v>
      </c>
      <c r="S3692" s="10">
        <f t="shared" si="230"/>
        <v>41940.598182870366</v>
      </c>
      <c r="T3692" s="10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1.28</v>
      </c>
      <c r="P3693">
        <f t="shared" si="229"/>
        <v>186.8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1.26</v>
      </c>
      <c r="P3694">
        <f t="shared" si="229"/>
        <v>74.12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1.29</v>
      </c>
      <c r="P3695">
        <f t="shared" si="229"/>
        <v>30.71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1.07</v>
      </c>
      <c r="P3696">
        <f t="shared" si="229"/>
        <v>62.67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</v>
      </c>
      <c r="P3697">
        <f t="shared" si="229"/>
        <v>121.36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1.55</v>
      </c>
      <c r="P3698">
        <f t="shared" si="229"/>
        <v>39.74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1.1100000000000001</v>
      </c>
      <c r="P3700">
        <f t="shared" si="229"/>
        <v>40.630000000000003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1.01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1.21</v>
      </c>
      <c r="P3702">
        <f t="shared" si="229"/>
        <v>33.67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</v>
      </c>
      <c r="P3703">
        <f t="shared" si="229"/>
        <v>38.590000000000003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1.0900000000000001</v>
      </c>
      <c r="P3704">
        <f t="shared" si="229"/>
        <v>155.94999999999999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1.23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1.36</v>
      </c>
      <c r="P3706">
        <f t="shared" si="229"/>
        <v>15.15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1.03</v>
      </c>
      <c r="P3707">
        <f t="shared" si="229"/>
        <v>83.57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1.21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1.86</v>
      </c>
      <c r="P3709">
        <f t="shared" si="229"/>
        <v>80.87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</v>
      </c>
      <c r="P3710">
        <f t="shared" si="229"/>
        <v>53.85</v>
      </c>
      <c r="Q3710" t="s">
        <v>8317</v>
      </c>
      <c r="R3710" t="s">
        <v>8318</v>
      </c>
      <c r="S3710" s="10">
        <f t="shared" si="230"/>
        <v>41810.142199074078</v>
      </c>
      <c r="T3710" s="10">
        <f t="shared" si="231"/>
        <v>41824.142199074078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1.08</v>
      </c>
      <c r="P3711">
        <f t="shared" si="229"/>
        <v>30.93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1.41</v>
      </c>
      <c r="P3712">
        <f t="shared" si="229"/>
        <v>67.959999999999994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1.1399999999999999</v>
      </c>
      <c r="P3713">
        <f t="shared" si="229"/>
        <v>27.14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232">ROUND(PRODUCT(E3714,1/D3714),2)</f>
        <v>1.54</v>
      </c>
      <c r="P3714">
        <f t="shared" si="229"/>
        <v>110.87</v>
      </c>
      <c r="Q3714" t="s">
        <v>8317</v>
      </c>
      <c r="R3714" t="s">
        <v>8318</v>
      </c>
      <c r="S3714" s="10">
        <f t="shared" si="230"/>
        <v>42134.172071759254</v>
      </c>
      <c r="T3714" s="10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32"/>
        <v>1.02</v>
      </c>
      <c r="P3715">
        <f t="shared" ref="P3715:P3778" si="233">IF(L3715=0,0,ROUND(E3715/L3715,2))</f>
        <v>106.84</v>
      </c>
      <c r="Q3715" t="s">
        <v>8317</v>
      </c>
      <c r="R3715" t="s">
        <v>8318</v>
      </c>
      <c r="S3715" s="10">
        <f t="shared" ref="S3715:S3778" si="234">(J3715/86400)+DATE(1970,1,1)</f>
        <v>42505.738032407404</v>
      </c>
      <c r="T3715" s="10">
        <f t="shared" si="231"/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1.02</v>
      </c>
      <c r="P3716">
        <f t="shared" si="233"/>
        <v>105.52</v>
      </c>
      <c r="Q3716" t="s">
        <v>8317</v>
      </c>
      <c r="R3716" t="s">
        <v>8318</v>
      </c>
      <c r="S3716" s="10">
        <f t="shared" si="234"/>
        <v>42118.556331018517</v>
      </c>
      <c r="T3716" s="10">
        <f t="shared" ref="T3716:T3779" si="235">(I3716/86400)+DATE(1970,1,1)</f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1.03</v>
      </c>
      <c r="P3717">
        <f t="shared" si="233"/>
        <v>132.96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1.56</v>
      </c>
      <c r="P3718">
        <f t="shared" si="233"/>
        <v>51.92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1.01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2.39</v>
      </c>
      <c r="P3720">
        <f t="shared" si="233"/>
        <v>26.02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1.05</v>
      </c>
      <c r="P3722">
        <f t="shared" si="233"/>
        <v>86.23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1.01</v>
      </c>
      <c r="P3723">
        <f t="shared" si="233"/>
        <v>114.55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1.1100000000000001</v>
      </c>
      <c r="P3724">
        <f t="shared" si="233"/>
        <v>47.66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1.02</v>
      </c>
      <c r="P3725">
        <f t="shared" si="233"/>
        <v>72.89</v>
      </c>
      <c r="Q3725" t="s">
        <v>8317</v>
      </c>
      <c r="R3725" t="s">
        <v>8318</v>
      </c>
      <c r="S3725" s="10">
        <f t="shared" si="234"/>
        <v>41943.753032407403</v>
      </c>
      <c r="T3725" s="10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1.03</v>
      </c>
      <c r="P3726">
        <f t="shared" si="233"/>
        <v>49.55</v>
      </c>
      <c r="Q3726" t="s">
        <v>8317</v>
      </c>
      <c r="R3726" t="s">
        <v>8318</v>
      </c>
      <c r="S3726" s="10">
        <f t="shared" si="234"/>
        <v>42465.491435185184</v>
      </c>
      <c r="T3726" s="10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3.39</v>
      </c>
      <c r="P3728">
        <f t="shared" si="233"/>
        <v>62.59</v>
      </c>
      <c r="Q3728" t="s">
        <v>8317</v>
      </c>
      <c r="R3728" t="s">
        <v>8318</v>
      </c>
      <c r="S3728" s="10">
        <f t="shared" si="234"/>
        <v>42462.140868055554</v>
      </c>
      <c r="T3728" s="10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1.01</v>
      </c>
      <c r="P3729">
        <f t="shared" si="233"/>
        <v>61.06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0.09</v>
      </c>
      <c r="P3730">
        <f t="shared" si="233"/>
        <v>60.06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7.0000000000000007E-2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0.11</v>
      </c>
      <c r="P3733">
        <f t="shared" si="233"/>
        <v>51.67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0.15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0.28000000000000003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0.13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0.01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0.21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0.2</v>
      </c>
      <c r="P3741">
        <f t="shared" si="233"/>
        <v>100.63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0.18</v>
      </c>
      <c r="P3742">
        <f t="shared" si="233"/>
        <v>25.57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41831.697939814811</v>
      </c>
      <c r="T3747" s="10">
        <f t="shared" si="235"/>
        <v>41861.697939814811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0.02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1.04</v>
      </c>
      <c r="P3750">
        <f t="shared" si="233"/>
        <v>99.54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1.33</v>
      </c>
      <c r="P3753">
        <f t="shared" si="233"/>
        <v>120.55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42462.993900462963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1.1299999999999999</v>
      </c>
      <c r="P3754">
        <f t="shared" si="233"/>
        <v>37.67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1.03</v>
      </c>
      <c r="P3755">
        <f t="shared" si="233"/>
        <v>172.23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1.2</v>
      </c>
      <c r="P3756">
        <f t="shared" si="233"/>
        <v>111.11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1.3</v>
      </c>
      <c r="P3757">
        <f t="shared" si="233"/>
        <v>25.46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1.01</v>
      </c>
      <c r="P3758">
        <f t="shared" si="233"/>
        <v>267.64999999999998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1.0900000000000001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1.02</v>
      </c>
      <c r="P3760">
        <f t="shared" si="233"/>
        <v>59.04</v>
      </c>
      <c r="Q3760" t="s">
        <v>8317</v>
      </c>
      <c r="R3760" t="s">
        <v>8359</v>
      </c>
      <c r="S3760" s="10">
        <f t="shared" si="234"/>
        <v>41747.471504629633</v>
      </c>
      <c r="T3760" s="10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1.1000000000000001</v>
      </c>
      <c r="P3761">
        <f t="shared" si="233"/>
        <v>50.11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1.01</v>
      </c>
      <c r="P3762">
        <f t="shared" si="233"/>
        <v>55.5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</v>
      </c>
      <c r="P3763">
        <f t="shared" si="233"/>
        <v>166.67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1.06</v>
      </c>
      <c r="P3764">
        <f t="shared" si="233"/>
        <v>47.43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</v>
      </c>
      <c r="P3765">
        <f t="shared" si="233"/>
        <v>64.94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</v>
      </c>
      <c r="P3766">
        <f t="shared" si="233"/>
        <v>55.56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42519.025000000001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1.1299999999999999</v>
      </c>
      <c r="P3767">
        <f t="shared" si="233"/>
        <v>74.22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1.03</v>
      </c>
      <c r="P3768">
        <f t="shared" si="233"/>
        <v>106.93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1.17</v>
      </c>
      <c r="P3769">
        <f t="shared" si="233"/>
        <v>41.7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1.08</v>
      </c>
      <c r="P3770">
        <f t="shared" si="233"/>
        <v>74.239999999999995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</v>
      </c>
      <c r="P3771">
        <f t="shared" si="233"/>
        <v>73.33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1.46</v>
      </c>
      <c r="P3773">
        <f t="shared" si="233"/>
        <v>38.42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1.1000000000000001</v>
      </c>
      <c r="P3774">
        <f t="shared" si="233"/>
        <v>166.97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1.08</v>
      </c>
      <c r="P3775">
        <f t="shared" si="233"/>
        <v>94.91</v>
      </c>
      <c r="Q3775" t="s">
        <v>8317</v>
      </c>
      <c r="R3775" t="s">
        <v>8359</v>
      </c>
      <c r="S3775" s="10">
        <f t="shared" si="234"/>
        <v>42656.005173611113</v>
      </c>
      <c r="T3775" s="10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</v>
      </c>
      <c r="P3777">
        <f t="shared" si="233"/>
        <v>143.21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236">ROUND(PRODUCT(E3778,1/D3778),2)</f>
        <v>1.07</v>
      </c>
      <c r="P3778">
        <f t="shared" si="233"/>
        <v>90.82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36"/>
        <v>1.43</v>
      </c>
      <c r="P3779">
        <f t="shared" ref="P3779:P3842" si="237">IF(L3779=0,0,ROUND(E3779/L3779,2))</f>
        <v>48.54</v>
      </c>
      <c r="Q3779" t="s">
        <v>8317</v>
      </c>
      <c r="R3779" t="s">
        <v>8359</v>
      </c>
      <c r="S3779" s="10">
        <f t="shared" ref="S3779:S3842" si="238">(J3779/86400)+DATE(1970,1,1)</f>
        <v>41887.111354166671</v>
      </c>
      <c r="T3779" s="10">
        <f t="shared" si="235"/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1.05</v>
      </c>
      <c r="P3780">
        <f t="shared" si="237"/>
        <v>70.03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ref="T3780:T3843" si="239">(I3780/86400)+DATE(1970,1,1)</f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1.04</v>
      </c>
      <c r="P3781">
        <f t="shared" si="237"/>
        <v>135.63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42455.693749999999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42198.837500000001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1.1000000000000001</v>
      </c>
      <c r="P3783">
        <f t="shared" si="237"/>
        <v>94.9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1.02</v>
      </c>
      <c r="P3784">
        <f t="shared" si="237"/>
        <v>75.37</v>
      </c>
      <c r="Q3784" t="s">
        <v>8317</v>
      </c>
      <c r="R3784" t="s">
        <v>8359</v>
      </c>
      <c r="S3784" s="10">
        <f t="shared" si="238"/>
        <v>42546.862233796295</v>
      </c>
      <c r="T3784" s="10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1.29</v>
      </c>
      <c r="P3785">
        <f t="shared" si="237"/>
        <v>64.459999999999994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1.51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1.1100000000000001</v>
      </c>
      <c r="P3788">
        <f t="shared" si="237"/>
        <v>93.77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0.01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0.03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>
        <f t="shared" si="237"/>
        <v>0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>
        <f t="shared" si="237"/>
        <v>0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0.6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0.02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0.9</v>
      </c>
      <c r="P3799">
        <f t="shared" si="237"/>
        <v>145.41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0.01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41831.722777777773</v>
      </c>
      <c r="T3800" s="10">
        <f t="shared" si="239"/>
        <v>41861.722777777773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0.04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0.04</v>
      </c>
      <c r="P3802">
        <f t="shared" si="237"/>
        <v>55.06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0.09</v>
      </c>
      <c r="P3803">
        <f t="shared" si="237"/>
        <v>47.33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>
        <f t="shared" si="237"/>
        <v>0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0.2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>
        <f t="shared" si="237"/>
        <v>0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0.3</v>
      </c>
      <c r="P3809">
        <f t="shared" si="237"/>
        <v>50.56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</v>
      </c>
      <c r="P3810">
        <f t="shared" si="237"/>
        <v>41.67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1.01</v>
      </c>
      <c r="P3811">
        <f t="shared" si="237"/>
        <v>53.29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1.22</v>
      </c>
      <c r="P3812">
        <f t="shared" si="237"/>
        <v>70.23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3.3</v>
      </c>
      <c r="P3813">
        <f t="shared" si="237"/>
        <v>43.42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1.1000000000000001</v>
      </c>
      <c r="P3814">
        <f t="shared" si="237"/>
        <v>199.18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1.01</v>
      </c>
      <c r="P3815">
        <f t="shared" si="237"/>
        <v>78.52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1.4</v>
      </c>
      <c r="P3816">
        <f t="shared" si="237"/>
        <v>61.82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</v>
      </c>
      <c r="P3817">
        <f t="shared" si="237"/>
        <v>50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1.19</v>
      </c>
      <c r="P3818">
        <f t="shared" si="237"/>
        <v>48.34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1.07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1.06</v>
      </c>
      <c r="P3821">
        <f t="shared" si="237"/>
        <v>40.92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1.43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1.05</v>
      </c>
      <c r="P3823">
        <f t="shared" si="237"/>
        <v>79.540000000000006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1.1000000000000001</v>
      </c>
      <c r="P3824">
        <f t="shared" si="237"/>
        <v>72.38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1.06</v>
      </c>
      <c r="P3825">
        <f t="shared" si="237"/>
        <v>64.63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1.08</v>
      </c>
      <c r="P3826">
        <f t="shared" si="237"/>
        <v>38.57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1.05</v>
      </c>
      <c r="P3827">
        <f t="shared" si="237"/>
        <v>107.57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1.19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1.53</v>
      </c>
      <c r="P3829">
        <f t="shared" si="237"/>
        <v>70.459999999999994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</v>
      </c>
      <c r="P3830">
        <f t="shared" si="237"/>
        <v>178.57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42004.569293981476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</v>
      </c>
      <c r="P3831">
        <f t="shared" si="237"/>
        <v>62.63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1.06</v>
      </c>
      <c r="P3833">
        <f t="shared" si="237"/>
        <v>58.9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1.05</v>
      </c>
      <c r="P3834">
        <f t="shared" si="237"/>
        <v>139.56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1.17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41963.872361111113</v>
      </c>
      <c r="T3835" s="10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1.0900000000000001</v>
      </c>
      <c r="P3836">
        <f t="shared" si="237"/>
        <v>57.39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1.1299999999999999</v>
      </c>
      <c r="P3838">
        <f t="shared" si="237"/>
        <v>64.290000000000006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1.02</v>
      </c>
      <c r="P3839">
        <f t="shared" si="237"/>
        <v>120.12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1.01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1.01</v>
      </c>
      <c r="P3841">
        <f t="shared" si="237"/>
        <v>63.28</v>
      </c>
      <c r="Q3841" t="s">
        <v>8317</v>
      </c>
      <c r="R3841" t="s">
        <v>8318</v>
      </c>
      <c r="S3841" s="10">
        <f t="shared" si="238"/>
        <v>42155.142638888894</v>
      </c>
      <c r="T3841" s="10">
        <f t="shared" si="239"/>
        <v>42215.142638888894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240">ROUND(PRODUCT(E3842,1/D3842),2)</f>
        <v>65</v>
      </c>
      <c r="P3842">
        <f t="shared" si="237"/>
        <v>21.67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240"/>
        <v>0.09</v>
      </c>
      <c r="P3843">
        <f t="shared" ref="P3843:P3906" si="241">IF(L3843=0,0,ROUND(E3843/L3843,2))</f>
        <v>25.65</v>
      </c>
      <c r="Q3843" t="s">
        <v>8317</v>
      </c>
      <c r="R3843" t="s">
        <v>8318</v>
      </c>
      <c r="S3843" s="10">
        <f t="shared" ref="S3843:S3906" si="242">(J3843/86400)+DATE(1970,1,1)</f>
        <v>41780.785729166666</v>
      </c>
      <c r="T3843" s="10">
        <f t="shared" si="239"/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0.22</v>
      </c>
      <c r="P3844">
        <f t="shared" si="241"/>
        <v>47.7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ref="T3844:T3907" si="243">(I3844/86400)+DATE(1970,1,1)</f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0.21</v>
      </c>
      <c r="P3845">
        <f t="shared" si="241"/>
        <v>56.05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0.41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0.02</v>
      </c>
      <c r="P3847">
        <f t="shared" si="241"/>
        <v>70.17</v>
      </c>
      <c r="Q3847" t="s">
        <v>8317</v>
      </c>
      <c r="R3847" t="s">
        <v>8318</v>
      </c>
      <c r="S3847" s="10">
        <f t="shared" si="242"/>
        <v>42248.627013888894</v>
      </c>
      <c r="T3847" s="10">
        <f t="shared" si="243"/>
        <v>42278.627013888894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0.03</v>
      </c>
      <c r="P3848">
        <f t="shared" si="241"/>
        <v>23.63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0.16</v>
      </c>
      <c r="P3849">
        <f t="shared" si="241"/>
        <v>188.56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0.16</v>
      </c>
      <c r="P3850">
        <f t="shared" si="241"/>
        <v>49.51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7.0000000000000007E-2</v>
      </c>
      <c r="P3851">
        <f t="shared" si="241"/>
        <v>75.459999999999994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0.04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0.34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0.16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0.03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0.05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42128.431064814809</v>
      </c>
      <c r="T3860" s="10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0.18</v>
      </c>
      <c r="P3862">
        <f t="shared" si="241"/>
        <v>81.540000000000006</v>
      </c>
      <c r="Q3862" t="s">
        <v>8317</v>
      </c>
      <c r="R3862" t="s">
        <v>8318</v>
      </c>
      <c r="S3862" s="10">
        <f t="shared" si="242"/>
        <v>41833.660995370374</v>
      </c>
      <c r="T3862" s="10">
        <f t="shared" si="243"/>
        <v>41863.660995370374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0.01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0.27</v>
      </c>
      <c r="P3867">
        <f t="shared" si="241"/>
        <v>46.43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0.01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0.13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41865.659780092596</v>
      </c>
      <c r="T3870" s="10">
        <f t="shared" si="243"/>
        <v>41890.659780092596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0.03</v>
      </c>
      <c r="P3871">
        <f t="shared" si="241"/>
        <v>30.13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41793.172199074077</v>
      </c>
      <c r="T3872" s="10">
        <f t="shared" si="243"/>
        <v>41823.172199074077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0.03</v>
      </c>
      <c r="P3873">
        <f t="shared" si="241"/>
        <v>13.33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1"/>
        <v>0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>
        <f t="shared" si="241"/>
        <v>0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>
        <f t="shared" si="241"/>
        <v>0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>
        <f t="shared" si="241"/>
        <v>0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0.53</v>
      </c>
      <c r="P3878">
        <f t="shared" si="241"/>
        <v>44.76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0.05</v>
      </c>
      <c r="P3879">
        <f t="shared" si="241"/>
        <v>88.64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>
        <f t="shared" si="241"/>
        <v>0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0.13</v>
      </c>
      <c r="P3882">
        <f t="shared" si="241"/>
        <v>57.65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>
        <f t="shared" si="241"/>
        <v>0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>
        <f t="shared" si="241"/>
        <v>0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>
        <f t="shared" si="241"/>
        <v>0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>
        <f t="shared" si="241"/>
        <v>0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>
        <f t="shared" si="241"/>
        <v>0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0.02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0.27</v>
      </c>
      <c r="P3890">
        <f t="shared" si="241"/>
        <v>38.71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0.01</v>
      </c>
      <c r="P3891">
        <f t="shared" si="241"/>
        <v>13.11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0.17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0.33</v>
      </c>
      <c r="P3893">
        <f t="shared" si="241"/>
        <v>37.14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10">
        <f t="shared" si="242"/>
        <v>41867.652280092589</v>
      </c>
      <c r="T3894" s="10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0.22</v>
      </c>
      <c r="P3895">
        <f t="shared" si="241"/>
        <v>128.27000000000001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0.03</v>
      </c>
      <c r="P3896">
        <f t="shared" si="241"/>
        <v>47.27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0.11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0.18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0.33</v>
      </c>
      <c r="P3900">
        <f t="shared" si="241"/>
        <v>50.88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0.01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41843.775011574078</v>
      </c>
      <c r="T3901" s="10">
        <f t="shared" si="243"/>
        <v>41863.775011574078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0.05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0.01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42317.826377314814</v>
      </c>
      <c r="T3903" s="10">
        <f t="shared" si="243"/>
        <v>42357.826377314814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0.49</v>
      </c>
      <c r="P3904">
        <f t="shared" si="241"/>
        <v>47.26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244">ROUND(PRODUCT(E3906,1/D3906),2)</f>
        <v>0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244"/>
        <v>0.12</v>
      </c>
      <c r="P3907">
        <f t="shared" ref="P3907:P3970" si="245">IF(L3907=0,0,ROUND(E3907/L3907,2))</f>
        <v>24.71</v>
      </c>
      <c r="Q3907" t="s">
        <v>8317</v>
      </c>
      <c r="R3907" t="s">
        <v>8318</v>
      </c>
      <c r="S3907" s="10">
        <f t="shared" ref="S3907:S3970" si="246">(J3907/86400)+DATE(1970,1,1)</f>
        <v>42124.623877314814</v>
      </c>
      <c r="T3907" s="10">
        <f t="shared" si="243"/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0.67</v>
      </c>
      <c r="P3908">
        <f t="shared" si="245"/>
        <v>63.13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ref="T3908:T3971" si="247">(I3908/86400)+DATE(1970,1,1)</f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0.15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0.09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0.03</v>
      </c>
      <c r="P3912">
        <f t="shared" si="245"/>
        <v>61.67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0.37</v>
      </c>
      <c r="P3913">
        <f t="shared" si="245"/>
        <v>83.14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0.1</v>
      </c>
      <c r="P3915">
        <f t="shared" si="245"/>
        <v>142.86000000000001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0.36</v>
      </c>
      <c r="P3916">
        <f t="shared" si="245"/>
        <v>33.67</v>
      </c>
      <c r="Q3916" t="s">
        <v>8317</v>
      </c>
      <c r="R3916" t="s">
        <v>8318</v>
      </c>
      <c r="S3916" s="10">
        <f t="shared" si="246"/>
        <v>42114.818935185191</v>
      </c>
      <c r="T3916" s="10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0.02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0.05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42687.428935185184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0.08</v>
      </c>
      <c r="P3924">
        <f t="shared" si="245"/>
        <v>10.17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0.12</v>
      </c>
      <c r="P3925">
        <f t="shared" si="245"/>
        <v>81.41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0.15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0.13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0.02</v>
      </c>
      <c r="P3931">
        <f t="shared" si="245"/>
        <v>32.36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0.16</v>
      </c>
      <c r="P3935">
        <f t="shared" si="245"/>
        <v>91.83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0.11</v>
      </c>
      <c r="P3936">
        <f t="shared" si="245"/>
        <v>45.83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0.44</v>
      </c>
      <c r="P3937">
        <f t="shared" si="245"/>
        <v>57.17</v>
      </c>
      <c r="Q3937" t="s">
        <v>8317</v>
      </c>
      <c r="R3937" t="s">
        <v>8318</v>
      </c>
      <c r="S3937" s="10">
        <f t="shared" si="246"/>
        <v>42221.656782407408</v>
      </c>
      <c r="T3937" s="10">
        <f t="shared" si="247"/>
        <v>42281.656782407408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0.86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0.12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42151.905717592592</v>
      </c>
      <c r="T3940" s="10">
        <f t="shared" si="247"/>
        <v>42182.905717592592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0.01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0.36</v>
      </c>
      <c r="P3945">
        <f t="shared" si="245"/>
        <v>137.08000000000001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0.03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0.03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10">
        <f t="shared" si="246"/>
        <v>41829.325497685189</v>
      </c>
      <c r="T3950" s="10">
        <f t="shared" si="247"/>
        <v>41889.325497685189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0.16</v>
      </c>
      <c r="P3951">
        <f t="shared" si="245"/>
        <v>49.28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0.01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0.24</v>
      </c>
      <c r="P3957">
        <f t="shared" si="245"/>
        <v>53.13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42513.976319444446</v>
      </c>
      <c r="T3959" s="10">
        <f t="shared" si="247"/>
        <v>42559.976319444446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0.32</v>
      </c>
      <c r="P3960">
        <f t="shared" si="245"/>
        <v>40.06</v>
      </c>
      <c r="Q3960" t="s">
        <v>8317</v>
      </c>
      <c r="R3960" t="s">
        <v>8318</v>
      </c>
      <c r="S3960" s="10">
        <f t="shared" si="246"/>
        <v>41816.950370370367</v>
      </c>
      <c r="T3960" s="10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0.24</v>
      </c>
      <c r="P3961">
        <f t="shared" si="245"/>
        <v>24.33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0.02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0.03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0.06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0.14000000000000001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0.01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0.24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248">ROUND(PRODUCT(E3970,1/D3970),2)</f>
        <v>0.11</v>
      </c>
      <c r="P3970">
        <f t="shared" si="245"/>
        <v>47.91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48"/>
        <v>7.0000000000000007E-2</v>
      </c>
      <c r="P3971">
        <f t="shared" ref="P3971:P4034" si="249">IF(L3971=0,0,ROUND(E3971/L3971,2))</f>
        <v>35.17</v>
      </c>
      <c r="Q3971" t="s">
        <v>8317</v>
      </c>
      <c r="R3971" t="s">
        <v>8318</v>
      </c>
      <c r="S3971" s="10">
        <f t="shared" ref="S3971:S4034" si="250">(J3971/86400)+DATE(1970,1,1)</f>
        <v>42601.854699074072</v>
      </c>
      <c r="T3971" s="10">
        <f t="shared" si="247"/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42447.863553240742</v>
      </c>
      <c r="T3972" s="10">
        <f t="shared" ref="T3972:T4035" si="251">(I3972/86400)+DATE(1970,1,1)</f>
        <v>42477.863553240742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0.01</v>
      </c>
      <c r="P3973">
        <f t="shared" si="249"/>
        <v>22.67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0.21</v>
      </c>
      <c r="P3974">
        <f t="shared" si="249"/>
        <v>26.38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0.78</v>
      </c>
      <c r="P3975">
        <f t="shared" si="249"/>
        <v>105.54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0.32</v>
      </c>
      <c r="P3976">
        <f t="shared" si="249"/>
        <v>29.09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0.48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0.01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0.11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0.02</v>
      </c>
      <c r="P3981">
        <f t="shared" si="249"/>
        <v>18.329999999999998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0.18</v>
      </c>
      <c r="P3982">
        <f t="shared" si="249"/>
        <v>64.290000000000006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0.04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0.35</v>
      </c>
      <c r="P3985">
        <f t="shared" si="249"/>
        <v>84.28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0.06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41920.963472222225</v>
      </c>
      <c r="T3986" s="10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0.32</v>
      </c>
      <c r="P3987">
        <f t="shared" si="249"/>
        <v>33.74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0.1</v>
      </c>
      <c r="P3988">
        <f t="shared" si="249"/>
        <v>37.54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0.38</v>
      </c>
      <c r="P3989">
        <f t="shared" si="249"/>
        <v>11.62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0.02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0.04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0.05</v>
      </c>
      <c r="P3994">
        <f t="shared" si="249"/>
        <v>60.11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0.17</v>
      </c>
      <c r="P3998">
        <f t="shared" si="249"/>
        <v>29.24</v>
      </c>
      <c r="Q3998" t="s">
        <v>8317</v>
      </c>
      <c r="R3998" t="s">
        <v>8318</v>
      </c>
      <c r="S3998" s="10">
        <f t="shared" si="250"/>
        <v>41950.266944444447</v>
      </c>
      <c r="T3998" s="10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0.56999999999999995</v>
      </c>
      <c r="P4000">
        <f t="shared" si="249"/>
        <v>59.58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0.17</v>
      </c>
      <c r="P4001">
        <f t="shared" si="249"/>
        <v>82.57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0.38</v>
      </c>
      <c r="P4003">
        <f t="shared" si="249"/>
        <v>32.36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0.02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0.1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0.01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41877.686111111107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0.04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0.24</v>
      </c>
      <c r="P4012">
        <f t="shared" si="249"/>
        <v>45.84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0.08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0.01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42174.780821759261</v>
      </c>
      <c r="T4017" s="10">
        <f t="shared" si="251"/>
        <v>42204.780821759261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0.01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0.09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0.01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0.17</v>
      </c>
      <c r="P4022">
        <f t="shared" si="249"/>
        <v>33.33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0.01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0.7</v>
      </c>
      <c r="P4024">
        <f t="shared" si="249"/>
        <v>63.56</v>
      </c>
      <c r="Q4024" t="s">
        <v>8317</v>
      </c>
      <c r="R4024" t="s">
        <v>8318</v>
      </c>
      <c r="S4024" s="10">
        <f t="shared" si="250"/>
        <v>41990.584108796298</v>
      </c>
      <c r="T4024" s="10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10">
        <f t="shared" si="250"/>
        <v>42408.999571759261</v>
      </c>
      <c r="T4025" s="10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0.01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7.0000000000000007E-2</v>
      </c>
      <c r="P4029">
        <f t="shared" si="249"/>
        <v>30.71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0.28000000000000003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10">
        <f t="shared" si="250"/>
        <v>42322.02511574074</v>
      </c>
      <c r="T4031" s="10">
        <f t="shared" si="251"/>
        <v>42352.02511574074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0.16</v>
      </c>
      <c r="P4032">
        <f t="shared" si="249"/>
        <v>66.67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252">ROUND(PRODUCT(E4034,1/D4034),2)</f>
        <v>7.0000000000000007E-2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52"/>
        <v>0.26</v>
      </c>
      <c r="P4035">
        <f t="shared" ref="P4035:P4098" si="253">IF(L4035=0,0,ROUND(E4035/L4035,2))</f>
        <v>65.34</v>
      </c>
      <c r="Q4035" t="s">
        <v>8317</v>
      </c>
      <c r="R4035" t="s">
        <v>8318</v>
      </c>
      <c r="S4035" s="10">
        <f t="shared" ref="S4035:S4098" si="254">(J4035/86400)+DATE(1970,1,1)</f>
        <v>42614.268796296295</v>
      </c>
      <c r="T4035" s="10">
        <f t="shared" si="251"/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0.01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ref="T4036:T4099" si="255">(I4036/86400)+DATE(1970,1,1)</f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0.37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41903.882951388892</v>
      </c>
      <c r="T4037" s="10">
        <f t="shared" si="255"/>
        <v>41933.882951388892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0.47</v>
      </c>
      <c r="P4038">
        <f t="shared" si="253"/>
        <v>166.06</v>
      </c>
      <c r="Q4038" t="s">
        <v>8317</v>
      </c>
      <c r="R4038" t="s">
        <v>8318</v>
      </c>
      <c r="S4038" s="10">
        <f t="shared" si="254"/>
        <v>41804.937083333338</v>
      </c>
      <c r="T4038" s="10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0.11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42497.070775462962</v>
      </c>
      <c r="T4039" s="10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0.12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41869.798726851848</v>
      </c>
      <c r="T4040" s="10">
        <f t="shared" si="255"/>
        <v>41929.798726851848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0.31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0.38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0.08</v>
      </c>
      <c r="P4048">
        <f t="shared" si="253"/>
        <v>38.33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0.02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0.18</v>
      </c>
      <c r="P4050">
        <f t="shared" si="253"/>
        <v>32.979999999999997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10">
        <f t="shared" si="254"/>
        <v>41761.810150462959</v>
      </c>
      <c r="T4053" s="10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0.38</v>
      </c>
      <c r="P4054">
        <f t="shared" si="253"/>
        <v>86.62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0.18</v>
      </c>
      <c r="P4057">
        <f t="shared" si="253"/>
        <v>41.95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0.53</v>
      </c>
      <c r="P4058">
        <f t="shared" si="253"/>
        <v>88.33</v>
      </c>
      <c r="Q4058" t="s">
        <v>8317</v>
      </c>
      <c r="R4058" t="s">
        <v>8318</v>
      </c>
      <c r="S4058" s="10">
        <f t="shared" si="254"/>
        <v>42534.933321759258</v>
      </c>
      <c r="T4058" s="10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0.22</v>
      </c>
      <c r="P4059">
        <f t="shared" si="253"/>
        <v>129.16999999999999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0.03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0.03</v>
      </c>
      <c r="P4061">
        <f t="shared" si="253"/>
        <v>35.71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0.03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0.02</v>
      </c>
      <c r="P4064">
        <f t="shared" si="253"/>
        <v>163.33000000000001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0.01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0.19</v>
      </c>
      <c r="P4066">
        <f t="shared" si="253"/>
        <v>64.17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0.01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0.61</v>
      </c>
      <c r="P4069">
        <f t="shared" si="253"/>
        <v>179.12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0.34</v>
      </c>
      <c r="P4071">
        <f t="shared" si="253"/>
        <v>33.08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0.17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0.01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42078.345208333332</v>
      </c>
      <c r="T4075" s="10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0.27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0.28999999999999998</v>
      </c>
      <c r="P4077">
        <f t="shared" si="253"/>
        <v>44.31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10">
        <f t="shared" si="254"/>
        <v>41905.795706018514</v>
      </c>
      <c r="T4078" s="10">
        <f t="shared" si="255"/>
        <v>41933.827083333337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0.09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42535.787499999999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0.16</v>
      </c>
      <c r="P4083">
        <f t="shared" si="253"/>
        <v>29.17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0.22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0.05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0.11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0.05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0.03</v>
      </c>
      <c r="P4092">
        <f t="shared" si="253"/>
        <v>10.67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0.13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42099.153321759259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0.02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0.37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0.03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256">ROUND(PRODUCT(E4098,1/D4098),2)</f>
        <v>0.11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42794.368750000001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56"/>
        <v>0</v>
      </c>
      <c r="P4099">
        <f t="shared" ref="P4099:P4115" si="257">IF(L4099=0,0,ROUND(E4099/L4099,2))</f>
        <v>0</v>
      </c>
      <c r="Q4099" t="s">
        <v>8317</v>
      </c>
      <c r="R4099" t="s">
        <v>8318</v>
      </c>
      <c r="S4099" s="10">
        <f t="shared" ref="S4099:S4115" si="258">(J4099/86400)+DATE(1970,1,1)</f>
        <v>42344.824502314819</v>
      </c>
      <c r="T4099" s="10">
        <f t="shared" si="255"/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ref="T4100:T4115" si="259">(I4100/86400)+DATE(1970,1,1)</f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0.01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0.27</v>
      </c>
      <c r="P4104">
        <f t="shared" si="257"/>
        <v>22.83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0.1</v>
      </c>
      <c r="P4105">
        <f t="shared" si="257"/>
        <v>16.670000000000002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0.21</v>
      </c>
      <c r="P4106">
        <f t="shared" si="257"/>
        <v>45.79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7.0000000000000007E-2</v>
      </c>
      <c r="P4107">
        <f t="shared" si="257"/>
        <v>383.33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0.71</v>
      </c>
      <c r="P4108">
        <f t="shared" si="257"/>
        <v>106.97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0.02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0.02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42767.031678240739</v>
      </c>
      <c r="T4110" s="10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0.28999999999999998</v>
      </c>
      <c r="P4112">
        <f t="shared" si="257"/>
        <v>14.33</v>
      </c>
      <c r="Q4112" t="s">
        <v>8317</v>
      </c>
      <c r="R4112" t="s">
        <v>8318</v>
      </c>
      <c r="S4112" s="10">
        <f t="shared" si="258"/>
        <v>42512.626747685186</v>
      </c>
      <c r="T4112" s="10">
        <f t="shared" si="259"/>
        <v>42572.626747685186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0.03</v>
      </c>
      <c r="P4113">
        <f t="shared" si="257"/>
        <v>15.67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  <row r="4116" spans="1:20" x14ac:dyDescent="0.35"/>
    <row r="4117" spans="1:20" x14ac:dyDescent="0.35"/>
    <row r="4118" spans="1:20" x14ac:dyDescent="0.35"/>
    <row r="4119" spans="1:20" x14ac:dyDescent="0.35"/>
    <row r="4120" spans="1:20" x14ac:dyDescent="0.35"/>
    <row r="4121" spans="1:20" x14ac:dyDescent="0.35"/>
    <row r="4122" spans="1:20" x14ac:dyDescent="0.35"/>
    <row r="4123" spans="1:20" x14ac:dyDescent="0.35"/>
    <row r="4124" spans="1:20" x14ac:dyDescent="0.35"/>
    <row r="4125" spans="1:20" x14ac:dyDescent="0.35"/>
    <row r="4126" spans="1:20" x14ac:dyDescent="0.35"/>
    <row r="4127" spans="1:20" x14ac:dyDescent="0.35"/>
    <row r="4128" spans="1:20" x14ac:dyDescent="0.35"/>
    <row r="4129" x14ac:dyDescent="0.35"/>
    <row r="4130" x14ac:dyDescent="0.35"/>
    <row r="4131" x14ac:dyDescent="0.35"/>
    <row r="4132" x14ac:dyDescent="0.35"/>
    <row r="4133" x14ac:dyDescent="0.35"/>
    <row r="4134" x14ac:dyDescent="0.35"/>
    <row r="4135" x14ac:dyDescent="0.35"/>
    <row r="4136" x14ac:dyDescent="0.35"/>
    <row r="4137" x14ac:dyDescent="0.35"/>
    <row r="4138" x14ac:dyDescent="0.35"/>
    <row r="4139" x14ac:dyDescent="0.35"/>
    <row r="4140" x14ac:dyDescent="0.35"/>
    <row r="4141" x14ac:dyDescent="0.35"/>
    <row r="4142" x14ac:dyDescent="0.35"/>
    <row r="4143" x14ac:dyDescent="0.35"/>
    <row r="4144" x14ac:dyDescent="0.35"/>
    <row r="4145" x14ac:dyDescent="0.35"/>
    <row r="4146" x14ac:dyDescent="0.35"/>
    <row r="4147" x14ac:dyDescent="0.35"/>
    <row r="4148" x14ac:dyDescent="0.35"/>
    <row r="4149" x14ac:dyDescent="0.35"/>
    <row r="4150" x14ac:dyDescent="0.35"/>
    <row r="4151" x14ac:dyDescent="0.35"/>
    <row r="4152" x14ac:dyDescent="0.35"/>
    <row r="4153" x14ac:dyDescent="0.35"/>
    <row r="4154" x14ac:dyDescent="0.35"/>
    <row r="4155" x14ac:dyDescent="0.35"/>
    <row r="4156" x14ac:dyDescent="0.35"/>
    <row r="4157" x14ac:dyDescent="0.35"/>
    <row r="4158" x14ac:dyDescent="0.35"/>
    <row r="4159" x14ac:dyDescent="0.35"/>
    <row r="4160" x14ac:dyDescent="0.35"/>
    <row r="4161" x14ac:dyDescent="0.35"/>
    <row r="4162" x14ac:dyDescent="0.35"/>
    <row r="4163" x14ac:dyDescent="0.35"/>
    <row r="4164" x14ac:dyDescent="0.35"/>
    <row r="4165" x14ac:dyDescent="0.35"/>
    <row r="4166" x14ac:dyDescent="0.35"/>
    <row r="4167" x14ac:dyDescent="0.35"/>
    <row r="4168" x14ac:dyDescent="0.35"/>
    <row r="4169" x14ac:dyDescent="0.35"/>
    <row r="4170" x14ac:dyDescent="0.35"/>
    <row r="4171" x14ac:dyDescent="0.35"/>
    <row r="4172" x14ac:dyDescent="0.35"/>
    <row r="4173" x14ac:dyDescent="0.35"/>
    <row r="4174" x14ac:dyDescent="0.35"/>
    <row r="4175" x14ac:dyDescent="0.35"/>
    <row r="4176" x14ac:dyDescent="0.35"/>
    <row r="4177" x14ac:dyDescent="0.35"/>
    <row r="4178" x14ac:dyDescent="0.35"/>
    <row r="4179" x14ac:dyDescent="0.35"/>
    <row r="4180" x14ac:dyDescent="0.35"/>
    <row r="4181" x14ac:dyDescent="0.35"/>
    <row r="4182" x14ac:dyDescent="0.35"/>
    <row r="4183" x14ac:dyDescent="0.35"/>
    <row r="4184" x14ac:dyDescent="0.35"/>
    <row r="4185" x14ac:dyDescent="0.35"/>
    <row r="4186" x14ac:dyDescent="0.35"/>
    <row r="4187" x14ac:dyDescent="0.35"/>
    <row r="4188" x14ac:dyDescent="0.35"/>
    <row r="4189" x14ac:dyDescent="0.35"/>
    <row r="4190" x14ac:dyDescent="0.35"/>
    <row r="4191" x14ac:dyDescent="0.35"/>
    <row r="4192" x14ac:dyDescent="0.35"/>
    <row r="4193" x14ac:dyDescent="0.35"/>
    <row r="4194" x14ac:dyDescent="0.35"/>
    <row r="4195" x14ac:dyDescent="0.35"/>
    <row r="4196" x14ac:dyDescent="0.35"/>
    <row r="4197" x14ac:dyDescent="0.35"/>
    <row r="4198" x14ac:dyDescent="0.35"/>
    <row r="4199" x14ac:dyDescent="0.35"/>
  </sheetData>
  <conditionalFormatting sqref="F1:F1048576">
    <cfRule type="cellIs" dxfId="4" priority="2" operator="equal">
      <formula>"live"</formula>
    </cfRule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FF0000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1326C-490B-4C9D-A720-544C58526D7A}">
  <dimension ref="A1:F12"/>
  <sheetViews>
    <sheetView workbookViewId="0">
      <selection activeCell="G24" sqref="G2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6" t="s">
        <v>8363</v>
      </c>
      <c r="B1" s="6" t="s">
        <v>8362</v>
      </c>
    </row>
    <row r="2" spans="1:6" x14ac:dyDescent="0.35">
      <c r="A2" s="6" t="s">
        <v>8360</v>
      </c>
      <c r="B2" t="s">
        <v>8219</v>
      </c>
      <c r="C2" t="s">
        <v>8221</v>
      </c>
      <c r="D2" t="s">
        <v>8220</v>
      </c>
      <c r="E2" t="s">
        <v>8222</v>
      </c>
      <c r="F2" t="s">
        <v>8361</v>
      </c>
    </row>
    <row r="3" spans="1:6" x14ac:dyDescent="0.35">
      <c r="A3" s="7" t="s">
        <v>8310</v>
      </c>
      <c r="B3" s="8">
        <v>300</v>
      </c>
      <c r="C3" s="8">
        <v>180</v>
      </c>
      <c r="D3" s="8">
        <v>40</v>
      </c>
      <c r="E3" s="8"/>
      <c r="F3" s="8">
        <v>520</v>
      </c>
    </row>
    <row r="4" spans="1:6" x14ac:dyDescent="0.35">
      <c r="A4" s="7" t="s">
        <v>8336</v>
      </c>
      <c r="B4" s="8">
        <v>34</v>
      </c>
      <c r="C4" s="8">
        <v>140</v>
      </c>
      <c r="D4" s="8">
        <v>20</v>
      </c>
      <c r="E4" s="8">
        <v>6</v>
      </c>
      <c r="F4" s="8">
        <v>200</v>
      </c>
    </row>
    <row r="5" spans="1:6" x14ac:dyDescent="0.35">
      <c r="A5" s="7" t="s">
        <v>8333</v>
      </c>
      <c r="B5" s="8">
        <v>80</v>
      </c>
      <c r="C5" s="8">
        <v>140</v>
      </c>
      <c r="D5" s="8"/>
      <c r="E5" s="8"/>
      <c r="F5" s="8">
        <v>220</v>
      </c>
    </row>
    <row r="6" spans="1:6" x14ac:dyDescent="0.35">
      <c r="A6" s="7" t="s">
        <v>8331</v>
      </c>
      <c r="B6" s="8"/>
      <c r="C6" s="8"/>
      <c r="D6" s="8">
        <v>24</v>
      </c>
      <c r="E6" s="8"/>
      <c r="F6" s="8">
        <v>24</v>
      </c>
    </row>
    <row r="7" spans="1:6" x14ac:dyDescent="0.35">
      <c r="A7" s="7" t="s">
        <v>8325</v>
      </c>
      <c r="B7" s="8">
        <v>540</v>
      </c>
      <c r="C7" s="8">
        <v>120</v>
      </c>
      <c r="D7" s="8">
        <v>20</v>
      </c>
      <c r="E7" s="8">
        <v>20</v>
      </c>
      <c r="F7" s="8">
        <v>700</v>
      </c>
    </row>
    <row r="8" spans="1:6" x14ac:dyDescent="0.35">
      <c r="A8" s="7" t="s">
        <v>8338</v>
      </c>
      <c r="B8" s="8">
        <v>103</v>
      </c>
      <c r="C8" s="8">
        <v>117</v>
      </c>
      <c r="D8" s="8"/>
      <c r="E8" s="8"/>
      <c r="F8" s="8">
        <v>220</v>
      </c>
    </row>
    <row r="9" spans="1:6" x14ac:dyDescent="0.35">
      <c r="A9" s="7" t="s">
        <v>8322</v>
      </c>
      <c r="B9" s="8">
        <v>80</v>
      </c>
      <c r="C9" s="8">
        <v>127</v>
      </c>
      <c r="D9" s="8">
        <v>30</v>
      </c>
      <c r="E9" s="8"/>
      <c r="F9" s="8">
        <v>237</v>
      </c>
    </row>
    <row r="10" spans="1:6" x14ac:dyDescent="0.35">
      <c r="A10" s="7" t="s">
        <v>8319</v>
      </c>
      <c r="B10" s="8">
        <v>209</v>
      </c>
      <c r="C10" s="8">
        <v>213</v>
      </c>
      <c r="D10" s="8">
        <v>178</v>
      </c>
      <c r="E10" s="8"/>
      <c r="F10" s="8">
        <v>600</v>
      </c>
    </row>
    <row r="11" spans="1:6" x14ac:dyDescent="0.35">
      <c r="A11" s="7" t="s">
        <v>8317</v>
      </c>
      <c r="B11" s="8">
        <v>839</v>
      </c>
      <c r="C11" s="8">
        <v>493</v>
      </c>
      <c r="D11" s="8">
        <v>37</v>
      </c>
      <c r="E11" s="8">
        <v>24</v>
      </c>
      <c r="F11" s="8">
        <v>1393</v>
      </c>
    </row>
    <row r="12" spans="1:6" x14ac:dyDescent="0.35">
      <c r="A12" s="7" t="s">
        <v>8361</v>
      </c>
      <c r="B12" s="8">
        <v>2185</v>
      </c>
      <c r="C12" s="8">
        <v>1530</v>
      </c>
      <c r="D12" s="8">
        <v>349</v>
      </c>
      <c r="E12" s="8">
        <v>50</v>
      </c>
      <c r="F12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7AEB8-C51E-4AA9-974B-D71B935AE00B}">
  <dimension ref="A1:F44"/>
  <sheetViews>
    <sheetView workbookViewId="0">
      <selection activeCell="P37" sqref="P37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6" t="s">
        <v>8363</v>
      </c>
      <c r="B1" s="6" t="s">
        <v>8362</v>
      </c>
    </row>
    <row r="2" spans="1:6" x14ac:dyDescent="0.35">
      <c r="A2" s="6" t="s">
        <v>8360</v>
      </c>
      <c r="B2" t="s">
        <v>8219</v>
      </c>
      <c r="C2" t="s">
        <v>8221</v>
      </c>
      <c r="D2" t="s">
        <v>8220</v>
      </c>
      <c r="E2" t="s">
        <v>8222</v>
      </c>
      <c r="F2" t="s">
        <v>8361</v>
      </c>
    </row>
    <row r="3" spans="1:6" x14ac:dyDescent="0.35">
      <c r="A3" s="7" t="s">
        <v>8316</v>
      </c>
      <c r="B3" s="8"/>
      <c r="C3" s="8">
        <v>100</v>
      </c>
      <c r="D3" s="8"/>
      <c r="E3" s="8"/>
      <c r="F3" s="8">
        <v>100</v>
      </c>
    </row>
    <row r="4" spans="1:6" x14ac:dyDescent="0.35">
      <c r="A4" s="7" t="s">
        <v>8344</v>
      </c>
      <c r="B4" s="8"/>
      <c r="C4" s="8"/>
      <c r="D4" s="8">
        <v>20</v>
      </c>
      <c r="E4" s="8"/>
      <c r="F4" s="8">
        <v>20</v>
      </c>
    </row>
    <row r="5" spans="1:6" x14ac:dyDescent="0.35">
      <c r="A5" s="7" t="s">
        <v>8332</v>
      </c>
      <c r="B5" s="8"/>
      <c r="C5" s="8"/>
      <c r="D5" s="8">
        <v>24</v>
      </c>
      <c r="E5" s="8"/>
      <c r="F5" s="8">
        <v>24</v>
      </c>
    </row>
    <row r="6" spans="1:6" x14ac:dyDescent="0.35">
      <c r="A6" s="7" t="s">
        <v>8358</v>
      </c>
      <c r="B6" s="8"/>
      <c r="C6" s="8">
        <v>40</v>
      </c>
      <c r="D6" s="8"/>
      <c r="E6" s="8"/>
      <c r="F6" s="8">
        <v>40</v>
      </c>
    </row>
    <row r="7" spans="1:6" x14ac:dyDescent="0.35">
      <c r="A7" s="7" t="s">
        <v>8354</v>
      </c>
      <c r="B7" s="8">
        <v>40</v>
      </c>
      <c r="C7" s="8"/>
      <c r="D7" s="8"/>
      <c r="E7" s="8"/>
      <c r="F7" s="8">
        <v>40</v>
      </c>
    </row>
    <row r="8" spans="1:6" x14ac:dyDescent="0.35">
      <c r="A8" s="7" t="s">
        <v>8315</v>
      </c>
      <c r="B8" s="8">
        <v>180</v>
      </c>
      <c r="C8" s="8"/>
      <c r="D8" s="8"/>
      <c r="E8" s="8"/>
      <c r="F8" s="8">
        <v>180</v>
      </c>
    </row>
    <row r="9" spans="1:6" x14ac:dyDescent="0.35">
      <c r="A9" s="7" t="s">
        <v>8314</v>
      </c>
      <c r="B9" s="8"/>
      <c r="C9" s="8">
        <v>80</v>
      </c>
      <c r="D9" s="8"/>
      <c r="E9" s="8"/>
      <c r="F9" s="8">
        <v>80</v>
      </c>
    </row>
    <row r="10" spans="1:6" x14ac:dyDescent="0.35">
      <c r="A10" s="7" t="s">
        <v>8330</v>
      </c>
      <c r="B10" s="8">
        <v>40</v>
      </c>
      <c r="C10" s="8"/>
      <c r="D10" s="8"/>
      <c r="E10" s="8"/>
      <c r="F10" s="8">
        <v>40</v>
      </c>
    </row>
    <row r="11" spans="1:6" x14ac:dyDescent="0.35">
      <c r="A11" s="7" t="s">
        <v>8347</v>
      </c>
      <c r="B11" s="8"/>
      <c r="C11" s="8">
        <v>40</v>
      </c>
      <c r="D11" s="8"/>
      <c r="E11" s="8">
        <v>20</v>
      </c>
      <c r="F11" s="8">
        <v>60</v>
      </c>
    </row>
    <row r="12" spans="1:6" x14ac:dyDescent="0.35">
      <c r="A12" s="7" t="s">
        <v>8324</v>
      </c>
      <c r="B12" s="8"/>
      <c r="C12" s="8">
        <v>40</v>
      </c>
      <c r="D12" s="8"/>
      <c r="E12" s="8"/>
      <c r="F12" s="8">
        <v>40</v>
      </c>
    </row>
    <row r="13" spans="1:6" x14ac:dyDescent="0.35">
      <c r="A13" s="7" t="s">
        <v>8337</v>
      </c>
      <c r="B13" s="8"/>
      <c r="C13" s="8">
        <v>120</v>
      </c>
      <c r="D13" s="8">
        <v>20</v>
      </c>
      <c r="E13" s="8"/>
      <c r="F13" s="8">
        <v>140</v>
      </c>
    </row>
    <row r="14" spans="1:6" x14ac:dyDescent="0.35">
      <c r="A14" s="7" t="s">
        <v>8348</v>
      </c>
      <c r="B14" s="8"/>
      <c r="C14" s="8">
        <v>20</v>
      </c>
      <c r="D14" s="8"/>
      <c r="E14" s="8"/>
      <c r="F14" s="8">
        <v>20</v>
      </c>
    </row>
    <row r="15" spans="1:6" x14ac:dyDescent="0.35">
      <c r="A15" s="7" t="s">
        <v>8349</v>
      </c>
      <c r="B15" s="8">
        <v>140</v>
      </c>
      <c r="C15" s="8"/>
      <c r="D15" s="8"/>
      <c r="E15" s="8"/>
      <c r="F15" s="8">
        <v>140</v>
      </c>
    </row>
    <row r="16" spans="1:6" x14ac:dyDescent="0.35">
      <c r="A16" s="7" t="s">
        <v>8329</v>
      </c>
      <c r="B16" s="8">
        <v>140</v>
      </c>
      <c r="C16" s="8">
        <v>20</v>
      </c>
      <c r="D16" s="8"/>
      <c r="E16" s="8"/>
      <c r="F16" s="8">
        <v>160</v>
      </c>
    </row>
    <row r="17" spans="1:6" x14ac:dyDescent="0.35">
      <c r="A17" s="7" t="s">
        <v>8328</v>
      </c>
      <c r="B17" s="8"/>
      <c r="C17" s="8">
        <v>60</v>
      </c>
      <c r="D17" s="8"/>
      <c r="E17" s="8"/>
      <c r="F17" s="8">
        <v>60</v>
      </c>
    </row>
    <row r="18" spans="1:6" x14ac:dyDescent="0.35">
      <c r="A18" s="7" t="s">
        <v>8356</v>
      </c>
      <c r="B18" s="8">
        <v>9</v>
      </c>
      <c r="C18" s="8">
        <v>11</v>
      </c>
      <c r="D18" s="8"/>
      <c r="E18" s="8"/>
      <c r="F18" s="8">
        <v>20</v>
      </c>
    </row>
    <row r="19" spans="1:6" x14ac:dyDescent="0.35">
      <c r="A19" s="7" t="s">
        <v>8327</v>
      </c>
      <c r="B19" s="8">
        <v>20</v>
      </c>
      <c r="C19" s="8"/>
      <c r="D19" s="8"/>
      <c r="E19" s="8"/>
      <c r="F19" s="8">
        <v>20</v>
      </c>
    </row>
    <row r="20" spans="1:6" x14ac:dyDescent="0.35">
      <c r="A20" s="7" t="s">
        <v>8335</v>
      </c>
      <c r="B20" s="8"/>
      <c r="C20" s="8">
        <v>40</v>
      </c>
      <c r="D20" s="8"/>
      <c r="E20" s="8"/>
      <c r="F20" s="8">
        <v>40</v>
      </c>
    </row>
    <row r="21" spans="1:6" x14ac:dyDescent="0.35">
      <c r="A21" s="7" t="s">
        <v>8359</v>
      </c>
      <c r="B21" s="8">
        <v>60</v>
      </c>
      <c r="C21" s="8">
        <v>60</v>
      </c>
      <c r="D21" s="8">
        <v>20</v>
      </c>
      <c r="E21" s="8"/>
      <c r="F21" s="8">
        <v>140</v>
      </c>
    </row>
    <row r="22" spans="1:6" x14ac:dyDescent="0.35">
      <c r="A22" s="7" t="s">
        <v>8343</v>
      </c>
      <c r="B22" s="8"/>
      <c r="C22" s="8">
        <v>20</v>
      </c>
      <c r="D22" s="8"/>
      <c r="E22" s="8"/>
      <c r="F22" s="8">
        <v>20</v>
      </c>
    </row>
    <row r="23" spans="1:6" x14ac:dyDescent="0.35">
      <c r="A23" s="7" t="s">
        <v>8323</v>
      </c>
      <c r="B23" s="8">
        <v>60</v>
      </c>
      <c r="C23" s="8"/>
      <c r="D23" s="8"/>
      <c r="E23" s="8"/>
      <c r="F23" s="8">
        <v>60</v>
      </c>
    </row>
    <row r="24" spans="1:6" x14ac:dyDescent="0.35">
      <c r="A24" s="7" t="s">
        <v>8350</v>
      </c>
      <c r="B24" s="8"/>
      <c r="C24" s="8">
        <v>20</v>
      </c>
      <c r="D24" s="8"/>
      <c r="E24" s="8"/>
      <c r="F24" s="8">
        <v>20</v>
      </c>
    </row>
    <row r="25" spans="1:6" x14ac:dyDescent="0.35">
      <c r="A25" s="7" t="s">
        <v>8339</v>
      </c>
      <c r="B25" s="8">
        <v>103</v>
      </c>
      <c r="C25" s="8">
        <v>57</v>
      </c>
      <c r="D25" s="8"/>
      <c r="E25" s="8"/>
      <c r="F25" s="8">
        <v>160</v>
      </c>
    </row>
    <row r="26" spans="1:6" x14ac:dyDescent="0.35">
      <c r="A26" s="7" t="s">
        <v>8345</v>
      </c>
      <c r="B26" s="8"/>
      <c r="C26" s="8">
        <v>20</v>
      </c>
      <c r="D26" s="8"/>
      <c r="E26" s="8"/>
      <c r="F26" s="8">
        <v>20</v>
      </c>
    </row>
    <row r="27" spans="1:6" x14ac:dyDescent="0.35">
      <c r="A27" s="7" t="s">
        <v>8318</v>
      </c>
      <c r="B27" s="8">
        <v>694</v>
      </c>
      <c r="C27" s="8">
        <v>353</v>
      </c>
      <c r="D27" s="8"/>
      <c r="E27" s="8">
        <v>19</v>
      </c>
      <c r="F27" s="8">
        <v>1066</v>
      </c>
    </row>
    <row r="28" spans="1:6" x14ac:dyDescent="0.35">
      <c r="A28" s="7" t="s">
        <v>8346</v>
      </c>
      <c r="B28" s="8">
        <v>40</v>
      </c>
      <c r="C28" s="8"/>
      <c r="D28" s="8"/>
      <c r="E28" s="8"/>
      <c r="F28" s="8">
        <v>40</v>
      </c>
    </row>
    <row r="29" spans="1:6" x14ac:dyDescent="0.35">
      <c r="A29" s="7" t="s">
        <v>8342</v>
      </c>
      <c r="B29" s="8">
        <v>20</v>
      </c>
      <c r="C29" s="8"/>
      <c r="D29" s="8"/>
      <c r="E29" s="8"/>
      <c r="F29" s="8">
        <v>20</v>
      </c>
    </row>
    <row r="30" spans="1:6" x14ac:dyDescent="0.35">
      <c r="A30" s="7" t="s">
        <v>8353</v>
      </c>
      <c r="B30" s="8"/>
      <c r="C30" s="8">
        <v>20</v>
      </c>
      <c r="D30" s="8"/>
      <c r="E30" s="8"/>
      <c r="F30" s="8">
        <v>20</v>
      </c>
    </row>
    <row r="31" spans="1:6" x14ac:dyDescent="0.35">
      <c r="A31" s="7" t="s">
        <v>8326</v>
      </c>
      <c r="B31" s="8">
        <v>260</v>
      </c>
      <c r="C31" s="8"/>
      <c r="D31" s="8"/>
      <c r="E31" s="8"/>
      <c r="F31" s="8">
        <v>260</v>
      </c>
    </row>
    <row r="32" spans="1:6" x14ac:dyDescent="0.35">
      <c r="A32" s="7" t="s">
        <v>8313</v>
      </c>
      <c r="B32" s="8"/>
      <c r="C32" s="8"/>
      <c r="D32" s="8">
        <v>40</v>
      </c>
      <c r="E32" s="8"/>
      <c r="F32" s="8">
        <v>40</v>
      </c>
    </row>
    <row r="33" spans="1:6" x14ac:dyDescent="0.35">
      <c r="A33" s="7" t="s">
        <v>8312</v>
      </c>
      <c r="B33" s="8">
        <v>60</v>
      </c>
      <c r="C33" s="8"/>
      <c r="D33" s="8"/>
      <c r="E33" s="8"/>
      <c r="F33" s="8">
        <v>60</v>
      </c>
    </row>
    <row r="34" spans="1:6" x14ac:dyDescent="0.35">
      <c r="A34" s="7" t="s">
        <v>8352</v>
      </c>
      <c r="B34" s="8">
        <v>34</v>
      </c>
      <c r="C34" s="8"/>
      <c r="D34" s="8"/>
      <c r="E34" s="8">
        <v>6</v>
      </c>
      <c r="F34" s="8">
        <v>40</v>
      </c>
    </row>
    <row r="35" spans="1:6" x14ac:dyDescent="0.35">
      <c r="A35" s="7" t="s">
        <v>8355</v>
      </c>
      <c r="B35" s="8">
        <v>40</v>
      </c>
      <c r="C35" s="8">
        <v>2</v>
      </c>
      <c r="D35" s="8">
        <v>18</v>
      </c>
      <c r="E35" s="8"/>
      <c r="F35" s="8">
        <v>60</v>
      </c>
    </row>
    <row r="36" spans="1:6" x14ac:dyDescent="0.35">
      <c r="A36" s="7" t="s">
        <v>8357</v>
      </c>
      <c r="B36" s="8">
        <v>85</v>
      </c>
      <c r="C36" s="8">
        <v>80</v>
      </c>
      <c r="D36" s="8">
        <v>17</v>
      </c>
      <c r="E36" s="8">
        <v>5</v>
      </c>
      <c r="F36" s="8">
        <v>187</v>
      </c>
    </row>
    <row r="37" spans="1:6" x14ac:dyDescent="0.35">
      <c r="A37" s="7" t="s">
        <v>8351</v>
      </c>
      <c r="B37" s="8">
        <v>80</v>
      </c>
      <c r="C37" s="8"/>
      <c r="D37" s="8"/>
      <c r="E37" s="8"/>
      <c r="F37" s="8">
        <v>80</v>
      </c>
    </row>
    <row r="38" spans="1:6" x14ac:dyDescent="0.35">
      <c r="A38" s="7" t="s">
        <v>8311</v>
      </c>
      <c r="B38" s="8">
        <v>60</v>
      </c>
      <c r="C38" s="8"/>
      <c r="D38" s="8"/>
      <c r="E38" s="8"/>
      <c r="F38" s="8">
        <v>60</v>
      </c>
    </row>
    <row r="39" spans="1:6" x14ac:dyDescent="0.35">
      <c r="A39" s="7" t="s">
        <v>8341</v>
      </c>
      <c r="B39" s="8"/>
      <c r="C39" s="8">
        <v>47</v>
      </c>
      <c r="D39" s="8">
        <v>10</v>
      </c>
      <c r="E39" s="8"/>
      <c r="F39" s="8">
        <v>57</v>
      </c>
    </row>
    <row r="40" spans="1:6" x14ac:dyDescent="0.35">
      <c r="A40" s="7" t="s">
        <v>8334</v>
      </c>
      <c r="B40" s="8"/>
      <c r="C40" s="8">
        <v>100</v>
      </c>
      <c r="D40" s="8"/>
      <c r="E40" s="8"/>
      <c r="F40" s="8">
        <v>100</v>
      </c>
    </row>
    <row r="41" spans="1:6" x14ac:dyDescent="0.35">
      <c r="A41" s="7" t="s">
        <v>8321</v>
      </c>
      <c r="B41" s="8">
        <v>20</v>
      </c>
      <c r="C41" s="8">
        <v>120</v>
      </c>
      <c r="D41" s="8">
        <v>60</v>
      </c>
      <c r="E41" s="8"/>
      <c r="F41" s="8">
        <v>200</v>
      </c>
    </row>
    <row r="42" spans="1:6" x14ac:dyDescent="0.35">
      <c r="A42" s="7" t="s">
        <v>8320</v>
      </c>
      <c r="B42" s="8"/>
      <c r="C42" s="8">
        <v>60</v>
      </c>
      <c r="D42" s="8">
        <v>100</v>
      </c>
      <c r="E42" s="8"/>
      <c r="F42" s="8">
        <v>160</v>
      </c>
    </row>
    <row r="43" spans="1:6" x14ac:dyDescent="0.35">
      <c r="A43" s="7" t="s">
        <v>8340</v>
      </c>
      <c r="B43" s="8"/>
      <c r="C43" s="8"/>
      <c r="D43" s="8">
        <v>20</v>
      </c>
      <c r="E43" s="8"/>
      <c r="F43" s="8">
        <v>20</v>
      </c>
    </row>
    <row r="44" spans="1:6" x14ac:dyDescent="0.35">
      <c r="A44" s="7" t="s">
        <v>8361</v>
      </c>
      <c r="B44" s="8">
        <v>2185</v>
      </c>
      <c r="C44" s="8">
        <v>1530</v>
      </c>
      <c r="D44" s="8">
        <v>349</v>
      </c>
      <c r="E44" s="8">
        <v>50</v>
      </c>
      <c r="F4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3F15F-4353-4300-85FC-7E8C72AD20EE}">
  <dimension ref="A1:E18"/>
  <sheetViews>
    <sheetView workbookViewId="0">
      <selection activeCell="E7" sqref="E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7" width="8.453125" bestFit="1" customWidth="1"/>
    <col min="8" max="15" width="9.453125" bestFit="1" customWidth="1"/>
    <col min="16" max="16" width="8.453125" bestFit="1" customWidth="1"/>
    <col min="17" max="24" width="9.453125" bestFit="1" customWidth="1"/>
    <col min="25" max="25" width="8.453125" bestFit="1" customWidth="1"/>
    <col min="26" max="26" width="9.453125" bestFit="1" customWidth="1"/>
    <col min="27" max="27" width="8.453125" bestFit="1" customWidth="1"/>
    <col min="28" max="30" width="9.453125" bestFit="1" customWidth="1"/>
    <col min="31" max="33" width="8.453125" bestFit="1" customWidth="1"/>
    <col min="34" max="38" width="9.453125" bestFit="1" customWidth="1"/>
    <col min="39" max="41" width="8.453125" bestFit="1" customWidth="1"/>
    <col min="42" max="56" width="9.453125" bestFit="1" customWidth="1"/>
    <col min="57" max="57" width="8.453125" bestFit="1" customWidth="1"/>
    <col min="58" max="71" width="9.453125" bestFit="1" customWidth="1"/>
    <col min="72" max="78" width="10.453125" bestFit="1" customWidth="1"/>
    <col min="79" max="80" width="9.453125" bestFit="1" customWidth="1"/>
    <col min="81" max="94" width="10.453125" bestFit="1" customWidth="1"/>
    <col min="95" max="99" width="9.453125" bestFit="1" customWidth="1"/>
    <col min="100" max="103" width="10.453125" bestFit="1" customWidth="1"/>
    <col min="104" max="107" width="8.453125" bestFit="1" customWidth="1"/>
    <col min="108" max="124" width="9.453125" bestFit="1" customWidth="1"/>
    <col min="125" max="127" width="8.453125" bestFit="1" customWidth="1"/>
    <col min="128" max="141" width="9.453125" bestFit="1" customWidth="1"/>
    <col min="142" max="147" width="8.453125" bestFit="1" customWidth="1"/>
    <col min="148" max="158" width="9.453125" bestFit="1" customWidth="1"/>
    <col min="159" max="160" width="8.453125" bestFit="1" customWidth="1"/>
    <col min="161" max="169" width="9.453125" bestFit="1" customWidth="1"/>
    <col min="170" max="171" width="8.453125" bestFit="1" customWidth="1"/>
    <col min="172" max="176" width="9.453125" bestFit="1" customWidth="1"/>
    <col min="177" max="183" width="8.453125" bestFit="1" customWidth="1"/>
    <col min="184" max="190" width="9.453125" bestFit="1" customWidth="1"/>
    <col min="191" max="192" width="8.453125" bestFit="1" customWidth="1"/>
    <col min="193" max="200" width="9.453125" bestFit="1" customWidth="1"/>
    <col min="201" max="204" width="8.453125" bestFit="1" customWidth="1"/>
    <col min="205" max="213" width="9.453125" bestFit="1" customWidth="1"/>
    <col min="214" max="219" width="10.453125" bestFit="1" customWidth="1"/>
    <col min="220" max="222" width="9.453125" bestFit="1" customWidth="1"/>
    <col min="223" max="229" width="10.453125" bestFit="1" customWidth="1"/>
    <col min="230" max="233" width="9.453125" bestFit="1" customWidth="1"/>
    <col min="234" max="234" width="10.453125" bestFit="1" customWidth="1"/>
    <col min="235" max="237" width="8.453125" bestFit="1" customWidth="1"/>
    <col min="238" max="246" width="9.453125" bestFit="1" customWidth="1"/>
    <col min="247" max="250" width="8.453125" bestFit="1" customWidth="1"/>
    <col min="251" max="254" width="9.453125" bestFit="1" customWidth="1"/>
    <col min="255" max="257" width="8.453125" bestFit="1" customWidth="1"/>
    <col min="258" max="261" width="9.453125" bestFit="1" customWidth="1"/>
    <col min="262" max="265" width="8.453125" bestFit="1" customWidth="1"/>
    <col min="266" max="269" width="9.453125" bestFit="1" customWidth="1"/>
    <col min="270" max="271" width="8.453125" bestFit="1" customWidth="1"/>
    <col min="272" max="277" width="9.453125" bestFit="1" customWidth="1"/>
    <col min="278" max="281" width="8.453125" bestFit="1" customWidth="1"/>
    <col min="282" max="289" width="9.453125" bestFit="1" customWidth="1"/>
    <col min="290" max="292" width="8.453125" bestFit="1" customWidth="1"/>
    <col min="293" max="296" width="9.453125" bestFit="1" customWidth="1"/>
    <col min="297" max="299" width="8.453125" bestFit="1" customWidth="1"/>
    <col min="300" max="307" width="9.453125" bestFit="1" customWidth="1"/>
    <col min="308" max="310" width="8.453125" bestFit="1" customWidth="1"/>
    <col min="311" max="313" width="9.453125" bestFit="1" customWidth="1"/>
    <col min="314" max="315" width="10.453125" bestFit="1" customWidth="1"/>
    <col min="316" max="319" width="9.453125" bestFit="1" customWidth="1"/>
    <col min="320" max="325" width="10.453125" bestFit="1" customWidth="1"/>
    <col min="326" max="329" width="9.453125" bestFit="1" customWidth="1"/>
    <col min="330" max="333" width="10.453125" bestFit="1" customWidth="1"/>
    <col min="334" max="334" width="8.453125" bestFit="1" customWidth="1"/>
    <col min="335" max="341" width="9.453125" bestFit="1" customWidth="1"/>
    <col min="342" max="345" width="8.453125" bestFit="1" customWidth="1"/>
    <col min="346" max="349" width="9.453125" bestFit="1" customWidth="1"/>
    <col min="350" max="350" width="8.453125" bestFit="1" customWidth="1"/>
    <col min="351" max="351" width="12.90625" bestFit="1" customWidth="1"/>
    <col min="352" max="358" width="9.453125" bestFit="1" customWidth="1"/>
    <col min="359" max="359" width="8.453125" bestFit="1" customWidth="1"/>
    <col min="360" max="360" width="9.453125" bestFit="1" customWidth="1"/>
    <col min="361" max="362" width="8.453125" bestFit="1" customWidth="1"/>
    <col min="363" max="367" width="9.453125" bestFit="1" customWidth="1"/>
    <col min="368" max="370" width="10.453125" bestFit="1" customWidth="1"/>
    <col min="371" max="374" width="9.453125" bestFit="1" customWidth="1"/>
    <col min="375" max="376" width="8.453125" bestFit="1" customWidth="1"/>
    <col min="377" max="382" width="9.453125" bestFit="1" customWidth="1"/>
    <col min="383" max="383" width="8.453125" bestFit="1" customWidth="1"/>
    <col min="384" max="384" width="9.453125" bestFit="1" customWidth="1"/>
    <col min="385" max="385" width="8.453125" bestFit="1" customWidth="1"/>
    <col min="386" max="388" width="9.453125" bestFit="1" customWidth="1"/>
    <col min="389" max="389" width="10.453125" bestFit="1" customWidth="1"/>
    <col min="390" max="390" width="9.453125" bestFit="1" customWidth="1"/>
    <col min="391" max="394" width="10.453125" bestFit="1" customWidth="1"/>
    <col min="395" max="397" width="9.453125" bestFit="1" customWidth="1"/>
    <col min="398" max="398" width="10.453125" bestFit="1" customWidth="1"/>
    <col min="399" max="407" width="9.453125" bestFit="1" customWidth="1"/>
    <col min="408" max="409" width="8.453125" bestFit="1" customWidth="1"/>
    <col min="410" max="413" width="9.453125" bestFit="1" customWidth="1"/>
    <col min="414" max="415" width="8.453125" bestFit="1" customWidth="1"/>
    <col min="416" max="419" width="9.453125" bestFit="1" customWidth="1"/>
    <col min="420" max="422" width="8.453125" bestFit="1" customWidth="1"/>
    <col min="423" max="432" width="9.453125" bestFit="1" customWidth="1"/>
    <col min="433" max="434" width="8.453125" bestFit="1" customWidth="1"/>
    <col min="435" max="437" width="9.453125" bestFit="1" customWidth="1"/>
    <col min="438" max="439" width="8.453125" bestFit="1" customWidth="1"/>
    <col min="440" max="444" width="9.453125" bestFit="1" customWidth="1"/>
    <col min="445" max="448" width="10.453125" bestFit="1" customWidth="1"/>
    <col min="449" max="450" width="9.453125" bestFit="1" customWidth="1"/>
    <col min="451" max="453" width="10.453125" bestFit="1" customWidth="1"/>
    <col min="454" max="455" width="9.453125" bestFit="1" customWidth="1"/>
    <col min="456" max="458" width="10.453125" bestFit="1" customWidth="1"/>
    <col min="459" max="459" width="8.453125" bestFit="1" customWidth="1"/>
    <col min="460" max="461" width="9.453125" bestFit="1" customWidth="1"/>
    <col min="462" max="463" width="8.453125" bestFit="1" customWidth="1"/>
    <col min="464" max="464" width="9.453125" bestFit="1" customWidth="1"/>
    <col min="465" max="466" width="8.453125" bestFit="1" customWidth="1"/>
    <col min="467" max="467" width="9.453125" bestFit="1" customWidth="1"/>
    <col min="468" max="470" width="8.453125" bestFit="1" customWidth="1"/>
    <col min="471" max="472" width="9.453125" bestFit="1" customWidth="1"/>
    <col min="473" max="473" width="8.453125" bestFit="1" customWidth="1"/>
    <col min="474" max="481" width="9.453125" bestFit="1" customWidth="1"/>
    <col min="482" max="483" width="8.453125" bestFit="1" customWidth="1"/>
    <col min="484" max="487" width="9.453125" bestFit="1" customWidth="1"/>
    <col min="488" max="489" width="8.453125" bestFit="1" customWidth="1"/>
    <col min="490" max="492" width="9.453125" bestFit="1" customWidth="1"/>
    <col min="493" max="494" width="8.453125" bestFit="1" customWidth="1"/>
    <col min="495" max="502" width="9.453125" bestFit="1" customWidth="1"/>
    <col min="503" max="519" width="10.453125" bestFit="1" customWidth="1"/>
    <col min="520" max="522" width="9.453125" bestFit="1" customWidth="1"/>
    <col min="523" max="525" width="10.453125" bestFit="1" customWidth="1"/>
    <col min="526" max="530" width="8.453125" bestFit="1" customWidth="1"/>
    <col min="531" max="541" width="9.453125" bestFit="1" customWidth="1"/>
    <col min="542" max="543" width="8.453125" bestFit="1" customWidth="1"/>
    <col min="544" max="550" width="9.453125" bestFit="1" customWidth="1"/>
    <col min="551" max="552" width="8.453125" bestFit="1" customWidth="1"/>
    <col min="553" max="563" width="9.453125" bestFit="1" customWidth="1"/>
    <col min="564" max="574" width="8.453125" bestFit="1" customWidth="1"/>
    <col min="575" max="598" width="9.453125" bestFit="1" customWidth="1"/>
    <col min="599" max="612" width="8.453125" bestFit="1" customWidth="1"/>
    <col min="613" max="636" width="9.453125" bestFit="1" customWidth="1"/>
    <col min="637" max="656" width="8.453125" bestFit="1" customWidth="1"/>
    <col min="657" max="718" width="9.453125" bestFit="1" customWidth="1"/>
    <col min="719" max="735" width="8.453125" bestFit="1" customWidth="1"/>
    <col min="736" max="771" width="9.453125" bestFit="1" customWidth="1"/>
    <col min="772" max="785" width="8.453125" bestFit="1" customWidth="1"/>
    <col min="786" max="824" width="9.453125" bestFit="1" customWidth="1"/>
    <col min="825" max="864" width="10.453125" bestFit="1" customWidth="1"/>
    <col min="865" max="880" width="9.453125" bestFit="1" customWidth="1"/>
    <col min="881" max="905" width="10.453125" bestFit="1" customWidth="1"/>
    <col min="906" max="925" width="9.453125" bestFit="1" customWidth="1"/>
    <col min="926" max="947" width="10.453125" bestFit="1" customWidth="1"/>
    <col min="948" max="959" width="8.453125" bestFit="1" customWidth="1"/>
    <col min="960" max="1011" width="9.453125" bestFit="1" customWidth="1"/>
    <col min="1012" max="1024" width="8.453125" bestFit="1" customWidth="1"/>
    <col min="1025" max="1062" width="9.453125" bestFit="1" customWidth="1"/>
    <col min="1063" max="1083" width="8.453125" bestFit="1" customWidth="1"/>
    <col min="1084" max="1110" width="9.453125" bestFit="1" customWidth="1"/>
    <col min="1111" max="1124" width="8.453125" bestFit="1" customWidth="1"/>
    <col min="1125" max="1162" width="9.453125" bestFit="1" customWidth="1"/>
    <col min="1163" max="1175" width="8.453125" bestFit="1" customWidth="1"/>
    <col min="1176" max="1203" width="9.453125" bestFit="1" customWidth="1"/>
    <col min="1204" max="1215" width="8.453125" bestFit="1" customWidth="1"/>
    <col min="1216" max="1257" width="9.453125" bestFit="1" customWidth="1"/>
    <col min="1258" max="1273" width="8.453125" bestFit="1" customWidth="1"/>
    <col min="1274" max="1293" width="9.453125" bestFit="1" customWidth="1"/>
    <col min="1294" max="1302" width="8.453125" bestFit="1" customWidth="1"/>
    <col min="1303" max="1334" width="9.453125" bestFit="1" customWidth="1"/>
    <col min="1335" max="1346" width="8.453125" bestFit="1" customWidth="1"/>
    <col min="1347" max="1387" width="9.453125" bestFit="1" customWidth="1"/>
    <col min="1388" max="1415" width="10.453125" bestFit="1" customWidth="1"/>
    <col min="1416" max="1419" width="9.453125" bestFit="1" customWidth="1"/>
    <col min="1420" max="1443" width="10.453125" bestFit="1" customWidth="1"/>
    <col min="1444" max="1458" width="9.453125" bestFit="1" customWidth="1"/>
    <col min="1459" max="1474" width="10.453125" bestFit="1" customWidth="1"/>
    <col min="1475" max="1486" width="8.453125" bestFit="1" customWidth="1"/>
    <col min="1487" max="1516" width="9.453125" bestFit="1" customWidth="1"/>
    <col min="1517" max="1525" width="8.453125" bestFit="1" customWidth="1"/>
    <col min="1526" max="1550" width="9.453125" bestFit="1" customWidth="1"/>
    <col min="1551" max="1567" width="8.453125" bestFit="1" customWidth="1"/>
    <col min="1568" max="1590" width="9.453125" bestFit="1" customWidth="1"/>
    <col min="1591" max="1596" width="8.453125" bestFit="1" customWidth="1"/>
    <col min="1597" max="1614" width="9.453125" bestFit="1" customWidth="1"/>
    <col min="1615" max="1628" width="8.453125" bestFit="1" customWidth="1"/>
    <col min="1629" max="1647" width="9.453125" bestFit="1" customWidth="1"/>
    <col min="1648" max="1664" width="8.453125" bestFit="1" customWidth="1"/>
    <col min="1665" max="1690" width="9.453125" bestFit="1" customWidth="1"/>
    <col min="1691" max="1700" width="8.453125" bestFit="1" customWidth="1"/>
    <col min="1701" max="1708" width="9.453125" bestFit="1" customWidth="1"/>
    <col min="1709" max="1714" width="8.453125" bestFit="1" customWidth="1"/>
    <col min="1715" max="1735" width="9.453125" bestFit="1" customWidth="1"/>
    <col min="1736" max="1747" width="8.453125" bestFit="1" customWidth="1"/>
    <col min="1748" max="1773" width="9.453125" bestFit="1" customWidth="1"/>
    <col min="1774" max="1792" width="10.453125" bestFit="1" customWidth="1"/>
    <col min="1793" max="1802" width="9.453125" bestFit="1" customWidth="1"/>
    <col min="1803" max="1820" width="10.453125" bestFit="1" customWidth="1"/>
    <col min="1821" max="1833" width="9.453125" bestFit="1" customWidth="1"/>
    <col min="1834" max="1850" width="10.453125" bestFit="1" customWidth="1"/>
    <col min="1851" max="1860" width="8.453125" bestFit="1" customWidth="1"/>
    <col min="1861" max="1873" width="9.453125" bestFit="1" customWidth="1"/>
    <col min="1874" max="1879" width="8.453125" bestFit="1" customWidth="1"/>
    <col min="1880" max="1881" width="9.453125" bestFit="1" customWidth="1"/>
    <col min="1882" max="1882" width="10.1796875" bestFit="1" customWidth="1"/>
    <col min="1883" max="1884" width="9.453125" bestFit="1" customWidth="1"/>
    <col min="1885" max="1886" width="8.453125" bestFit="1" customWidth="1"/>
    <col min="1887" max="1902" width="9.453125" bestFit="1" customWidth="1"/>
    <col min="1903" max="1920" width="8.453125" bestFit="1" customWidth="1"/>
    <col min="1921" max="1932" width="9.453125" bestFit="1" customWidth="1"/>
    <col min="1933" max="1933" width="8.36328125" bestFit="1" customWidth="1"/>
    <col min="1934" max="1934" width="11" bestFit="1" customWidth="1"/>
    <col min="1935" max="1938" width="9.453125" bestFit="1" customWidth="1"/>
    <col min="1939" max="1939" width="10.453125" bestFit="1" customWidth="1"/>
    <col min="1940" max="1941" width="9.453125" bestFit="1" customWidth="1"/>
    <col min="1942" max="1942" width="10.453125" bestFit="1" customWidth="1"/>
    <col min="1943" max="1945" width="9.453125" bestFit="1" customWidth="1"/>
    <col min="1946" max="1947" width="8.453125" bestFit="1" customWidth="1"/>
    <col min="1948" max="1954" width="9.453125" bestFit="1" customWidth="1"/>
    <col min="1955" max="1956" width="8.453125" bestFit="1" customWidth="1"/>
    <col min="1957" max="1960" width="9.453125" bestFit="1" customWidth="1"/>
    <col min="1961" max="1963" width="8.453125" bestFit="1" customWidth="1"/>
    <col min="1964" max="1971" width="9.453125" bestFit="1" customWidth="1"/>
    <col min="1972" max="1972" width="8.453125" bestFit="1" customWidth="1"/>
    <col min="1973" max="1973" width="9.453125" bestFit="1" customWidth="1"/>
    <col min="1974" max="1975" width="8.453125" bestFit="1" customWidth="1"/>
    <col min="1976" max="1977" width="9.453125" bestFit="1" customWidth="1"/>
    <col min="1978" max="1981" width="10.453125" bestFit="1" customWidth="1"/>
    <col min="1982" max="1982" width="9.453125" bestFit="1" customWidth="1"/>
    <col min="1983" max="1984" width="10.453125" bestFit="1" customWidth="1"/>
    <col min="1985" max="1987" width="9.453125" bestFit="1" customWidth="1"/>
    <col min="1988" max="1991" width="10.453125" bestFit="1" customWidth="1"/>
    <col min="1992" max="2001" width="9.453125" bestFit="1" customWidth="1"/>
    <col min="2002" max="2002" width="8.453125" bestFit="1" customWidth="1"/>
    <col min="2003" max="2017" width="9.453125" bestFit="1" customWidth="1"/>
    <col min="2018" max="2024" width="8.453125" bestFit="1" customWidth="1"/>
    <col min="2025" max="2029" width="9.453125" bestFit="1" customWidth="1"/>
    <col min="2030" max="2034" width="8.453125" bestFit="1" customWidth="1"/>
    <col min="2035" max="2044" width="9.453125" bestFit="1" customWidth="1"/>
    <col min="2045" max="2048" width="8.453125" bestFit="1" customWidth="1"/>
    <col min="2049" max="2056" width="9.453125" bestFit="1" customWidth="1"/>
    <col min="2057" max="2061" width="8.453125" bestFit="1" customWidth="1"/>
    <col min="2062" max="2067" width="9.453125" bestFit="1" customWidth="1"/>
    <col min="2068" max="2074" width="8.453125" bestFit="1" customWidth="1"/>
    <col min="2075" max="2083" width="9.453125" bestFit="1" customWidth="1"/>
    <col min="2084" max="2087" width="8.453125" bestFit="1" customWidth="1"/>
    <col min="2088" max="2095" width="9.453125" bestFit="1" customWidth="1"/>
    <col min="2096" max="2103" width="10.453125" bestFit="1" customWidth="1"/>
    <col min="2104" max="2107" width="9.453125" bestFit="1" customWidth="1"/>
    <col min="2108" max="2116" width="10.453125" bestFit="1" customWidth="1"/>
    <col min="2117" max="2119" width="9.453125" bestFit="1" customWidth="1"/>
    <col min="2120" max="2127" width="10.453125" bestFit="1" customWidth="1"/>
    <col min="2128" max="2129" width="8.453125" bestFit="1" customWidth="1"/>
    <col min="2130" max="2148" width="9.453125" bestFit="1" customWidth="1"/>
    <col min="2149" max="2157" width="8.453125" bestFit="1" customWidth="1"/>
    <col min="2158" max="2165" width="9.453125" bestFit="1" customWidth="1"/>
    <col min="2166" max="2174" width="8.453125" bestFit="1" customWidth="1"/>
    <col min="2175" max="2194" width="9.453125" bestFit="1" customWidth="1"/>
    <col min="2195" max="2200" width="8.453125" bestFit="1" customWidth="1"/>
    <col min="2201" max="2216" width="9.453125" bestFit="1" customWidth="1"/>
    <col min="2217" max="2223" width="8.453125" bestFit="1" customWidth="1"/>
    <col min="2224" max="2232" width="9.453125" bestFit="1" customWidth="1"/>
    <col min="2233" max="2238" width="8.453125" bestFit="1" customWidth="1"/>
    <col min="2239" max="2254" width="9.453125" bestFit="1" customWidth="1"/>
    <col min="2255" max="2258" width="8.453125" bestFit="1" customWidth="1"/>
    <col min="2259" max="2271" width="9.453125" bestFit="1" customWidth="1"/>
    <col min="2272" max="2274" width="8.453125" bestFit="1" customWidth="1"/>
    <col min="2275" max="2289" width="9.453125" bestFit="1" customWidth="1"/>
    <col min="2290" max="2294" width="8.453125" bestFit="1" customWidth="1"/>
    <col min="2295" max="2305" width="9.453125" bestFit="1" customWidth="1"/>
    <col min="2306" max="2318" width="10.453125" bestFit="1" customWidth="1"/>
    <col min="2319" max="2320" width="9.453125" bestFit="1" customWidth="1"/>
    <col min="2321" max="2332" width="10.453125" bestFit="1" customWidth="1"/>
    <col min="2333" max="2337" width="9.453125" bestFit="1" customWidth="1"/>
    <col min="2338" max="2343" width="10.453125" bestFit="1" customWidth="1"/>
    <col min="2344" max="2348" width="8.453125" bestFit="1" customWidth="1"/>
    <col min="2349" max="2362" width="9.453125" bestFit="1" customWidth="1"/>
    <col min="2363" max="2371" width="8.453125" bestFit="1" customWidth="1"/>
    <col min="2372" max="2386" width="9.453125" bestFit="1" customWidth="1"/>
    <col min="2387" max="2389" width="8.453125" bestFit="1" customWidth="1"/>
    <col min="2390" max="2400" width="9.453125" bestFit="1" customWidth="1"/>
    <col min="2401" max="2409" width="8.453125" bestFit="1" customWidth="1"/>
    <col min="2410" max="2425" width="9.453125" bestFit="1" customWidth="1"/>
    <col min="2426" max="2431" width="8.453125" bestFit="1" customWidth="1"/>
    <col min="2432" max="2438" width="9.453125" bestFit="1" customWidth="1"/>
    <col min="2439" max="2442" width="8.453125" bestFit="1" customWidth="1"/>
    <col min="2443" max="2454" width="9.453125" bestFit="1" customWidth="1"/>
    <col min="2455" max="2459" width="8.453125" bestFit="1" customWidth="1"/>
    <col min="2460" max="2464" width="9.453125" bestFit="1" customWidth="1"/>
    <col min="2465" max="2469" width="8.453125" bestFit="1" customWidth="1"/>
    <col min="2470" max="2474" width="9.453125" bestFit="1" customWidth="1"/>
    <col min="2475" max="2482" width="8.453125" bestFit="1" customWidth="1"/>
    <col min="2483" max="2498" width="9.453125" bestFit="1" customWidth="1"/>
    <col min="2499" max="2511" width="10.453125" bestFit="1" customWidth="1"/>
    <col min="2512" max="2516" width="9.453125" bestFit="1" customWidth="1"/>
    <col min="2517" max="2529" width="10.453125" bestFit="1" customWidth="1"/>
    <col min="2530" max="2535" width="9.453125" bestFit="1" customWidth="1"/>
    <col min="2536" max="2543" width="10.453125" bestFit="1" customWidth="1"/>
    <col min="2544" max="2547" width="8.453125" bestFit="1" customWidth="1"/>
    <col min="2548" max="2562" width="9.453125" bestFit="1" customWidth="1"/>
    <col min="2563" max="2565" width="8.453125" bestFit="1" customWidth="1"/>
    <col min="2566" max="2576" width="9.453125" bestFit="1" customWidth="1"/>
    <col min="2577" max="2578" width="8.453125" bestFit="1" customWidth="1"/>
    <col min="2579" max="2593" width="9.453125" bestFit="1" customWidth="1"/>
    <col min="2594" max="2606" width="8.453125" bestFit="1" customWidth="1"/>
    <col min="2607" max="2627" width="9.453125" bestFit="1" customWidth="1"/>
    <col min="2628" max="2638" width="8.453125" bestFit="1" customWidth="1"/>
    <col min="2639" max="2685" width="9.453125" bestFit="1" customWidth="1"/>
    <col min="2686" max="2701" width="8.453125" bestFit="1" customWidth="1"/>
    <col min="2702" max="2743" width="9.453125" bestFit="1" customWidth="1"/>
    <col min="2744" max="2765" width="8.453125" bestFit="1" customWidth="1"/>
    <col min="2766" max="2802" width="9.453125" bestFit="1" customWidth="1"/>
    <col min="2803" max="2812" width="8.453125" bestFit="1" customWidth="1"/>
    <col min="2813" max="2853" width="9.453125" bestFit="1" customWidth="1"/>
    <col min="2854" max="2867" width="8.453125" bestFit="1" customWidth="1"/>
    <col min="2868" max="2906" width="9.453125" bestFit="1" customWidth="1"/>
    <col min="2907" max="2950" width="10.453125" bestFit="1" customWidth="1"/>
    <col min="2951" max="2964" width="9.453125" bestFit="1" customWidth="1"/>
    <col min="2965" max="2988" width="10.453125" bestFit="1" customWidth="1"/>
    <col min="2989" max="3000" width="9.453125" bestFit="1" customWidth="1"/>
    <col min="3001" max="3017" width="10.453125" bestFit="1" customWidth="1"/>
    <col min="3018" max="3022" width="8.453125" bestFit="1" customWidth="1"/>
    <col min="3023" max="3059" width="9.453125" bestFit="1" customWidth="1"/>
    <col min="3060" max="3081" width="8.453125" bestFit="1" customWidth="1"/>
    <col min="3082" max="3123" width="9.453125" bestFit="1" customWidth="1"/>
    <col min="3124" max="3140" width="8.453125" bestFit="1" customWidth="1"/>
    <col min="3141" max="3173" width="9.453125" bestFit="1" customWidth="1"/>
    <col min="3174" max="3196" width="8.453125" bestFit="1" customWidth="1"/>
    <col min="3197" max="3226" width="9.453125" bestFit="1" customWidth="1"/>
    <col min="3227" max="3244" width="8.453125" bestFit="1" customWidth="1"/>
    <col min="3245" max="3294" width="9.453125" bestFit="1" customWidth="1"/>
    <col min="3295" max="3312" width="8.453125" bestFit="1" customWidth="1"/>
    <col min="3313" max="3355" width="9.453125" bestFit="1" customWidth="1"/>
    <col min="3356" max="3368" width="8.453125" bestFit="1" customWidth="1"/>
    <col min="3369" max="3404" width="9.453125" bestFit="1" customWidth="1"/>
    <col min="3405" max="3419" width="8.453125" bestFit="1" customWidth="1"/>
    <col min="3420" max="3443" width="9.453125" bestFit="1" customWidth="1"/>
    <col min="3444" max="3456" width="8.453125" bestFit="1" customWidth="1"/>
    <col min="3457" max="3492" width="9.453125" bestFit="1" customWidth="1"/>
    <col min="3493" max="3523" width="10.453125" bestFit="1" customWidth="1"/>
    <col min="3524" max="3535" width="9.453125" bestFit="1" customWidth="1"/>
    <col min="3536" max="3569" width="10.453125" bestFit="1" customWidth="1"/>
    <col min="3570" max="3577" width="9.453125" bestFit="1" customWidth="1"/>
    <col min="3578" max="3584" width="10.453125" bestFit="1" customWidth="1"/>
    <col min="3585" max="3595" width="8.453125" bestFit="1" customWidth="1"/>
    <col min="3596" max="3617" width="9.453125" bestFit="1" customWidth="1"/>
    <col min="3618" max="3629" width="8.453125" bestFit="1" customWidth="1"/>
    <col min="3630" max="3666" width="9.453125" bestFit="1" customWidth="1"/>
    <col min="3667" max="3682" width="8.453125" bestFit="1" customWidth="1"/>
    <col min="3683" max="3721" width="9.453125" bestFit="1" customWidth="1"/>
    <col min="3722" max="3743" width="8.453125" bestFit="1" customWidth="1"/>
    <col min="3744" max="3766" width="9.453125" bestFit="1" customWidth="1"/>
    <col min="3767" max="3787" width="8.453125" bestFit="1" customWidth="1"/>
    <col min="3788" max="3824" width="9.453125" bestFit="1" customWidth="1"/>
    <col min="3825" max="3835" width="8.453125" bestFit="1" customWidth="1"/>
    <col min="3836" max="3858" width="9.453125" bestFit="1" customWidth="1"/>
    <col min="3859" max="3873" width="8.453125" bestFit="1" customWidth="1"/>
    <col min="3874" max="3902" width="9.453125" bestFit="1" customWidth="1"/>
    <col min="3903" max="3910" width="8.453125" bestFit="1" customWidth="1"/>
    <col min="3911" max="3931" width="9.453125" bestFit="1" customWidth="1"/>
    <col min="3932" max="3939" width="8.453125" bestFit="1" customWidth="1"/>
    <col min="3940" max="3968" width="9.453125" bestFit="1" customWidth="1"/>
    <col min="3969" max="3987" width="10.453125" bestFit="1" customWidth="1"/>
    <col min="3988" max="4002" width="9.453125" bestFit="1" customWidth="1"/>
    <col min="4003" max="4035" width="10.453125" bestFit="1" customWidth="1"/>
    <col min="4036" max="4045" width="9.453125" bestFit="1" customWidth="1"/>
    <col min="4046" max="4059" width="10.453125" bestFit="1" customWidth="1"/>
    <col min="4060" max="4065" width="8.453125" bestFit="1" customWidth="1"/>
    <col min="4066" max="4094" width="9.453125" bestFit="1" customWidth="1"/>
    <col min="4095" max="4108" width="8.453125" bestFit="1" customWidth="1"/>
    <col min="4109" max="4117" width="9.453125" bestFit="1" customWidth="1"/>
    <col min="4118" max="4118" width="8.453125" bestFit="1" customWidth="1"/>
    <col min="4119" max="4119" width="14" bestFit="1" customWidth="1"/>
    <col min="4120" max="4120" width="10.7265625" bestFit="1" customWidth="1"/>
  </cols>
  <sheetData>
    <row r="1" spans="1:5" x14ac:dyDescent="0.35">
      <c r="A1" s="6" t="s">
        <v>8308</v>
      </c>
      <c r="B1" t="s">
        <v>8366</v>
      </c>
    </row>
    <row r="2" spans="1:5" x14ac:dyDescent="0.35">
      <c r="A2" s="6" t="s">
        <v>8379</v>
      </c>
      <c r="B2" t="s">
        <v>8366</v>
      </c>
    </row>
    <row r="4" spans="1:5" x14ac:dyDescent="0.35">
      <c r="A4" s="6" t="s">
        <v>8363</v>
      </c>
      <c r="B4" s="6" t="s">
        <v>8362</v>
      </c>
    </row>
    <row r="5" spans="1:5" x14ac:dyDescent="0.35">
      <c r="A5" s="12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11" t="s">
        <v>8367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5">
      <c r="A7" s="11" t="s">
        <v>8368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5">
      <c r="A8" s="11" t="s">
        <v>8369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5">
      <c r="A9" s="11" t="s">
        <v>8370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5">
      <c r="A10" s="11" t="s">
        <v>8371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5">
      <c r="A11" s="11" t="s">
        <v>8372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5">
      <c r="A12" s="11" t="s">
        <v>8373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5">
      <c r="A13" s="11" t="s">
        <v>8374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5">
      <c r="A14" s="11" t="s">
        <v>8375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5">
      <c r="A15" s="11" t="s">
        <v>8376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5">
      <c r="A16" s="11" t="s">
        <v>8377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5">
      <c r="A17" s="11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5">
      <c r="A18" s="11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2A22D-ED26-41BC-9D20-DD33D20A99D1}">
  <dimension ref="A1:H13"/>
  <sheetViews>
    <sheetView topLeftCell="A6" zoomScale="105" zoomScaleNormal="115" workbookViewId="0">
      <selection activeCell="N11" sqref="N11"/>
    </sheetView>
  </sheetViews>
  <sheetFormatPr defaultRowHeight="14.5" x14ac:dyDescent="0.35"/>
  <cols>
    <col min="1" max="1" width="16.54296875" customWidth="1"/>
    <col min="4" max="4" width="17.7265625" customWidth="1"/>
    <col min="6" max="6" width="12.54296875" style="13" customWidth="1"/>
    <col min="7" max="7" width="12.54296875" customWidth="1"/>
    <col min="8" max="8" width="13.08984375" style="13" customWidth="1"/>
    <col min="9" max="9" width="13.54296875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3" t="s">
        <v>8385</v>
      </c>
      <c r="G1" t="s">
        <v>8386</v>
      </c>
      <c r="H1" s="13" t="s">
        <v>8387</v>
      </c>
    </row>
    <row r="2" spans="1:8" x14ac:dyDescent="0.35">
      <c r="A2" t="s">
        <v>8388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13">
        <f>ROUND((B2/E2),2)</f>
        <v>0.71</v>
      </c>
      <c r="G2" s="13">
        <f>ROUND((C2/E2),2)</f>
        <v>0.25</v>
      </c>
      <c r="H2" s="13">
        <f>ROUND((D2/E2),2)</f>
        <v>0.04</v>
      </c>
    </row>
    <row r="3" spans="1:8" x14ac:dyDescent="0.35">
      <c r="A3" t="s">
        <v>8389</v>
      </c>
      <c r="B3">
        <f>COUNTIFS(Sheet1!F:F,"Successful",Sheet1!D:D,"&gt;=1000", Sheet1!D:D, "&lt;4999")</f>
        <v>931</v>
      </c>
      <c r="C3">
        <f>COUNTIFS(Sheet1!F:F,"failed",Sheet1!D:D,"&gt;=1000", Sheet1!D:D, "&lt;4999")</f>
        <v>420</v>
      </c>
      <c r="D3">
        <f>COUNTIFS(Sheet1!F:F,"canceled",Sheet1!D:D,"&gt;=1000", Sheet1!D:D, "&lt;4999")</f>
        <v>60</v>
      </c>
      <c r="E3">
        <f t="shared" ref="E3:E13" si="0">SUM(B3:D3)</f>
        <v>1411</v>
      </c>
      <c r="F3" s="13">
        <f t="shared" ref="F3:F13" si="1">ROUND((B3/E3),2)</f>
        <v>0.66</v>
      </c>
      <c r="G3" s="13">
        <f t="shared" ref="G3:G13" si="2">ROUND((C3/E3),2)</f>
        <v>0.3</v>
      </c>
      <c r="H3" s="13">
        <f t="shared" ref="H3:H13" si="3">ROUND((D3/E3),2)</f>
        <v>0.04</v>
      </c>
    </row>
    <row r="4" spans="1:8" x14ac:dyDescent="0.35">
      <c r="A4" t="s">
        <v>8390</v>
      </c>
      <c r="B4">
        <f>COUNTIFS(Sheet1!F:F,"Successful",Sheet1!D:D,"&gt;=5000", Sheet1!D:D, "&lt;9999")</f>
        <v>380</v>
      </c>
      <c r="C4">
        <f>COUNTIFS(Sheet1!F:F,"Failed",Sheet1!D:D,"&gt;=5000", Sheet1!D:D, "&lt;9999")</f>
        <v>282</v>
      </c>
      <c r="D4">
        <f>COUNTIFS(Sheet1!F:F,"canceled",Sheet1!D:D,"&gt;=5000", Sheet1!D:D, "&lt;9999")</f>
        <v>51</v>
      </c>
      <c r="E4">
        <f t="shared" si="0"/>
        <v>713</v>
      </c>
      <c r="F4" s="13">
        <f t="shared" si="1"/>
        <v>0.53</v>
      </c>
      <c r="G4" s="13">
        <f t="shared" si="2"/>
        <v>0.4</v>
      </c>
      <c r="H4" s="13">
        <f t="shared" si="3"/>
        <v>7.0000000000000007E-2</v>
      </c>
    </row>
    <row r="5" spans="1:8" x14ac:dyDescent="0.35">
      <c r="A5" t="s">
        <v>8391</v>
      </c>
      <c r="B5">
        <f>COUNTIFS(Sheet1!F:F,"Successful",Sheet1!D:D,"&gt;=10000", Sheet1!D:D, "&lt;14999")</f>
        <v>168</v>
      </c>
      <c r="C5">
        <f>COUNTIFS(Sheet1!F:F,"Failed",Sheet1!D:D,"&gt;=10000", Sheet1!D:D, "&lt;14999")</f>
        <v>144</v>
      </c>
      <c r="D5">
        <f>COUNTIFS(Sheet1!F:F,"canceled",Sheet1!D:D,"&gt;=10000", Sheet1!D:D, "&lt;14999")</f>
        <v>40</v>
      </c>
      <c r="E5">
        <f t="shared" si="0"/>
        <v>352</v>
      </c>
      <c r="F5" s="13">
        <f t="shared" si="1"/>
        <v>0.48</v>
      </c>
      <c r="G5" s="13">
        <f t="shared" si="2"/>
        <v>0.41</v>
      </c>
      <c r="H5" s="13">
        <f t="shared" si="3"/>
        <v>0.11</v>
      </c>
    </row>
    <row r="6" spans="1:8" x14ac:dyDescent="0.35">
      <c r="A6" t="s">
        <v>8392</v>
      </c>
      <c r="B6">
        <f>COUNTIFS(Sheet1!F:F,"Successful",Sheet1!D:D,"&gt;=15000", Sheet1!D:D, "&lt;19999")</f>
        <v>94</v>
      </c>
      <c r="C6">
        <f>COUNTIFS(Sheet1!F:F,"Failed",Sheet1!D:D,"&gt;=15000", Sheet1!D:D, "&lt;19999")</f>
        <v>90</v>
      </c>
      <c r="D6">
        <f>COUNTIFS(Sheet1!F:F,"canceled",Sheet1!D:D,"&gt;=15000", Sheet1!D:D, "&lt;19999")</f>
        <v>17</v>
      </c>
      <c r="E6">
        <f t="shared" si="0"/>
        <v>201</v>
      </c>
      <c r="F6" s="13">
        <f t="shared" si="1"/>
        <v>0.47</v>
      </c>
      <c r="G6" s="13">
        <f t="shared" si="2"/>
        <v>0.45</v>
      </c>
      <c r="H6" s="13">
        <f t="shared" si="3"/>
        <v>0.08</v>
      </c>
    </row>
    <row r="7" spans="1:8" x14ac:dyDescent="0.35">
      <c r="A7" t="s">
        <v>8393</v>
      </c>
      <c r="B7">
        <f>COUNTIFS(Sheet1!F:F,"Successful",Sheet1!D:D,"&gt;=20000", Sheet1!D:D, "&lt;24999")</f>
        <v>62</v>
      </c>
      <c r="C7">
        <f>COUNTIFS(Sheet1!F:F,"Failed",Sheet1!D:D,"&gt;=20000", Sheet1!D:D, "&lt;24999")</f>
        <v>72</v>
      </c>
      <c r="D7">
        <f>COUNTIFS(Sheet1!F:F,"canceled",Sheet1!D:D,"&gt;=20000", Sheet1!D:D, "&lt;24999")</f>
        <v>14</v>
      </c>
      <c r="E7">
        <f t="shared" si="0"/>
        <v>148</v>
      </c>
      <c r="F7" s="13">
        <f t="shared" si="1"/>
        <v>0.42</v>
      </c>
      <c r="G7" s="13">
        <f t="shared" si="2"/>
        <v>0.49</v>
      </c>
      <c r="H7" s="13">
        <f t="shared" si="3"/>
        <v>0.09</v>
      </c>
    </row>
    <row r="8" spans="1:8" x14ac:dyDescent="0.35">
      <c r="A8" t="s">
        <v>8394</v>
      </c>
      <c r="B8">
        <f>COUNTIFS(Sheet1!F:F,"Successful",Sheet1!D:D,"&gt;=25000", Sheet1!D:D, "&lt;29999")</f>
        <v>55</v>
      </c>
      <c r="C8">
        <f>COUNTIFS(Sheet1!F:F,"Failed",Sheet1!D:D,"&gt;=25000", Sheet1!D:D, "&lt;29999")</f>
        <v>64</v>
      </c>
      <c r="D8">
        <f>COUNTIFS(Sheet1!F:F,"canceled",Sheet1!D:D,"&gt;=25000", Sheet1!D:D, "&lt;29999")</f>
        <v>18</v>
      </c>
      <c r="E8">
        <f t="shared" si="0"/>
        <v>137</v>
      </c>
      <c r="F8" s="13">
        <f t="shared" si="1"/>
        <v>0.4</v>
      </c>
      <c r="G8" s="13">
        <f t="shared" si="2"/>
        <v>0.47</v>
      </c>
      <c r="H8" s="13">
        <f t="shared" si="3"/>
        <v>0.13</v>
      </c>
    </row>
    <row r="9" spans="1:8" x14ac:dyDescent="0.35">
      <c r="A9" t="s">
        <v>8395</v>
      </c>
      <c r="B9">
        <f>COUNTIFS(Sheet1!F:F,"Successful",Sheet1!D:D,"&gt;=30000", Sheet1!D:D, "&lt;34999")</f>
        <v>32</v>
      </c>
      <c r="C9">
        <f>COUNTIFS(Sheet1!F:F,"Failed",Sheet1!D:D,"&gt;=30000", Sheet1!D:D, "&lt;34999")</f>
        <v>37</v>
      </c>
      <c r="D9">
        <f>COUNTIFS(Sheet1!F:F,"canceled",Sheet1!D:D,"&gt;=30000", Sheet1!D:D, "&lt;34999")</f>
        <v>13</v>
      </c>
      <c r="E9">
        <f t="shared" si="0"/>
        <v>82</v>
      </c>
      <c r="F9" s="13">
        <f t="shared" si="1"/>
        <v>0.39</v>
      </c>
      <c r="G9" s="13">
        <f t="shared" si="2"/>
        <v>0.45</v>
      </c>
      <c r="H9" s="13">
        <f t="shared" si="3"/>
        <v>0.16</v>
      </c>
    </row>
    <row r="10" spans="1:8" x14ac:dyDescent="0.35">
      <c r="A10" t="s">
        <v>8396</v>
      </c>
      <c r="B10">
        <f>COUNTIFS(Sheet1!F:F,"Successful",Sheet1!D:D,"&gt;=35000", Sheet1!D:D, "&lt;39999")</f>
        <v>26</v>
      </c>
      <c r="C10">
        <f>COUNTIFS(Sheet1!F:F,"Failed",Sheet1!D:D,"&gt;=35000", Sheet1!D:D, "&lt;39999")</f>
        <v>22</v>
      </c>
      <c r="D10">
        <f>COUNTIFS(Sheet1!F:F,"canceled",Sheet1!D:D,"&gt;=35000", Sheet1!D:D, "&lt;39999")</f>
        <v>7</v>
      </c>
      <c r="E10">
        <f t="shared" si="0"/>
        <v>55</v>
      </c>
      <c r="F10" s="13">
        <f t="shared" si="1"/>
        <v>0.47</v>
      </c>
      <c r="G10" s="13">
        <f t="shared" si="2"/>
        <v>0.4</v>
      </c>
      <c r="H10" s="13">
        <f t="shared" si="3"/>
        <v>0.13</v>
      </c>
    </row>
    <row r="11" spans="1:8" x14ac:dyDescent="0.35">
      <c r="A11" t="s">
        <v>8397</v>
      </c>
      <c r="B11">
        <f>COUNTIFS(Sheet1!F:F,"Successful",Sheet1!D:D,"&gt;=40000", Sheet1!D:D, "&lt;44999")</f>
        <v>21</v>
      </c>
      <c r="C11">
        <f>COUNTIFS(Sheet1!F:F,"Failed",Sheet1!D:D,"&gt;=40000", Sheet1!D:D, "&lt;44999")</f>
        <v>16</v>
      </c>
      <c r="D11">
        <f>COUNTIFS(Sheet1!F:F,"canceled",Sheet1!D:D,"&gt;=40000", Sheet1!D:D, "&lt;44999")</f>
        <v>6</v>
      </c>
      <c r="E11">
        <f t="shared" si="0"/>
        <v>43</v>
      </c>
      <c r="F11" s="13">
        <f t="shared" si="1"/>
        <v>0.49</v>
      </c>
      <c r="G11" s="13">
        <f t="shared" si="2"/>
        <v>0.37</v>
      </c>
      <c r="H11" s="13">
        <f t="shared" si="3"/>
        <v>0.14000000000000001</v>
      </c>
    </row>
    <row r="12" spans="1:8" x14ac:dyDescent="0.35">
      <c r="A12" t="s">
        <v>8398</v>
      </c>
      <c r="B12">
        <f>COUNTIFS(Sheet1!F:F,"Successful",Sheet1!D:D,"&gt;=45000", Sheet1!D:D, "&lt;49999")</f>
        <v>6</v>
      </c>
      <c r="C12">
        <f>COUNTIFS(Sheet1!F:F,"Failed",Sheet1!D:D,"&gt;=45000", Sheet1!D:D, "&lt;49999")</f>
        <v>11</v>
      </c>
      <c r="D12">
        <f>COUNTIFS(Sheet1!F:F,"canceled",Sheet1!D:D,"&gt;=45000", Sheet1!D:D, "&lt;49999")</f>
        <v>4</v>
      </c>
      <c r="E12">
        <f t="shared" si="0"/>
        <v>21</v>
      </c>
      <c r="F12" s="13">
        <f t="shared" si="1"/>
        <v>0.28999999999999998</v>
      </c>
      <c r="G12" s="13">
        <f t="shared" si="2"/>
        <v>0.52</v>
      </c>
      <c r="H12" s="13">
        <f t="shared" si="3"/>
        <v>0.19</v>
      </c>
    </row>
    <row r="13" spans="1:8" x14ac:dyDescent="0.35">
      <c r="A13" t="s">
        <v>8399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13">
        <f t="shared" si="1"/>
        <v>0.19</v>
      </c>
      <c r="G13" s="13">
        <f t="shared" si="2"/>
        <v>0.57999999999999996</v>
      </c>
      <c r="H13" s="13">
        <f t="shared" si="3"/>
        <v>0.23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Steven Kroman</cp:lastModifiedBy>
  <dcterms:created xsi:type="dcterms:W3CDTF">2017-04-20T15:17:24Z</dcterms:created>
  <dcterms:modified xsi:type="dcterms:W3CDTF">2019-07-27T04:18:27Z</dcterms:modified>
</cp:coreProperties>
</file>