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0" windowWidth="14370" windowHeight="7425" activeTab="12"/>
  </bookViews>
  <sheets>
    <sheet name="표지" sheetId="8" r:id="rId1"/>
    <sheet name="1월" sheetId="10" r:id="rId2"/>
    <sheet name="2월" sheetId="11" r:id="rId3"/>
    <sheet name="3월" sheetId="14" r:id="rId4"/>
    <sheet name="4월" sheetId="13" r:id="rId5"/>
    <sheet name="5월" sheetId="15" r:id="rId6"/>
    <sheet name="6월" sheetId="16" r:id="rId7"/>
    <sheet name="7월" sheetId="17" r:id="rId8"/>
    <sheet name="8월" sheetId="19" r:id="rId9"/>
    <sheet name="9월" sheetId="18" r:id="rId10"/>
    <sheet name="10월" sheetId="20" r:id="rId11"/>
    <sheet name="11월" sheetId="21" r:id="rId12"/>
    <sheet name="12월" sheetId="22" r:id="rId13"/>
  </sheets>
  <calcPr calcId="162913"/>
</workbook>
</file>

<file path=xl/calcChain.xml><?xml version="1.0" encoding="utf-8"?>
<calcChain xmlns="http://schemas.openxmlformats.org/spreadsheetml/2006/main">
  <c r="E30" i="22" l="1"/>
  <c r="E29" i="22"/>
  <c r="E8" i="22"/>
  <c r="E6" i="22"/>
  <c r="E5" i="22"/>
  <c r="D6" i="22"/>
  <c r="D5" i="22"/>
  <c r="D8" i="22"/>
  <c r="D7" i="22"/>
  <c r="D30" i="22"/>
  <c r="D29" i="22"/>
  <c r="K34" i="22" l="1"/>
  <c r="J34" i="22"/>
  <c r="L34" i="22" s="1"/>
  <c r="I34" i="22"/>
  <c r="F34" i="22"/>
  <c r="K33" i="22"/>
  <c r="J33" i="22"/>
  <c r="L33" i="22" s="1"/>
  <c r="I33" i="22"/>
  <c r="F33" i="22"/>
  <c r="K32" i="22"/>
  <c r="J32" i="22"/>
  <c r="L32" i="22" s="1"/>
  <c r="I32" i="22"/>
  <c r="F32" i="22"/>
  <c r="K31" i="22"/>
  <c r="J31" i="22"/>
  <c r="L31" i="22" s="1"/>
  <c r="I31" i="22"/>
  <c r="F31" i="22"/>
  <c r="I30" i="22"/>
  <c r="K30" i="22"/>
  <c r="F30" i="22"/>
  <c r="I29" i="22"/>
  <c r="K29" i="22"/>
  <c r="J29" i="22"/>
  <c r="L29" i="22" s="1"/>
  <c r="K28" i="22"/>
  <c r="J28" i="22"/>
  <c r="I28" i="22"/>
  <c r="F28" i="22"/>
  <c r="K27" i="22"/>
  <c r="J27" i="22"/>
  <c r="I27" i="22"/>
  <c r="F27" i="22"/>
  <c r="K26" i="22"/>
  <c r="J26" i="22"/>
  <c r="I26" i="22"/>
  <c r="F26" i="22"/>
  <c r="K25" i="22"/>
  <c r="J25" i="22"/>
  <c r="I25" i="22"/>
  <c r="F25" i="22"/>
  <c r="K24" i="22"/>
  <c r="J24" i="22"/>
  <c r="I24" i="22"/>
  <c r="F24" i="22"/>
  <c r="K23" i="22"/>
  <c r="J23" i="22"/>
  <c r="I23" i="22"/>
  <c r="F23" i="22"/>
  <c r="K22" i="22"/>
  <c r="J22" i="22"/>
  <c r="I22" i="22"/>
  <c r="F22" i="22"/>
  <c r="K21" i="22"/>
  <c r="J21" i="22"/>
  <c r="I21" i="22"/>
  <c r="F21" i="22"/>
  <c r="K20" i="22"/>
  <c r="J20" i="22"/>
  <c r="I20" i="22"/>
  <c r="F20" i="22"/>
  <c r="K19" i="22"/>
  <c r="J19" i="22"/>
  <c r="I19" i="22"/>
  <c r="F19" i="22"/>
  <c r="K18" i="22"/>
  <c r="J18" i="22"/>
  <c r="I18" i="22"/>
  <c r="F18" i="22"/>
  <c r="K17" i="22"/>
  <c r="J17" i="22"/>
  <c r="I17" i="22"/>
  <c r="F17" i="22"/>
  <c r="K16" i="22"/>
  <c r="J16" i="22"/>
  <c r="I16" i="22"/>
  <c r="F16" i="22"/>
  <c r="K15" i="22"/>
  <c r="J15" i="22"/>
  <c r="I15" i="22"/>
  <c r="F15" i="22"/>
  <c r="K14" i="22"/>
  <c r="J14" i="22"/>
  <c r="I14" i="22"/>
  <c r="F14" i="22"/>
  <c r="K13" i="22"/>
  <c r="J13" i="22"/>
  <c r="I13" i="22"/>
  <c r="F13" i="22"/>
  <c r="K12" i="22"/>
  <c r="J12" i="22"/>
  <c r="I12" i="22"/>
  <c r="F12" i="22"/>
  <c r="K11" i="22"/>
  <c r="J11" i="22"/>
  <c r="I11" i="22"/>
  <c r="F11" i="22"/>
  <c r="K10" i="22"/>
  <c r="J10" i="22"/>
  <c r="I10" i="22"/>
  <c r="F10" i="22"/>
  <c r="K9" i="22"/>
  <c r="J9" i="22"/>
  <c r="I9" i="22"/>
  <c r="F9" i="22"/>
  <c r="I8" i="22"/>
  <c r="K8" i="22"/>
  <c r="J8" i="22"/>
  <c r="I7" i="22"/>
  <c r="E7" i="22"/>
  <c r="K7" i="22" s="1"/>
  <c r="F7" i="22"/>
  <c r="I6" i="22"/>
  <c r="J6" i="22"/>
  <c r="I5" i="22"/>
  <c r="K5" i="22"/>
  <c r="L9" i="22" l="1"/>
  <c r="L10" i="22"/>
  <c r="L11" i="22"/>
  <c r="L12" i="22"/>
  <c r="L13" i="22"/>
  <c r="L14" i="22"/>
  <c r="L15" i="22"/>
  <c r="L16" i="22"/>
  <c r="L17" i="22"/>
  <c r="L18" i="22"/>
  <c r="L20" i="22"/>
  <c r="L21" i="22"/>
  <c r="L22" i="22"/>
  <c r="L24" i="22"/>
  <c r="L25" i="22"/>
  <c r="L26" i="22"/>
  <c r="L27" i="22"/>
  <c r="L28" i="22"/>
  <c r="F29" i="22"/>
  <c r="L19" i="22"/>
  <c r="L23" i="22"/>
  <c r="L8" i="22"/>
  <c r="F8" i="22"/>
  <c r="J30" i="22"/>
  <c r="L30" i="22" s="1"/>
  <c r="J7" i="22"/>
  <c r="L7" i="22" s="1"/>
  <c r="K34" i="21"/>
  <c r="J34" i="21"/>
  <c r="L34" i="21" s="1"/>
  <c r="I34" i="21"/>
  <c r="F34" i="21"/>
  <c r="K33" i="21"/>
  <c r="J33" i="21"/>
  <c r="L33" i="21" s="1"/>
  <c r="I33" i="21"/>
  <c r="F33" i="21"/>
  <c r="K32" i="21"/>
  <c r="J32" i="21"/>
  <c r="I32" i="21"/>
  <c r="F32" i="21"/>
  <c r="K31" i="21"/>
  <c r="J31" i="21"/>
  <c r="I31" i="21"/>
  <c r="F31" i="21"/>
  <c r="I30" i="21"/>
  <c r="E30" i="21"/>
  <c r="K30" i="21" s="1"/>
  <c r="D30" i="21"/>
  <c r="F30" i="21" s="1"/>
  <c r="I29" i="21"/>
  <c r="E29" i="21"/>
  <c r="K29" i="21" s="1"/>
  <c r="D29" i="21"/>
  <c r="J29" i="21" s="1"/>
  <c r="L29" i="21" s="1"/>
  <c r="K28" i="21"/>
  <c r="J28" i="21"/>
  <c r="I28" i="21"/>
  <c r="F28" i="21"/>
  <c r="K27" i="21"/>
  <c r="J27" i="21"/>
  <c r="I27" i="21"/>
  <c r="F27" i="21"/>
  <c r="K26" i="21"/>
  <c r="J26" i="21"/>
  <c r="I26" i="21"/>
  <c r="F26" i="21"/>
  <c r="K25" i="21"/>
  <c r="J25" i="21"/>
  <c r="I25" i="21"/>
  <c r="F25" i="21"/>
  <c r="K24" i="21"/>
  <c r="J24" i="21"/>
  <c r="I24" i="21"/>
  <c r="F24" i="21"/>
  <c r="K23" i="21"/>
  <c r="J23" i="21"/>
  <c r="I23" i="21"/>
  <c r="F23" i="21"/>
  <c r="K22" i="21"/>
  <c r="J22" i="21"/>
  <c r="I22" i="21"/>
  <c r="F22" i="21"/>
  <c r="K21" i="21"/>
  <c r="J21" i="21"/>
  <c r="I21" i="21"/>
  <c r="F21" i="21"/>
  <c r="K20" i="21"/>
  <c r="J20" i="21"/>
  <c r="I20" i="21"/>
  <c r="F20" i="21"/>
  <c r="K19" i="21"/>
  <c r="J19" i="21"/>
  <c r="I19" i="21"/>
  <c r="F19" i="21"/>
  <c r="K18" i="21"/>
  <c r="J18" i="21"/>
  <c r="I18" i="21"/>
  <c r="F18" i="21"/>
  <c r="K17" i="21"/>
  <c r="J17" i="21"/>
  <c r="I17" i="21"/>
  <c r="F17" i="21"/>
  <c r="L16" i="21"/>
  <c r="K16" i="21"/>
  <c r="J16" i="21"/>
  <c r="I16" i="21"/>
  <c r="F16" i="21"/>
  <c r="K15" i="21"/>
  <c r="J15" i="21"/>
  <c r="L15" i="21" s="1"/>
  <c r="I15" i="21"/>
  <c r="F15" i="21"/>
  <c r="K14" i="21"/>
  <c r="J14" i="21"/>
  <c r="L14" i="21" s="1"/>
  <c r="I14" i="21"/>
  <c r="F14" i="21"/>
  <c r="K13" i="21"/>
  <c r="J13" i="21"/>
  <c r="L13" i="21" s="1"/>
  <c r="I13" i="21"/>
  <c r="F13" i="21"/>
  <c r="K12" i="21"/>
  <c r="J12" i="21"/>
  <c r="L12" i="21" s="1"/>
  <c r="I12" i="21"/>
  <c r="F12" i="21"/>
  <c r="K11" i="21"/>
  <c r="J11" i="21"/>
  <c r="L11" i="21" s="1"/>
  <c r="I11" i="21"/>
  <c r="F11" i="21"/>
  <c r="K10" i="21"/>
  <c r="J10" i="21"/>
  <c r="L10" i="21" s="1"/>
  <c r="I10" i="21"/>
  <c r="F10" i="21"/>
  <c r="K9" i="21"/>
  <c r="J9" i="21"/>
  <c r="L9" i="21" s="1"/>
  <c r="I9" i="21"/>
  <c r="F9" i="21"/>
  <c r="I8" i="21"/>
  <c r="E8" i="21"/>
  <c r="E6" i="21" s="1"/>
  <c r="K6" i="21" s="1"/>
  <c r="D8" i="21"/>
  <c r="J8" i="21" s="1"/>
  <c r="I7" i="21"/>
  <c r="E7" i="21"/>
  <c r="D7" i="21"/>
  <c r="F7" i="21" s="1"/>
  <c r="I6" i="21"/>
  <c r="I5" i="21"/>
  <c r="F6" i="22" l="1"/>
  <c r="K6" i="22"/>
  <c r="L6" i="22" s="1"/>
  <c r="J5" i="22"/>
  <c r="L5" i="22" s="1"/>
  <c r="F5" i="22"/>
  <c r="L21" i="21"/>
  <c r="L22" i="21"/>
  <c r="L23" i="21"/>
  <c r="L24" i="21"/>
  <c r="L25" i="21"/>
  <c r="L26" i="21"/>
  <c r="L27" i="21"/>
  <c r="L20" i="21"/>
  <c r="L28" i="21"/>
  <c r="L32" i="21"/>
  <c r="E5" i="21"/>
  <c r="K5" i="21" s="1"/>
  <c r="L31" i="21"/>
  <c r="L17" i="21"/>
  <c r="L18" i="21"/>
  <c r="L19" i="21"/>
  <c r="F8" i="21"/>
  <c r="D6" i="21"/>
  <c r="F6" i="21"/>
  <c r="J7" i="21"/>
  <c r="L7" i="21" s="1"/>
  <c r="K8" i="21"/>
  <c r="L8" i="21" s="1"/>
  <c r="F29" i="21"/>
  <c r="K7" i="21"/>
  <c r="J30" i="21"/>
  <c r="L30" i="21" s="1"/>
  <c r="D5" i="21"/>
  <c r="J6" i="21"/>
  <c r="L6" i="21" s="1"/>
  <c r="E5" i="20"/>
  <c r="D6" i="20"/>
  <c r="D5" i="20"/>
  <c r="K34" i="20"/>
  <c r="J34" i="20"/>
  <c r="I34" i="20"/>
  <c r="F34" i="20"/>
  <c r="K33" i="20"/>
  <c r="J33" i="20"/>
  <c r="I33" i="20"/>
  <c r="F33" i="20"/>
  <c r="K32" i="20"/>
  <c r="J32" i="20"/>
  <c r="I32" i="20"/>
  <c r="F32" i="20"/>
  <c r="K31" i="20"/>
  <c r="J31" i="20"/>
  <c r="I31" i="20"/>
  <c r="F31" i="20"/>
  <c r="I30" i="20"/>
  <c r="E30" i="20"/>
  <c r="K30" i="20" s="1"/>
  <c r="D30" i="20"/>
  <c r="I29" i="20"/>
  <c r="E29" i="20"/>
  <c r="K29" i="20" s="1"/>
  <c r="D29" i="20"/>
  <c r="J29" i="20" s="1"/>
  <c r="K28" i="20"/>
  <c r="J28" i="20"/>
  <c r="I28" i="20"/>
  <c r="F28" i="20"/>
  <c r="K27" i="20"/>
  <c r="J27" i="20"/>
  <c r="I27" i="20"/>
  <c r="F27" i="20"/>
  <c r="K26" i="20"/>
  <c r="J26" i="20"/>
  <c r="I26" i="20"/>
  <c r="F26" i="20"/>
  <c r="K25" i="20"/>
  <c r="J25" i="20"/>
  <c r="I25" i="20"/>
  <c r="F25" i="20"/>
  <c r="K24" i="20"/>
  <c r="J24" i="20"/>
  <c r="I24" i="20"/>
  <c r="F24" i="20"/>
  <c r="K23" i="20"/>
  <c r="J23" i="20"/>
  <c r="I23" i="20"/>
  <c r="F23" i="20"/>
  <c r="K22" i="20"/>
  <c r="J22" i="20"/>
  <c r="I22" i="20"/>
  <c r="F22" i="20"/>
  <c r="K21" i="20"/>
  <c r="J21" i="20"/>
  <c r="I21" i="20"/>
  <c r="F21" i="20"/>
  <c r="K20" i="20"/>
  <c r="J20" i="20"/>
  <c r="I20" i="20"/>
  <c r="F20" i="20"/>
  <c r="K19" i="20"/>
  <c r="J19" i="20"/>
  <c r="I19" i="20"/>
  <c r="F19" i="20"/>
  <c r="K18" i="20"/>
  <c r="J18" i="20"/>
  <c r="I18" i="20"/>
  <c r="F18" i="20"/>
  <c r="K17" i="20"/>
  <c r="J17" i="20"/>
  <c r="I17" i="20"/>
  <c r="F17" i="20"/>
  <c r="K16" i="20"/>
  <c r="J16" i="20"/>
  <c r="I16" i="20"/>
  <c r="F16" i="20"/>
  <c r="K15" i="20"/>
  <c r="L15" i="20" s="1"/>
  <c r="J15" i="20"/>
  <c r="I15" i="20"/>
  <c r="F15" i="20"/>
  <c r="K14" i="20"/>
  <c r="J14" i="20"/>
  <c r="I14" i="20"/>
  <c r="F14" i="20"/>
  <c r="K13" i="20"/>
  <c r="J13" i="20"/>
  <c r="I13" i="20"/>
  <c r="F13" i="20"/>
  <c r="K12" i="20"/>
  <c r="J12" i="20"/>
  <c r="I12" i="20"/>
  <c r="F12" i="20"/>
  <c r="K11" i="20"/>
  <c r="J11" i="20"/>
  <c r="I11" i="20"/>
  <c r="F11" i="20"/>
  <c r="K10" i="20"/>
  <c r="J10" i="20"/>
  <c r="I10" i="20"/>
  <c r="F10" i="20"/>
  <c r="K9" i="20"/>
  <c r="J9" i="20"/>
  <c r="I9" i="20"/>
  <c r="F9" i="20"/>
  <c r="I8" i="20"/>
  <c r="E8" i="20"/>
  <c r="D8" i="20"/>
  <c r="J8" i="20" s="1"/>
  <c r="I7" i="20"/>
  <c r="E7" i="20"/>
  <c r="K5" i="20" s="1"/>
  <c r="D7" i="20"/>
  <c r="I6" i="20"/>
  <c r="I5" i="20"/>
  <c r="J5" i="21" l="1"/>
  <c r="L5" i="21" s="1"/>
  <c r="F5" i="21"/>
  <c r="L29" i="20"/>
  <c r="L31" i="20"/>
  <c r="L33" i="20"/>
  <c r="L34" i="20"/>
  <c r="L9" i="20"/>
  <c r="L10" i="20"/>
  <c r="L11" i="20"/>
  <c r="L13" i="20"/>
  <c r="L14" i="20"/>
  <c r="L19" i="20"/>
  <c r="L16" i="20"/>
  <c r="E6" i="20"/>
  <c r="K6" i="20" s="1"/>
  <c r="F30" i="20"/>
  <c r="L17" i="20"/>
  <c r="L18" i="20"/>
  <c r="L21" i="20"/>
  <c r="L22" i="20"/>
  <c r="L23" i="20"/>
  <c r="L25" i="20"/>
  <c r="L26" i="20"/>
  <c r="L27" i="20"/>
  <c r="F29" i="20"/>
  <c r="L32" i="20"/>
  <c r="L20" i="20"/>
  <c r="L24" i="20"/>
  <c r="F6" i="20"/>
  <c r="L12" i="20"/>
  <c r="L28" i="20"/>
  <c r="F5" i="20"/>
  <c r="J5" i="20"/>
  <c r="L5" i="20" s="1"/>
  <c r="K7" i="20"/>
  <c r="J30" i="20"/>
  <c r="L30" i="20" s="1"/>
  <c r="F7" i="20"/>
  <c r="J7" i="20"/>
  <c r="K8" i="20"/>
  <c r="L8" i="20" s="1"/>
  <c r="J6" i="20"/>
  <c r="L6" i="20" s="1"/>
  <c r="F8" i="20"/>
  <c r="K34" i="19"/>
  <c r="J34" i="19"/>
  <c r="L34" i="19" s="1"/>
  <c r="I34" i="19"/>
  <c r="F34" i="19"/>
  <c r="K33" i="19"/>
  <c r="J33" i="19"/>
  <c r="L33" i="19" s="1"/>
  <c r="I33" i="19"/>
  <c r="F33" i="19"/>
  <c r="K32" i="19"/>
  <c r="J32" i="19"/>
  <c r="L32" i="19" s="1"/>
  <c r="I32" i="19"/>
  <c r="F32" i="19"/>
  <c r="L31" i="19"/>
  <c r="K31" i="19"/>
  <c r="J31" i="19"/>
  <c r="I31" i="19"/>
  <c r="F31" i="19"/>
  <c r="I30" i="19"/>
  <c r="E30" i="19"/>
  <c r="K30" i="19" s="1"/>
  <c r="D30" i="19"/>
  <c r="F30" i="19" s="1"/>
  <c r="I29" i="19"/>
  <c r="F29" i="19"/>
  <c r="E29" i="19"/>
  <c r="K29" i="19" s="1"/>
  <c r="D29" i="19"/>
  <c r="J29" i="19" s="1"/>
  <c r="L29" i="19" s="1"/>
  <c r="K28" i="19"/>
  <c r="L28" i="19" s="1"/>
  <c r="J28" i="19"/>
  <c r="I28" i="19"/>
  <c r="F28" i="19"/>
  <c r="L27" i="19"/>
  <c r="K27" i="19"/>
  <c r="J27" i="19"/>
  <c r="I27" i="19"/>
  <c r="F27" i="19"/>
  <c r="K26" i="19"/>
  <c r="J26" i="19"/>
  <c r="L26" i="19" s="1"/>
  <c r="I26" i="19"/>
  <c r="F26" i="19"/>
  <c r="K25" i="19"/>
  <c r="J25" i="19"/>
  <c r="L25" i="19" s="1"/>
  <c r="I25" i="19"/>
  <c r="F25" i="19"/>
  <c r="K24" i="19"/>
  <c r="L24" i="19" s="1"/>
  <c r="J24" i="19"/>
  <c r="I24" i="19"/>
  <c r="F24" i="19"/>
  <c r="L23" i="19"/>
  <c r="K23" i="19"/>
  <c r="J23" i="19"/>
  <c r="I23" i="19"/>
  <c r="F23" i="19"/>
  <c r="K22" i="19"/>
  <c r="J22" i="19"/>
  <c r="L22" i="19" s="1"/>
  <c r="I22" i="19"/>
  <c r="F22" i="19"/>
  <c r="K21" i="19"/>
  <c r="J21" i="19"/>
  <c r="L21" i="19" s="1"/>
  <c r="I21" i="19"/>
  <c r="F21" i="19"/>
  <c r="K20" i="19"/>
  <c r="L20" i="19" s="1"/>
  <c r="J20" i="19"/>
  <c r="I20" i="19"/>
  <c r="F20" i="19"/>
  <c r="L19" i="19"/>
  <c r="K19" i="19"/>
  <c r="J19" i="19"/>
  <c r="I19" i="19"/>
  <c r="F19" i="19"/>
  <c r="K18" i="19"/>
  <c r="J18" i="19"/>
  <c r="L18" i="19" s="1"/>
  <c r="I18" i="19"/>
  <c r="F18" i="19"/>
  <c r="K17" i="19"/>
  <c r="J17" i="19"/>
  <c r="L17" i="19" s="1"/>
  <c r="I17" i="19"/>
  <c r="F17" i="19"/>
  <c r="K16" i="19"/>
  <c r="L16" i="19" s="1"/>
  <c r="J16" i="19"/>
  <c r="I16" i="19"/>
  <c r="F16" i="19"/>
  <c r="L15" i="19"/>
  <c r="K15" i="19"/>
  <c r="J15" i="19"/>
  <c r="I15" i="19"/>
  <c r="F15" i="19"/>
  <c r="K14" i="19"/>
  <c r="J14" i="19"/>
  <c r="L14" i="19" s="1"/>
  <c r="I14" i="19"/>
  <c r="F14" i="19"/>
  <c r="K13" i="19"/>
  <c r="J13" i="19"/>
  <c r="L13" i="19" s="1"/>
  <c r="I13" i="19"/>
  <c r="F13" i="19"/>
  <c r="K12" i="19"/>
  <c r="L12" i="19" s="1"/>
  <c r="J12" i="19"/>
  <c r="I12" i="19"/>
  <c r="F12" i="19"/>
  <c r="L11" i="19"/>
  <c r="K11" i="19"/>
  <c r="J11" i="19"/>
  <c r="I11" i="19"/>
  <c r="F11" i="19"/>
  <c r="K10" i="19"/>
  <c r="J10" i="19"/>
  <c r="L10" i="19" s="1"/>
  <c r="I10" i="19"/>
  <c r="F10" i="19"/>
  <c r="K9" i="19"/>
  <c r="J9" i="19"/>
  <c r="L9" i="19" s="1"/>
  <c r="I9" i="19"/>
  <c r="F9" i="19"/>
  <c r="I8" i="19"/>
  <c r="E8" i="19"/>
  <c r="K8" i="19" s="1"/>
  <c r="D8" i="19"/>
  <c r="J8" i="19" s="1"/>
  <c r="L8" i="19" s="1"/>
  <c r="I7" i="19"/>
  <c r="E7" i="19"/>
  <c r="K7" i="19" s="1"/>
  <c r="D7" i="19"/>
  <c r="J7" i="19" s="1"/>
  <c r="L7" i="19" s="1"/>
  <c r="I6" i="19"/>
  <c r="I5" i="19"/>
  <c r="E5" i="19"/>
  <c r="K5" i="19" s="1"/>
  <c r="L7" i="20" l="1"/>
  <c r="F8" i="19"/>
  <c r="J30" i="19"/>
  <c r="L30" i="19" s="1"/>
  <c r="D6" i="19"/>
  <c r="D5" i="19"/>
  <c r="E6" i="19"/>
  <c r="K6" i="19" s="1"/>
  <c r="F7" i="19"/>
  <c r="F5" i="19" l="1"/>
  <c r="J5" i="19"/>
  <c r="L5" i="19" s="1"/>
  <c r="F6" i="19"/>
  <c r="J6" i="19"/>
  <c r="L6" i="19" s="1"/>
  <c r="E30" i="18" l="1"/>
  <c r="D30" i="18"/>
  <c r="E29" i="18"/>
  <c r="D29" i="18"/>
  <c r="D7" i="18"/>
  <c r="E7" i="18"/>
  <c r="E8" i="18"/>
  <c r="D8" i="18"/>
  <c r="F30" i="18" l="1"/>
  <c r="F29" i="18"/>
  <c r="F8" i="18"/>
  <c r="F7" i="18"/>
  <c r="K34" i="18"/>
  <c r="J34" i="18"/>
  <c r="I34" i="18"/>
  <c r="F34" i="18"/>
  <c r="K33" i="18"/>
  <c r="J33" i="18"/>
  <c r="I33" i="18"/>
  <c r="F33" i="18"/>
  <c r="K32" i="18"/>
  <c r="J32" i="18"/>
  <c r="I32" i="18"/>
  <c r="F32" i="18"/>
  <c r="K31" i="18"/>
  <c r="J31" i="18"/>
  <c r="I31" i="18"/>
  <c r="F31" i="18"/>
  <c r="I30" i="18"/>
  <c r="K30" i="18"/>
  <c r="I29" i="18"/>
  <c r="K29" i="18"/>
  <c r="J29" i="18"/>
  <c r="K28" i="18"/>
  <c r="J28" i="18"/>
  <c r="I28" i="18"/>
  <c r="F28" i="18"/>
  <c r="K27" i="18"/>
  <c r="J27" i="18"/>
  <c r="I27" i="18"/>
  <c r="F27" i="18"/>
  <c r="K26" i="18"/>
  <c r="J26" i="18"/>
  <c r="I26" i="18"/>
  <c r="F26" i="18"/>
  <c r="K25" i="18"/>
  <c r="J25" i="18"/>
  <c r="I25" i="18"/>
  <c r="F25" i="18"/>
  <c r="K24" i="18"/>
  <c r="J24" i="18"/>
  <c r="I24" i="18"/>
  <c r="F24" i="18"/>
  <c r="K23" i="18"/>
  <c r="J23" i="18"/>
  <c r="I23" i="18"/>
  <c r="F23" i="18"/>
  <c r="K22" i="18"/>
  <c r="J22" i="18"/>
  <c r="I22" i="18"/>
  <c r="F22" i="18"/>
  <c r="K21" i="18"/>
  <c r="J21" i="18"/>
  <c r="I21" i="18"/>
  <c r="F21" i="18"/>
  <c r="K20" i="18"/>
  <c r="J20" i="18"/>
  <c r="I20" i="18"/>
  <c r="F20" i="18"/>
  <c r="K19" i="18"/>
  <c r="J19" i="18"/>
  <c r="I19" i="18"/>
  <c r="F19" i="18"/>
  <c r="K18" i="18"/>
  <c r="J18" i="18"/>
  <c r="I18" i="18"/>
  <c r="F18" i="18"/>
  <c r="K17" i="18"/>
  <c r="J17" i="18"/>
  <c r="I17" i="18"/>
  <c r="F17" i="18"/>
  <c r="K16" i="18"/>
  <c r="J16" i="18"/>
  <c r="I16" i="18"/>
  <c r="F16" i="18"/>
  <c r="K15" i="18"/>
  <c r="J15" i="18"/>
  <c r="I15" i="18"/>
  <c r="F15" i="18"/>
  <c r="K14" i="18"/>
  <c r="J14" i="18"/>
  <c r="I14" i="18"/>
  <c r="F14" i="18"/>
  <c r="K13" i="18"/>
  <c r="J13" i="18"/>
  <c r="I13" i="18"/>
  <c r="F13" i="18"/>
  <c r="K12" i="18"/>
  <c r="J12" i="18"/>
  <c r="I12" i="18"/>
  <c r="F12" i="18"/>
  <c r="K11" i="18"/>
  <c r="J11" i="18"/>
  <c r="I11" i="18"/>
  <c r="F11" i="18"/>
  <c r="K10" i="18"/>
  <c r="J10" i="18"/>
  <c r="I10" i="18"/>
  <c r="F10" i="18"/>
  <c r="K9" i="18"/>
  <c r="J9" i="18"/>
  <c r="I9" i="18"/>
  <c r="F9" i="18"/>
  <c r="I8" i="18"/>
  <c r="E6" i="18"/>
  <c r="K6" i="18" s="1"/>
  <c r="J8" i="18"/>
  <c r="I7" i="18"/>
  <c r="K7" i="18"/>
  <c r="I6" i="18"/>
  <c r="I5" i="18"/>
  <c r="L15" i="18" l="1"/>
  <c r="L17" i="18"/>
  <c r="L19" i="18"/>
  <c r="E5" i="18"/>
  <c r="K5" i="18" s="1"/>
  <c r="L16" i="18"/>
  <c r="L9" i="18"/>
  <c r="L10" i="18"/>
  <c r="L11" i="18"/>
  <c r="L12" i="18"/>
  <c r="L13" i="18"/>
  <c r="L14" i="18"/>
  <c r="L29" i="18"/>
  <c r="L18" i="18"/>
  <c r="L31" i="18"/>
  <c r="L32" i="18"/>
  <c r="L33" i="18"/>
  <c r="L34" i="18"/>
  <c r="L21" i="18"/>
  <c r="L22" i="18"/>
  <c r="L23" i="18"/>
  <c r="L24" i="18"/>
  <c r="L25" i="18"/>
  <c r="L26" i="18"/>
  <c r="L27" i="18"/>
  <c r="L20" i="18"/>
  <c r="L28" i="18"/>
  <c r="J7" i="18"/>
  <c r="L7" i="18" s="1"/>
  <c r="J30" i="18"/>
  <c r="L30" i="18" s="1"/>
  <c r="K8" i="18"/>
  <c r="L8" i="18" s="1"/>
  <c r="D6" i="18"/>
  <c r="D5" i="18"/>
  <c r="K34" i="17"/>
  <c r="J34" i="17"/>
  <c r="L34" i="17" s="1"/>
  <c r="I34" i="17"/>
  <c r="F34" i="17"/>
  <c r="K33" i="17"/>
  <c r="J33" i="17"/>
  <c r="L33" i="17" s="1"/>
  <c r="I33" i="17"/>
  <c r="F33" i="17"/>
  <c r="K32" i="17"/>
  <c r="J32" i="17"/>
  <c r="I32" i="17"/>
  <c r="F32" i="17"/>
  <c r="K31" i="17"/>
  <c r="J31" i="17"/>
  <c r="L31" i="17" s="1"/>
  <c r="I31" i="17"/>
  <c r="F31" i="17"/>
  <c r="I30" i="17"/>
  <c r="E30" i="17"/>
  <c r="K30" i="17" s="1"/>
  <c r="D30" i="17"/>
  <c r="F30" i="17" s="1"/>
  <c r="I29" i="17"/>
  <c r="E29" i="17"/>
  <c r="K29" i="17" s="1"/>
  <c r="D29" i="17"/>
  <c r="J29" i="17" s="1"/>
  <c r="L29" i="17" s="1"/>
  <c r="K28" i="17"/>
  <c r="J28" i="17"/>
  <c r="I28" i="17"/>
  <c r="F28" i="17"/>
  <c r="K27" i="17"/>
  <c r="J27" i="17"/>
  <c r="L27" i="17" s="1"/>
  <c r="I27" i="17"/>
  <c r="F27" i="17"/>
  <c r="K26" i="17"/>
  <c r="J26" i="17"/>
  <c r="L26" i="17" s="1"/>
  <c r="I26" i="17"/>
  <c r="F26" i="17"/>
  <c r="K25" i="17"/>
  <c r="J25" i="17"/>
  <c r="L25" i="17" s="1"/>
  <c r="I25" i="17"/>
  <c r="F25" i="17"/>
  <c r="K24" i="17"/>
  <c r="J24" i="17"/>
  <c r="I24" i="17"/>
  <c r="F24" i="17"/>
  <c r="K23" i="17"/>
  <c r="J23" i="17"/>
  <c r="L23" i="17" s="1"/>
  <c r="I23" i="17"/>
  <c r="F23" i="17"/>
  <c r="K22" i="17"/>
  <c r="J22" i="17"/>
  <c r="L22" i="17" s="1"/>
  <c r="I22" i="17"/>
  <c r="F22" i="17"/>
  <c r="K21" i="17"/>
  <c r="J21" i="17"/>
  <c r="L21" i="17" s="1"/>
  <c r="I21" i="17"/>
  <c r="F21" i="17"/>
  <c r="K20" i="17"/>
  <c r="J20" i="17"/>
  <c r="I20" i="17"/>
  <c r="F20" i="17"/>
  <c r="K19" i="17"/>
  <c r="J19" i="17"/>
  <c r="L19" i="17" s="1"/>
  <c r="I19" i="17"/>
  <c r="F19" i="17"/>
  <c r="K18" i="17"/>
  <c r="J18" i="17"/>
  <c r="L18" i="17" s="1"/>
  <c r="I18" i="17"/>
  <c r="F18" i="17"/>
  <c r="K17" i="17"/>
  <c r="J17" i="17"/>
  <c r="L17" i="17" s="1"/>
  <c r="I17" i="17"/>
  <c r="F17" i="17"/>
  <c r="K16" i="17"/>
  <c r="J16" i="17"/>
  <c r="I16" i="17"/>
  <c r="F16" i="17"/>
  <c r="K15" i="17"/>
  <c r="L15" i="17" s="1"/>
  <c r="J15" i="17"/>
  <c r="I15" i="17"/>
  <c r="F15" i="17"/>
  <c r="K14" i="17"/>
  <c r="J14" i="17"/>
  <c r="I14" i="17"/>
  <c r="F14" i="17"/>
  <c r="K13" i="17"/>
  <c r="J13" i="17"/>
  <c r="I13" i="17"/>
  <c r="F13" i="17"/>
  <c r="K12" i="17"/>
  <c r="J12" i="17"/>
  <c r="I12" i="17"/>
  <c r="F12" i="17"/>
  <c r="K11" i="17"/>
  <c r="J11" i="17"/>
  <c r="I11" i="17"/>
  <c r="F11" i="17"/>
  <c r="K10" i="17"/>
  <c r="J10" i="17"/>
  <c r="I10" i="17"/>
  <c r="F10" i="17"/>
  <c r="K9" i="17"/>
  <c r="J9" i="17"/>
  <c r="I9" i="17"/>
  <c r="F9" i="17"/>
  <c r="I8" i="17"/>
  <c r="E8" i="17"/>
  <c r="D8" i="17"/>
  <c r="J8" i="17" s="1"/>
  <c r="I7" i="17"/>
  <c r="E7" i="17"/>
  <c r="D7" i="17"/>
  <c r="I6" i="17"/>
  <c r="I5" i="17"/>
  <c r="J5" i="18" l="1"/>
  <c r="L5" i="18" s="1"/>
  <c r="F5" i="18"/>
  <c r="F6" i="18"/>
  <c r="J6" i="18"/>
  <c r="L6" i="18" s="1"/>
  <c r="F29" i="17"/>
  <c r="E5" i="17"/>
  <c r="K5" i="17" s="1"/>
  <c r="F7" i="17"/>
  <c r="L9" i="17"/>
  <c r="L10" i="17"/>
  <c r="L11" i="17"/>
  <c r="L13" i="17"/>
  <c r="L14" i="17"/>
  <c r="L32" i="17"/>
  <c r="L20" i="17"/>
  <c r="F8" i="17"/>
  <c r="L24" i="17"/>
  <c r="D6" i="17"/>
  <c r="J6" i="17" s="1"/>
  <c r="L12" i="17"/>
  <c r="L28" i="17"/>
  <c r="L16" i="17"/>
  <c r="J7" i="17"/>
  <c r="K8" i="17"/>
  <c r="L8" i="17" s="1"/>
  <c r="K7" i="17"/>
  <c r="J30" i="17"/>
  <c r="L30" i="17" s="1"/>
  <c r="D5" i="17"/>
  <c r="E6" i="17"/>
  <c r="K6" i="17" s="1"/>
  <c r="D8" i="10"/>
  <c r="D7" i="10"/>
  <c r="D5" i="10"/>
  <c r="D29" i="10"/>
  <c r="L7" i="17" l="1"/>
  <c r="F5" i="17"/>
  <c r="J5" i="17"/>
  <c r="L5" i="17" s="1"/>
  <c r="F6" i="17"/>
  <c r="L6" i="17"/>
  <c r="F6" i="16"/>
  <c r="F5" i="16"/>
  <c r="E6" i="16"/>
  <c r="E5" i="16"/>
  <c r="D6" i="16"/>
  <c r="D5" i="16"/>
  <c r="K34" i="16" l="1"/>
  <c r="J34" i="16"/>
  <c r="I34" i="16"/>
  <c r="F34" i="16"/>
  <c r="K33" i="16"/>
  <c r="J33" i="16"/>
  <c r="I33" i="16"/>
  <c r="F33" i="16"/>
  <c r="K32" i="16"/>
  <c r="J32" i="16"/>
  <c r="I32" i="16"/>
  <c r="F32" i="16"/>
  <c r="K31" i="16"/>
  <c r="J31" i="16"/>
  <c r="I31" i="16"/>
  <c r="F31" i="16"/>
  <c r="I30" i="16"/>
  <c r="E30" i="16"/>
  <c r="K30" i="16" s="1"/>
  <c r="D30" i="16"/>
  <c r="I29" i="16"/>
  <c r="F29" i="16"/>
  <c r="E29" i="16"/>
  <c r="K29" i="16" s="1"/>
  <c r="D29" i="16"/>
  <c r="J29" i="16" s="1"/>
  <c r="K28" i="16"/>
  <c r="J28" i="16"/>
  <c r="I28" i="16"/>
  <c r="F28" i="16"/>
  <c r="K27" i="16"/>
  <c r="J27" i="16"/>
  <c r="I27" i="16"/>
  <c r="F27" i="16"/>
  <c r="K26" i="16"/>
  <c r="J26" i="16"/>
  <c r="I26" i="16"/>
  <c r="F26" i="16"/>
  <c r="K25" i="16"/>
  <c r="J25" i="16"/>
  <c r="I25" i="16"/>
  <c r="F25" i="16"/>
  <c r="K24" i="16"/>
  <c r="J24" i="16"/>
  <c r="I24" i="16"/>
  <c r="F24" i="16"/>
  <c r="K23" i="16"/>
  <c r="J23" i="16"/>
  <c r="I23" i="16"/>
  <c r="F23" i="16"/>
  <c r="K22" i="16"/>
  <c r="J22" i="16"/>
  <c r="I22" i="16"/>
  <c r="F22" i="16"/>
  <c r="K21" i="16"/>
  <c r="J21" i="16"/>
  <c r="I21" i="16"/>
  <c r="F21" i="16"/>
  <c r="K20" i="16"/>
  <c r="J20" i="16"/>
  <c r="I20" i="16"/>
  <c r="F20" i="16"/>
  <c r="K19" i="16"/>
  <c r="L19" i="16" s="1"/>
  <c r="J19" i="16"/>
  <c r="I19" i="16"/>
  <c r="F19" i="16"/>
  <c r="K18" i="16"/>
  <c r="J18" i="16"/>
  <c r="I18" i="16"/>
  <c r="F18" i="16"/>
  <c r="K17" i="16"/>
  <c r="J17" i="16"/>
  <c r="I17" i="16"/>
  <c r="F17" i="16"/>
  <c r="K16" i="16"/>
  <c r="L16" i="16" s="1"/>
  <c r="J16" i="16"/>
  <c r="I16" i="16"/>
  <c r="F16" i="16"/>
  <c r="K15" i="16"/>
  <c r="L15" i="16" s="1"/>
  <c r="J15" i="16"/>
  <c r="I15" i="16"/>
  <c r="F15" i="16"/>
  <c r="K14" i="16"/>
  <c r="J14" i="16"/>
  <c r="I14" i="16"/>
  <c r="F14" i="16"/>
  <c r="K13" i="16"/>
  <c r="J13" i="16"/>
  <c r="I13" i="16"/>
  <c r="F13" i="16"/>
  <c r="K12" i="16"/>
  <c r="J12" i="16"/>
  <c r="I12" i="16"/>
  <c r="F12" i="16"/>
  <c r="K11" i="16"/>
  <c r="J11" i="16"/>
  <c r="I11" i="16"/>
  <c r="F11" i="16"/>
  <c r="K10" i="16"/>
  <c r="J10" i="16"/>
  <c r="I10" i="16"/>
  <c r="F10" i="16"/>
  <c r="K9" i="16"/>
  <c r="J9" i="16"/>
  <c r="I9" i="16"/>
  <c r="F9" i="16"/>
  <c r="I8" i="16"/>
  <c r="E8" i="16"/>
  <c r="K6" i="16" s="1"/>
  <c r="D8" i="16"/>
  <c r="J8" i="16" s="1"/>
  <c r="I7" i="16"/>
  <c r="E7" i="16"/>
  <c r="K7" i="16" s="1"/>
  <c r="D7" i="16"/>
  <c r="I6" i="16"/>
  <c r="I5" i="16"/>
  <c r="L29" i="16" l="1"/>
  <c r="F30" i="16"/>
  <c r="L31" i="16"/>
  <c r="L32" i="16"/>
  <c r="L33" i="16"/>
  <c r="L34" i="16"/>
  <c r="K5" i="16"/>
  <c r="F7" i="16"/>
  <c r="L9" i="16"/>
  <c r="L10" i="16"/>
  <c r="L11" i="16"/>
  <c r="L12" i="16"/>
  <c r="L13" i="16"/>
  <c r="L14" i="16"/>
  <c r="L17" i="16"/>
  <c r="L18" i="16"/>
  <c r="L21" i="16"/>
  <c r="L22" i="16"/>
  <c r="L23" i="16"/>
  <c r="L25" i="16"/>
  <c r="L26" i="16"/>
  <c r="L27" i="16"/>
  <c r="L20" i="16"/>
  <c r="L24" i="16"/>
  <c r="L28" i="16"/>
  <c r="J7" i="16"/>
  <c r="L7" i="16" s="1"/>
  <c r="F8" i="16"/>
  <c r="J30" i="16"/>
  <c r="L30" i="16" s="1"/>
  <c r="K8" i="16"/>
  <c r="L8" i="16" s="1"/>
  <c r="E30" i="15"/>
  <c r="E29" i="15"/>
  <c r="D6" i="15"/>
  <c r="D5" i="15"/>
  <c r="D8" i="15"/>
  <c r="D7" i="15"/>
  <c r="D30" i="15"/>
  <c r="D29" i="15"/>
  <c r="J6" i="16" l="1"/>
  <c r="L6" i="16" s="1"/>
  <c r="J5" i="16"/>
  <c r="L5" i="16" s="1"/>
  <c r="K34" i="15"/>
  <c r="J34" i="15"/>
  <c r="I34" i="15"/>
  <c r="F34" i="15"/>
  <c r="K33" i="15"/>
  <c r="J33" i="15"/>
  <c r="I33" i="15"/>
  <c r="F33" i="15"/>
  <c r="K32" i="15"/>
  <c r="J32" i="15"/>
  <c r="I32" i="15"/>
  <c r="F32" i="15"/>
  <c r="K31" i="15"/>
  <c r="J31" i="15"/>
  <c r="I31" i="15"/>
  <c r="F31" i="15"/>
  <c r="I30" i="15"/>
  <c r="K30" i="15"/>
  <c r="F30" i="15"/>
  <c r="I29" i="15"/>
  <c r="K29" i="15"/>
  <c r="J29" i="15"/>
  <c r="K28" i="15"/>
  <c r="L28" i="15" s="1"/>
  <c r="J28" i="15"/>
  <c r="I28" i="15"/>
  <c r="F28" i="15"/>
  <c r="K27" i="15"/>
  <c r="L27" i="15" s="1"/>
  <c r="J27" i="15"/>
  <c r="I27" i="15"/>
  <c r="F27" i="15"/>
  <c r="K26" i="15"/>
  <c r="J26" i="15"/>
  <c r="I26" i="15"/>
  <c r="F26" i="15"/>
  <c r="K25" i="15"/>
  <c r="J25" i="15"/>
  <c r="I25" i="15"/>
  <c r="F25" i="15"/>
  <c r="K24" i="15"/>
  <c r="J24" i="15"/>
  <c r="I24" i="15"/>
  <c r="F24" i="15"/>
  <c r="K23" i="15"/>
  <c r="J23" i="15"/>
  <c r="I23" i="15"/>
  <c r="F23" i="15"/>
  <c r="K22" i="15"/>
  <c r="J22" i="15"/>
  <c r="I22" i="15"/>
  <c r="F22" i="15"/>
  <c r="K21" i="15"/>
  <c r="J21" i="15"/>
  <c r="I21" i="15"/>
  <c r="F21" i="15"/>
  <c r="K20" i="15"/>
  <c r="J20" i="15"/>
  <c r="I20" i="15"/>
  <c r="F20" i="15"/>
  <c r="K19" i="15"/>
  <c r="J19" i="15"/>
  <c r="I19" i="15"/>
  <c r="F19" i="15"/>
  <c r="K18" i="15"/>
  <c r="J18" i="15"/>
  <c r="I18" i="15"/>
  <c r="F18" i="15"/>
  <c r="K17" i="15"/>
  <c r="J17" i="15"/>
  <c r="I17" i="15"/>
  <c r="F17" i="15"/>
  <c r="K16" i="15"/>
  <c r="J16" i="15"/>
  <c r="I16" i="15"/>
  <c r="F16" i="15"/>
  <c r="K15" i="15"/>
  <c r="L15" i="15" s="1"/>
  <c r="J15" i="15"/>
  <c r="I15" i="15"/>
  <c r="F15" i="15"/>
  <c r="K14" i="15"/>
  <c r="J14" i="15"/>
  <c r="I14" i="15"/>
  <c r="F14" i="15"/>
  <c r="K13" i="15"/>
  <c r="J13" i="15"/>
  <c r="I13" i="15"/>
  <c r="F13" i="15"/>
  <c r="K12" i="15"/>
  <c r="L12" i="15" s="1"/>
  <c r="J12" i="15"/>
  <c r="I12" i="15"/>
  <c r="F12" i="15"/>
  <c r="K11" i="15"/>
  <c r="L11" i="15" s="1"/>
  <c r="J11" i="15"/>
  <c r="I11" i="15"/>
  <c r="F11" i="15"/>
  <c r="K10" i="15"/>
  <c r="J10" i="15"/>
  <c r="I10" i="15"/>
  <c r="F10" i="15"/>
  <c r="K9" i="15"/>
  <c r="J9" i="15"/>
  <c r="I9" i="15"/>
  <c r="F9" i="15"/>
  <c r="I8" i="15"/>
  <c r="E8" i="15"/>
  <c r="J8" i="15"/>
  <c r="I7" i="15"/>
  <c r="E7" i="15"/>
  <c r="I6" i="15"/>
  <c r="I5" i="15"/>
  <c r="L31" i="15" l="1"/>
  <c r="L33" i="15"/>
  <c r="L34" i="15"/>
  <c r="L29" i="15"/>
  <c r="F29" i="15"/>
  <c r="E5" i="15"/>
  <c r="K5" i="15" s="1"/>
  <c r="L13" i="15"/>
  <c r="L14" i="15"/>
  <c r="F7" i="15"/>
  <c r="L17" i="15"/>
  <c r="L18" i="15"/>
  <c r="L19" i="15"/>
  <c r="L21" i="15"/>
  <c r="L22" i="15"/>
  <c r="L23" i="15"/>
  <c r="L25" i="15"/>
  <c r="L26" i="15"/>
  <c r="L9" i="15"/>
  <c r="L10" i="15"/>
  <c r="L32" i="15"/>
  <c r="L16" i="15"/>
  <c r="F8" i="15"/>
  <c r="L20" i="15"/>
  <c r="L24" i="15"/>
  <c r="J7" i="15"/>
  <c r="K8" i="15"/>
  <c r="L8" i="15" s="1"/>
  <c r="J6" i="15"/>
  <c r="K7" i="15"/>
  <c r="J30" i="15"/>
  <c r="L30" i="15" s="1"/>
  <c r="E6" i="15"/>
  <c r="K6" i="15" s="1"/>
  <c r="D29" i="13"/>
  <c r="D30" i="13"/>
  <c r="I15" i="14"/>
  <c r="J27" i="14"/>
  <c r="L27" i="14" s="1"/>
  <c r="J23" i="14"/>
  <c r="L23" i="14" s="1"/>
  <c r="K34" i="14"/>
  <c r="F34" i="14"/>
  <c r="K33" i="14"/>
  <c r="F33" i="14"/>
  <c r="K32" i="14"/>
  <c r="F32" i="14"/>
  <c r="K31" i="14"/>
  <c r="F31" i="14"/>
  <c r="E30" i="14"/>
  <c r="K30" i="14" s="1"/>
  <c r="D30" i="14"/>
  <c r="F30" i="14" s="1"/>
  <c r="F29" i="14"/>
  <c r="E29" i="14"/>
  <c r="K29" i="14" s="1"/>
  <c r="D29" i="14"/>
  <c r="K28" i="14"/>
  <c r="F28" i="14"/>
  <c r="K27" i="14"/>
  <c r="F27" i="14"/>
  <c r="K26" i="14"/>
  <c r="F26" i="14"/>
  <c r="K25" i="14"/>
  <c r="J25" i="14"/>
  <c r="L25" i="14" s="1"/>
  <c r="I25" i="14"/>
  <c r="F25" i="14"/>
  <c r="K24" i="14"/>
  <c r="F24" i="14"/>
  <c r="K23" i="14"/>
  <c r="F23" i="14"/>
  <c r="K22" i="14"/>
  <c r="F22" i="14"/>
  <c r="K21" i="14"/>
  <c r="J21" i="14"/>
  <c r="L21" i="14" s="1"/>
  <c r="I21" i="14"/>
  <c r="F21" i="14"/>
  <c r="K20" i="14"/>
  <c r="F20" i="14"/>
  <c r="K19" i="14"/>
  <c r="I19" i="14"/>
  <c r="F19" i="14"/>
  <c r="K18" i="14"/>
  <c r="F18" i="14"/>
  <c r="K17" i="14"/>
  <c r="J17" i="14"/>
  <c r="L17" i="14" s="1"/>
  <c r="I17" i="14"/>
  <c r="F17" i="14"/>
  <c r="K16" i="14"/>
  <c r="F16" i="14"/>
  <c r="K15" i="14"/>
  <c r="F15" i="14"/>
  <c r="K14" i="14"/>
  <c r="F14" i="14"/>
  <c r="K13" i="14"/>
  <c r="J13" i="14"/>
  <c r="L13" i="14" s="1"/>
  <c r="I13" i="14"/>
  <c r="F13" i="14"/>
  <c r="K12" i="14"/>
  <c r="F12" i="14"/>
  <c r="K11" i="14"/>
  <c r="F11" i="14"/>
  <c r="K10" i="14"/>
  <c r="F10" i="14"/>
  <c r="K9" i="14"/>
  <c r="J9" i="14"/>
  <c r="L9" i="14" s="1"/>
  <c r="I9" i="14"/>
  <c r="F9" i="14"/>
  <c r="E8" i="14"/>
  <c r="E6" i="14" s="1"/>
  <c r="K6" i="14" s="1"/>
  <c r="D8" i="14"/>
  <c r="E7" i="14"/>
  <c r="K7" i="14" s="1"/>
  <c r="D7" i="14"/>
  <c r="F7" i="14" s="1"/>
  <c r="E5" i="14"/>
  <c r="K5" i="14" s="1"/>
  <c r="L7" i="15" l="1"/>
  <c r="J5" i="15"/>
  <c r="L5" i="15" s="1"/>
  <c r="F5" i="15"/>
  <c r="F6" i="15"/>
  <c r="L6" i="15"/>
  <c r="J15" i="14"/>
  <c r="L15" i="14" s="1"/>
  <c r="J11" i="14"/>
  <c r="L11" i="14" s="1"/>
  <c r="J31" i="14"/>
  <c r="L31" i="14" s="1"/>
  <c r="J10" i="14"/>
  <c r="L10" i="14" s="1"/>
  <c r="I10" i="14"/>
  <c r="I18" i="14"/>
  <c r="J18" i="14"/>
  <c r="L18" i="14" s="1"/>
  <c r="J26" i="14"/>
  <c r="L26" i="14" s="1"/>
  <c r="I26" i="14"/>
  <c r="J20" i="14"/>
  <c r="L20" i="14" s="1"/>
  <c r="I20" i="14"/>
  <c r="I14" i="14"/>
  <c r="J14" i="14"/>
  <c r="L14" i="14" s="1"/>
  <c r="J22" i="14"/>
  <c r="L22" i="14" s="1"/>
  <c r="I22" i="14"/>
  <c r="J19" i="14"/>
  <c r="L19" i="14" s="1"/>
  <c r="I23" i="14"/>
  <c r="I27" i="14"/>
  <c r="I31" i="14"/>
  <c r="I11" i="14"/>
  <c r="J7" i="14"/>
  <c r="L7" i="14" s="1"/>
  <c r="K8" i="14"/>
  <c r="F8" i="14"/>
  <c r="D6" i="14"/>
  <c r="D5" i="14"/>
  <c r="D8" i="13"/>
  <c r="D7" i="13"/>
  <c r="D5" i="13" s="1"/>
  <c r="K34" i="13"/>
  <c r="J34" i="13"/>
  <c r="I34" i="13"/>
  <c r="F34" i="13"/>
  <c r="K33" i="13"/>
  <c r="J33" i="13"/>
  <c r="I33" i="13"/>
  <c r="F33" i="13"/>
  <c r="K32" i="13"/>
  <c r="J32" i="13"/>
  <c r="I32" i="13"/>
  <c r="F32" i="13"/>
  <c r="K31" i="13"/>
  <c r="J31" i="13"/>
  <c r="I31" i="13"/>
  <c r="F31" i="13"/>
  <c r="E30" i="13"/>
  <c r="K30" i="13" s="1"/>
  <c r="I29" i="13"/>
  <c r="E29" i="13"/>
  <c r="K29" i="13" s="1"/>
  <c r="J29" i="13"/>
  <c r="K28" i="13"/>
  <c r="J28" i="13"/>
  <c r="I28" i="13"/>
  <c r="F28" i="13"/>
  <c r="K27" i="13"/>
  <c r="J27" i="13"/>
  <c r="I27" i="13"/>
  <c r="F27" i="13"/>
  <c r="K26" i="13"/>
  <c r="J26" i="13"/>
  <c r="I26" i="13"/>
  <c r="F26" i="13"/>
  <c r="K25" i="13"/>
  <c r="J25" i="13"/>
  <c r="I25" i="13"/>
  <c r="F25" i="13"/>
  <c r="K24" i="13"/>
  <c r="J24" i="13"/>
  <c r="I24" i="13"/>
  <c r="F24" i="13"/>
  <c r="K23" i="13"/>
  <c r="J23" i="13"/>
  <c r="I23" i="13"/>
  <c r="F23" i="13"/>
  <c r="K22" i="13"/>
  <c r="J22" i="13"/>
  <c r="I22" i="13"/>
  <c r="F22" i="13"/>
  <c r="K21" i="13"/>
  <c r="J21" i="13"/>
  <c r="I21" i="13"/>
  <c r="F21" i="13"/>
  <c r="K20" i="13"/>
  <c r="J20" i="13"/>
  <c r="I20" i="13"/>
  <c r="F20" i="13"/>
  <c r="K19" i="13"/>
  <c r="J19" i="13"/>
  <c r="I19" i="13"/>
  <c r="F19" i="13"/>
  <c r="K18" i="13"/>
  <c r="J18" i="13"/>
  <c r="I18" i="13"/>
  <c r="F18" i="13"/>
  <c r="K17" i="13"/>
  <c r="J17" i="13"/>
  <c r="I17" i="13"/>
  <c r="F17" i="13"/>
  <c r="K16" i="13"/>
  <c r="J16" i="13"/>
  <c r="I16" i="13"/>
  <c r="F16" i="13"/>
  <c r="K15" i="13"/>
  <c r="J15" i="13"/>
  <c r="I15" i="13"/>
  <c r="F15" i="13"/>
  <c r="K14" i="13"/>
  <c r="J14" i="13"/>
  <c r="I14" i="13"/>
  <c r="F14" i="13"/>
  <c r="K13" i="13"/>
  <c r="J13" i="13"/>
  <c r="I13" i="13"/>
  <c r="F13" i="13"/>
  <c r="K12" i="13"/>
  <c r="J12" i="13"/>
  <c r="I12" i="13"/>
  <c r="F12" i="13"/>
  <c r="K11" i="13"/>
  <c r="J11" i="13"/>
  <c r="I11" i="13"/>
  <c r="F11" i="13"/>
  <c r="K10" i="13"/>
  <c r="J10" i="13"/>
  <c r="I10" i="13"/>
  <c r="F10" i="13"/>
  <c r="K9" i="13"/>
  <c r="J9" i="13"/>
  <c r="I9" i="13"/>
  <c r="F9" i="13"/>
  <c r="I8" i="13"/>
  <c r="E8" i="13"/>
  <c r="K8" i="13" s="1"/>
  <c r="I7" i="13"/>
  <c r="E7" i="13"/>
  <c r="E5" i="13" s="1"/>
  <c r="K5" i="13" s="1"/>
  <c r="I30" i="13" l="1"/>
  <c r="L23" i="13"/>
  <c r="L26" i="13"/>
  <c r="L27" i="13"/>
  <c r="I33" i="14"/>
  <c r="J33" i="14"/>
  <c r="L33" i="14" s="1"/>
  <c r="I16" i="14"/>
  <c r="J16" i="14"/>
  <c r="L16" i="14" s="1"/>
  <c r="I32" i="14"/>
  <c r="J32" i="14"/>
  <c r="L32" i="14" s="1"/>
  <c r="I12" i="14"/>
  <c r="J12" i="14"/>
  <c r="L12" i="14" s="1"/>
  <c r="I7" i="14"/>
  <c r="J24" i="14"/>
  <c r="L24" i="14" s="1"/>
  <c r="I24" i="14"/>
  <c r="I28" i="14"/>
  <c r="J28" i="14"/>
  <c r="L28" i="14" s="1"/>
  <c r="F5" i="14"/>
  <c r="F6" i="14"/>
  <c r="L10" i="13"/>
  <c r="L11" i="13"/>
  <c r="L12" i="13"/>
  <c r="L14" i="13"/>
  <c r="L15" i="13"/>
  <c r="L16" i="13"/>
  <c r="L18" i="13"/>
  <c r="L19" i="13"/>
  <c r="L20" i="13"/>
  <c r="L22" i="13"/>
  <c r="L24" i="13"/>
  <c r="L28" i="13"/>
  <c r="F30" i="13"/>
  <c r="L31" i="13"/>
  <c r="L32" i="13"/>
  <c r="L34" i="13"/>
  <c r="F8" i="13"/>
  <c r="E6" i="13"/>
  <c r="K6" i="13" s="1"/>
  <c r="J8" i="13"/>
  <c r="L8" i="13" s="1"/>
  <c r="J7" i="13"/>
  <c r="L13" i="13"/>
  <c r="D6" i="13"/>
  <c r="J5" i="13"/>
  <c r="L5" i="13" s="1"/>
  <c r="L33" i="13"/>
  <c r="L17" i="13"/>
  <c r="L21" i="13"/>
  <c r="L9" i="13"/>
  <c r="L25" i="13"/>
  <c r="L29" i="13"/>
  <c r="F7" i="13"/>
  <c r="F29" i="13"/>
  <c r="K7" i="13"/>
  <c r="L7" i="13" s="1"/>
  <c r="J30" i="13"/>
  <c r="L30" i="13" s="1"/>
  <c r="J9" i="11"/>
  <c r="J8" i="11"/>
  <c r="J7" i="11"/>
  <c r="J6" i="11"/>
  <c r="J5" i="11"/>
  <c r="E7" i="11"/>
  <c r="D30" i="11"/>
  <c r="D29" i="11"/>
  <c r="D8" i="11"/>
  <c r="D7" i="11"/>
  <c r="D6" i="11"/>
  <c r="D5" i="11"/>
  <c r="E30" i="11"/>
  <c r="E29" i="11"/>
  <c r="E8" i="11"/>
  <c r="I5" i="13" l="1"/>
  <c r="F6" i="13"/>
  <c r="I5" i="14"/>
  <c r="J5" i="14"/>
  <c r="L5" i="14" s="1"/>
  <c r="I8" i="14"/>
  <c r="J8" i="14"/>
  <c r="L8" i="14" s="1"/>
  <c r="I29" i="14"/>
  <c r="J29" i="14"/>
  <c r="L29" i="14" s="1"/>
  <c r="I34" i="14"/>
  <c r="J34" i="14"/>
  <c r="L34" i="14" s="1"/>
  <c r="F5" i="13"/>
  <c r="I31" i="11"/>
  <c r="I19" i="11"/>
  <c r="J15" i="11"/>
  <c r="J11" i="11"/>
  <c r="K34" i="11"/>
  <c r="F34" i="11"/>
  <c r="K33" i="11"/>
  <c r="F33" i="11"/>
  <c r="K32" i="11"/>
  <c r="F32" i="11"/>
  <c r="K31" i="11"/>
  <c r="J31" i="11"/>
  <c r="F31" i="11"/>
  <c r="K30" i="11"/>
  <c r="F29" i="11"/>
  <c r="K29" i="11"/>
  <c r="K28" i="11"/>
  <c r="F28" i="11"/>
  <c r="K27" i="11"/>
  <c r="I27" i="11"/>
  <c r="F27" i="11"/>
  <c r="K26" i="11"/>
  <c r="F26" i="11"/>
  <c r="K25" i="11"/>
  <c r="I25" i="11"/>
  <c r="F25" i="11"/>
  <c r="K24" i="11"/>
  <c r="F24" i="11"/>
  <c r="K23" i="11"/>
  <c r="I23" i="11"/>
  <c r="F23" i="11"/>
  <c r="K22" i="11"/>
  <c r="F22" i="11"/>
  <c r="K21" i="11"/>
  <c r="I21" i="11"/>
  <c r="F21" i="11"/>
  <c r="K20" i="11"/>
  <c r="F20" i="11"/>
  <c r="K19" i="11"/>
  <c r="J19" i="11"/>
  <c r="L19" i="11" s="1"/>
  <c r="F19" i="11"/>
  <c r="K18" i="11"/>
  <c r="F18" i="11"/>
  <c r="K17" i="11"/>
  <c r="J17" i="11"/>
  <c r="L17" i="11" s="1"/>
  <c r="F17" i="11"/>
  <c r="K16" i="11"/>
  <c r="F16" i="11"/>
  <c r="K15" i="11"/>
  <c r="F15" i="11"/>
  <c r="K14" i="11"/>
  <c r="F14" i="11"/>
  <c r="K13" i="11"/>
  <c r="I13" i="11"/>
  <c r="F13" i="11"/>
  <c r="K12" i="11"/>
  <c r="F12" i="11"/>
  <c r="K11" i="11"/>
  <c r="I11" i="11"/>
  <c r="F11" i="11"/>
  <c r="K10" i="11"/>
  <c r="F10" i="11"/>
  <c r="K9" i="11"/>
  <c r="I9" i="11"/>
  <c r="F9" i="11"/>
  <c r="K8" i="11"/>
  <c r="F8" i="11"/>
  <c r="K7" i="11"/>
  <c r="I7" i="11"/>
  <c r="F7" i="11"/>
  <c r="E5" i="11"/>
  <c r="K5" i="11" s="1"/>
  <c r="I6" i="13" l="1"/>
  <c r="J6" i="13"/>
  <c r="L6" i="13" s="1"/>
  <c r="I30" i="14"/>
  <c r="J30" i="14"/>
  <c r="L30" i="14" s="1"/>
  <c r="I6" i="14"/>
  <c r="J6" i="14"/>
  <c r="L6" i="14" s="1"/>
  <c r="E6" i="11"/>
  <c r="K6" i="11" s="1"/>
  <c r="F30" i="11"/>
  <c r="L11" i="11"/>
  <c r="F6" i="11"/>
  <c r="F5" i="11"/>
  <c r="L15" i="11"/>
  <c r="L31" i="11"/>
  <c r="L7" i="11"/>
  <c r="I24" i="11"/>
  <c r="J24" i="11"/>
  <c r="L24" i="11" s="1"/>
  <c r="J10" i="11"/>
  <c r="L10" i="11" s="1"/>
  <c r="I10" i="11"/>
  <c r="I18" i="11"/>
  <c r="J18" i="11"/>
  <c r="L18" i="11" s="1"/>
  <c r="I26" i="11"/>
  <c r="J26" i="11"/>
  <c r="L26" i="11" s="1"/>
  <c r="I28" i="11"/>
  <c r="J28" i="11"/>
  <c r="L28" i="11" s="1"/>
  <c r="J14" i="11"/>
  <c r="L14" i="11" s="1"/>
  <c r="I14" i="11"/>
  <c r="I22" i="11"/>
  <c r="J22" i="11"/>
  <c r="L22" i="11" s="1"/>
  <c r="J21" i="11"/>
  <c r="L21" i="11" s="1"/>
  <c r="J23" i="11"/>
  <c r="L23" i="11" s="1"/>
  <c r="J25" i="11"/>
  <c r="L25" i="11" s="1"/>
  <c r="J27" i="11"/>
  <c r="L27" i="11" s="1"/>
  <c r="I15" i="11"/>
  <c r="L9" i="11"/>
  <c r="J13" i="11"/>
  <c r="L13" i="11" s="1"/>
  <c r="I17" i="11"/>
  <c r="J12" i="11" l="1"/>
  <c r="L12" i="11" s="1"/>
  <c r="I12" i="11"/>
  <c r="I32" i="11"/>
  <c r="J32" i="11"/>
  <c r="L32" i="11" s="1"/>
  <c r="L8" i="11"/>
  <c r="I8" i="11"/>
  <c r="I33" i="11"/>
  <c r="J33" i="11"/>
  <c r="L33" i="11" s="1"/>
  <c r="I20" i="11"/>
  <c r="J20" i="11"/>
  <c r="L20" i="11" s="1"/>
  <c r="I16" i="11"/>
  <c r="J16" i="11"/>
  <c r="L16" i="11" s="1"/>
  <c r="I29" i="11" l="1"/>
  <c r="J29" i="11"/>
  <c r="L29" i="11" s="1"/>
  <c r="I34" i="11"/>
  <c r="J34" i="11"/>
  <c r="L34" i="11" s="1"/>
  <c r="I5" i="11" l="1"/>
  <c r="L5" i="11"/>
  <c r="I30" i="11"/>
  <c r="J30" i="11"/>
  <c r="L30" i="11" s="1"/>
  <c r="I6" i="11" l="1"/>
  <c r="L6" i="11"/>
  <c r="F17" i="10" l="1"/>
  <c r="F18" i="10"/>
  <c r="E29" i="10"/>
  <c r="E30" i="10"/>
  <c r="D6" i="10" l="1"/>
  <c r="D30" i="10"/>
  <c r="E5" i="10" l="1"/>
  <c r="E6" i="10"/>
  <c r="I32" i="10" l="1"/>
  <c r="I33" i="10"/>
  <c r="I31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9" i="10"/>
  <c r="I8" i="10"/>
  <c r="I7" i="10"/>
  <c r="I34" i="10"/>
  <c r="J34" i="10" l="1"/>
  <c r="K34" i="10"/>
  <c r="J33" i="10"/>
  <c r="K33" i="10"/>
  <c r="J32" i="10"/>
  <c r="K32" i="10"/>
  <c r="J31" i="10"/>
  <c r="K31" i="10"/>
  <c r="J28" i="10"/>
  <c r="K28" i="10"/>
  <c r="J12" i="10"/>
  <c r="K12" i="10"/>
  <c r="J13" i="10"/>
  <c r="K13" i="10"/>
  <c r="J14" i="10"/>
  <c r="K14" i="10"/>
  <c r="J15" i="10"/>
  <c r="K15" i="10"/>
  <c r="J16" i="10"/>
  <c r="K16" i="10"/>
  <c r="J17" i="10"/>
  <c r="K17" i="10"/>
  <c r="J18" i="10"/>
  <c r="K18" i="10"/>
  <c r="J19" i="10"/>
  <c r="K19" i="10"/>
  <c r="J20" i="10"/>
  <c r="K20" i="10"/>
  <c r="J21" i="10"/>
  <c r="K21" i="10"/>
  <c r="J22" i="10"/>
  <c r="K22" i="10"/>
  <c r="J23" i="10"/>
  <c r="K23" i="10"/>
  <c r="J24" i="10"/>
  <c r="K24" i="10"/>
  <c r="J25" i="10"/>
  <c r="K25" i="10"/>
  <c r="J26" i="10"/>
  <c r="K26" i="10"/>
  <c r="J27" i="10"/>
  <c r="K27" i="10"/>
  <c r="K11" i="10"/>
  <c r="J11" i="10"/>
  <c r="K10" i="10"/>
  <c r="J10" i="10"/>
  <c r="J9" i="10"/>
  <c r="K9" i="10"/>
  <c r="K8" i="10"/>
  <c r="F34" i="10"/>
  <c r="F33" i="10"/>
  <c r="F32" i="10"/>
  <c r="F31" i="10"/>
  <c r="F28" i="10"/>
  <c r="F27" i="10"/>
  <c r="F26" i="10"/>
  <c r="F25" i="10"/>
  <c r="F24" i="10"/>
  <c r="F23" i="10"/>
  <c r="F22" i="10"/>
  <c r="F21" i="10"/>
  <c r="F20" i="10"/>
  <c r="F19" i="10"/>
  <c r="F16" i="10"/>
  <c r="F15" i="10"/>
  <c r="F14" i="10"/>
  <c r="F13" i="10"/>
  <c r="F12" i="10"/>
  <c r="F11" i="10"/>
  <c r="F10" i="10"/>
  <c r="F9" i="10"/>
  <c r="K6" i="10"/>
  <c r="K29" i="10"/>
  <c r="I29" i="10" l="1"/>
  <c r="F29" i="10"/>
  <c r="F8" i="10"/>
  <c r="F7" i="10"/>
  <c r="L11" i="10"/>
  <c r="L15" i="10"/>
  <c r="J29" i="10"/>
  <c r="L29" i="10" s="1"/>
  <c r="F6" i="10"/>
  <c r="J7" i="10"/>
  <c r="L10" i="10"/>
  <c r="L27" i="10"/>
  <c r="L25" i="10"/>
  <c r="L23" i="10"/>
  <c r="L21" i="10"/>
  <c r="L19" i="10"/>
  <c r="L17" i="10"/>
  <c r="J8" i="10"/>
  <c r="L8" i="10" s="1"/>
  <c r="L14" i="10"/>
  <c r="L12" i="10"/>
  <c r="L32" i="10"/>
  <c r="L34" i="10"/>
  <c r="L26" i="10"/>
  <c r="L24" i="10"/>
  <c r="L22" i="10"/>
  <c r="L20" i="10"/>
  <c r="L18" i="10"/>
  <c r="L16" i="10"/>
  <c r="L9" i="10"/>
  <c r="L13" i="10"/>
  <c r="L28" i="10"/>
  <c r="L31" i="10"/>
  <c r="L33" i="10"/>
  <c r="K30" i="10"/>
  <c r="F30" i="10"/>
  <c r="K5" i="10"/>
  <c r="K7" i="10"/>
  <c r="I6" i="10" l="1"/>
  <c r="I5" i="10"/>
  <c r="I30" i="10"/>
  <c r="J30" i="10"/>
  <c r="L30" i="10" s="1"/>
  <c r="L7" i="10"/>
  <c r="J6" i="10"/>
  <c r="L6" i="10" s="1"/>
  <c r="J5" i="10"/>
  <c r="L5" i="10" s="1"/>
  <c r="F5" i="10"/>
</calcChain>
</file>

<file path=xl/sharedStrings.xml><?xml version="1.0" encoding="utf-8"?>
<sst xmlns="http://schemas.openxmlformats.org/spreadsheetml/2006/main" count="726" uniqueCount="42">
  <si>
    <t>월계</t>
  </si>
  <si>
    <t>누계</t>
  </si>
  <si>
    <t>소계</t>
  </si>
  <si>
    <t>일본</t>
  </si>
  <si>
    <t>중국</t>
  </si>
  <si>
    <t>홍콩</t>
  </si>
  <si>
    <t>대만</t>
  </si>
  <si>
    <t>싱가폴</t>
  </si>
  <si>
    <t>베트남</t>
  </si>
  <si>
    <t>태국</t>
  </si>
  <si>
    <t>기타</t>
  </si>
  <si>
    <t>미국</t>
  </si>
  <si>
    <t xml:space="preserve">제주관광공사 </t>
    <phoneticPr fontId="2" type="noConversion"/>
  </si>
  <si>
    <t>* 제주특별자치도관광협회 입도통계 및 한국관광공사 한국관광통계에서 발췌∙수정</t>
    <phoneticPr fontId="2" type="noConversion"/>
  </si>
  <si>
    <t>* 제주특별자치도 입도통계는 확정치가 발표되지 않은 경우 잠정치를 이용함</t>
    <phoneticPr fontId="2" type="noConversion"/>
  </si>
  <si>
    <t>총계</t>
    <phoneticPr fontId="2" type="noConversion"/>
  </si>
  <si>
    <t>아시아</t>
    <phoneticPr fontId="2" type="noConversion"/>
  </si>
  <si>
    <t>말레이시아</t>
    <phoneticPr fontId="2" type="noConversion"/>
  </si>
  <si>
    <t>인도네시아</t>
    <phoneticPr fontId="2" type="noConversion"/>
  </si>
  <si>
    <t>서구 등</t>
    <phoneticPr fontId="2" type="noConversion"/>
  </si>
  <si>
    <t>제주 외국인관광통계 1월</t>
    <phoneticPr fontId="2" type="noConversion"/>
  </si>
  <si>
    <t>제주(A)</t>
    <phoneticPr fontId="2" type="noConversion"/>
  </si>
  <si>
    <t>한국(B)</t>
    <phoneticPr fontId="2" type="noConversion"/>
  </si>
  <si>
    <t>증감률(%)</t>
    <phoneticPr fontId="2" type="noConversion"/>
  </si>
  <si>
    <t>제주 점유율(%)</t>
    <phoneticPr fontId="2" type="noConversion"/>
  </si>
  <si>
    <t>증감</t>
    <phoneticPr fontId="2" type="noConversion"/>
  </si>
  <si>
    <t>2022년</t>
    <phoneticPr fontId="2" type="noConversion"/>
  </si>
  <si>
    <r>
      <rPr>
        <sz val="36"/>
        <color rgb="FF0000CC"/>
        <rFont val="HY견고딕"/>
        <family val="1"/>
        <charset val="129"/>
      </rPr>
      <t>2023년 제주특별자치도</t>
    </r>
    <r>
      <rPr>
        <sz val="36"/>
        <color theme="1"/>
        <rFont val="HY견고딕"/>
        <family val="1"/>
        <charset val="129"/>
      </rPr>
      <t xml:space="preserve">
 외국인관광객 입도통계</t>
    </r>
    <phoneticPr fontId="2" type="noConversion"/>
  </si>
  <si>
    <t>2023년</t>
    <phoneticPr fontId="2" type="noConversion"/>
  </si>
  <si>
    <t>제주 외국인관광통계 2월</t>
    <phoneticPr fontId="2" type="noConversion"/>
  </si>
  <si>
    <t>제주 외국인관광통계 3월</t>
    <phoneticPr fontId="2" type="noConversion"/>
  </si>
  <si>
    <t>제주 외국인관광통계 4월</t>
    <phoneticPr fontId="2" type="noConversion"/>
  </si>
  <si>
    <t>제주 외국인관광통계 5월</t>
    <phoneticPr fontId="2" type="noConversion"/>
  </si>
  <si>
    <t>제주 외국인관광통계 6월</t>
    <phoneticPr fontId="2" type="noConversion"/>
  </si>
  <si>
    <t>제주 외국인관광통계 7월</t>
    <phoneticPr fontId="2" type="noConversion"/>
  </si>
  <si>
    <t>제주 외국인관광통계 8월</t>
    <phoneticPr fontId="2" type="noConversion"/>
  </si>
  <si>
    <t>제주 외국인관광통계 9월</t>
    <phoneticPr fontId="2" type="noConversion"/>
  </si>
  <si>
    <t>제주 외국인관광통계 10월</t>
    <phoneticPr fontId="2" type="noConversion"/>
  </si>
  <si>
    <t>제주 외국인관광통계 11월</t>
    <phoneticPr fontId="2" type="noConversion"/>
  </si>
  <si>
    <t>제주 외국인관광통계 12월</t>
    <phoneticPr fontId="2" type="noConversion"/>
  </si>
  <si>
    <t>연구조사팀</t>
    <phoneticPr fontId="2" type="noConversion"/>
  </si>
  <si>
    <t>064) 740-6075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</si>
</sst>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1" formatCode="_-* #,##0_-;\-* #,##0_-;_-* &quot;-&quot;_-;_-@_-"/>
    <numFmt numFmtId="176" formatCode="0_ "/>
    <numFmt numFmtId="177" formatCode="_ * #,##0.00_ ;_ * \-#,##0.00_ ;_ * &quot;-&quot;??_ ;_ @_ "/>
    <numFmt numFmtId="178" formatCode="#,##0_ ;[Red]\-#,##0\ "/>
    <numFmt numFmtId="179" formatCode="#,##0.0_ ;[Red]\-#,##0.0\ "/>
    <numFmt numFmtId="180" formatCode="#,##0_ "/>
  </numFmts>
  <fonts count="20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theme="1"/>
      <name val="돋움"/>
      <family val="3"/>
      <charset val="129"/>
    </font>
    <font>
      <sz val="11"/>
      <color indexed="8"/>
      <name val="돋움"/>
      <family val="3"/>
      <charset val="129"/>
    </font>
    <font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  <scheme val="major"/>
    </font>
    <font>
      <sz val="20"/>
      <color theme="1"/>
      <name val="맑은 고딕"/>
      <family val="3"/>
      <charset val="129"/>
      <scheme val="minor"/>
    </font>
    <font>
      <sz val="11"/>
      <color theme="1"/>
      <name val="휴먼명조"/>
      <family val="3"/>
      <charset val="129"/>
    </font>
    <font>
      <sz val="12"/>
      <color theme="1"/>
      <name val="휴먼명조"/>
      <family val="3"/>
      <charset val="129"/>
    </font>
    <font>
      <b/>
      <sz val="10"/>
      <color theme="1"/>
      <name val="맑은 고딕"/>
      <family val="3"/>
      <charset val="129"/>
      <scheme val="major"/>
    </font>
    <font>
      <sz val="10"/>
      <name val="맑은 고딕"/>
      <family val="3"/>
      <charset val="129"/>
      <scheme val="major"/>
    </font>
    <font>
      <b/>
      <sz val="10"/>
      <name val="맑은 고딕"/>
      <family val="3"/>
      <charset val="129"/>
      <scheme val="major"/>
    </font>
    <font>
      <sz val="10"/>
      <color indexed="8"/>
      <name val="맑은 고딕"/>
      <family val="3"/>
      <charset val="129"/>
      <scheme val="major"/>
    </font>
    <font>
      <b/>
      <sz val="16"/>
      <color theme="1"/>
      <name val="맑은 고딕"/>
      <family val="3"/>
      <charset val="129"/>
      <scheme val="minor"/>
    </font>
    <font>
      <sz val="36"/>
      <color theme="1"/>
      <name val="HY견고딕"/>
      <family val="1"/>
      <charset val="129"/>
    </font>
    <font>
      <sz val="36"/>
      <color rgb="FF0000CC"/>
      <name val="HY견고딕"/>
      <family val="1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double">
        <color indexed="64"/>
      </right>
      <top style="medium">
        <color indexed="64"/>
      </top>
      <bottom style="thin">
        <color indexed="64"/>
      </bottom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</borders>
  <cellStyleXfs count="124">
    <xf numFmtId="0" fontId="0" fillId="0" borderId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5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177" fontId="7" fillId="0" borderId="0" applyFont="0" applyFill="0" applyBorder="0" applyAlignment="0" applyProtection="0">
      <alignment vertical="center"/>
    </xf>
    <xf numFmtId="177" fontId="7" fillId="0" borderId="0" applyFont="0" applyFill="0" applyBorder="0" applyAlignment="0" applyProtection="0">
      <alignment vertical="center"/>
    </xf>
    <xf numFmtId="177" fontId="7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7" fillId="0" borderId="0">
      <alignment vertical="center"/>
    </xf>
    <xf numFmtId="0" fontId="5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5" fillId="0" borderId="0">
      <alignment vertical="center"/>
    </xf>
    <xf numFmtId="0" fontId="7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5" fillId="0" borderId="0">
      <alignment vertical="center"/>
    </xf>
    <xf numFmtId="0" fontId="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5" fillId="0" borderId="0">
      <alignment vertical="center"/>
    </xf>
    <xf numFmtId="0" fontId="7" fillId="0" borderId="0">
      <alignment vertical="center"/>
    </xf>
    <xf numFmtId="0" fontId="5" fillId="0" borderId="0">
      <alignment vertical="center"/>
    </xf>
    <xf numFmtId="0" fontId="7" fillId="0" borderId="0">
      <alignment vertical="center"/>
    </xf>
    <xf numFmtId="0" fontId="5" fillId="0" borderId="0">
      <alignment vertical="center"/>
    </xf>
    <xf numFmtId="0" fontId="7" fillId="0" borderId="0">
      <alignment vertical="center"/>
    </xf>
    <xf numFmtId="0" fontId="5" fillId="0" borderId="0">
      <alignment vertical="center"/>
    </xf>
    <xf numFmtId="0" fontId="7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0" borderId="0">
      <alignment vertical="center"/>
    </xf>
    <xf numFmtId="0" fontId="5" fillId="0" borderId="0">
      <alignment vertical="center"/>
    </xf>
    <xf numFmtId="0" fontId="7" fillId="0" borderId="0">
      <alignment vertical="center"/>
    </xf>
    <xf numFmtId="0" fontId="5" fillId="0" borderId="0">
      <alignment vertical="center"/>
    </xf>
    <xf numFmtId="0" fontId="7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5" fillId="0" borderId="0">
      <alignment vertical="center"/>
    </xf>
    <xf numFmtId="0" fontId="7" fillId="0" borderId="0">
      <alignment vertical="center"/>
    </xf>
    <xf numFmtId="0" fontId="5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22">
    <xf numFmtId="0" fontId="0" fillId="0" borderId="0" xfId="0">
      <alignment vertical="center"/>
    </xf>
    <xf numFmtId="0" fontId="10" fillId="0" borderId="0" xfId="0" applyFont="1" applyAlignment="1">
      <alignment vertical="center"/>
    </xf>
    <xf numFmtId="0" fontId="7" fillId="2" borderId="0" xfId="0" applyFont="1" applyFill="1">
      <alignment vertical="center"/>
    </xf>
    <xf numFmtId="0" fontId="4" fillId="2" borderId="0" xfId="0" applyFont="1" applyFill="1">
      <alignment vertical="center"/>
    </xf>
    <xf numFmtId="0" fontId="7" fillId="2" borderId="0" xfId="0" applyFont="1" applyFill="1" applyAlignment="1">
      <alignment horizontal="center" vertical="center"/>
    </xf>
    <xf numFmtId="0" fontId="9" fillId="2" borderId="24" xfId="0" applyFont="1" applyFill="1" applyBorder="1" applyAlignment="1">
      <alignment vertical="center"/>
    </xf>
    <xf numFmtId="0" fontId="7" fillId="2" borderId="25" xfId="0" applyFont="1" applyFill="1" applyBorder="1" applyAlignment="1">
      <alignment vertical="center"/>
    </xf>
    <xf numFmtId="0" fontId="7" fillId="2" borderId="27" xfId="0" applyFont="1" applyFill="1" applyBorder="1" applyAlignment="1">
      <alignment vertical="center"/>
    </xf>
    <xf numFmtId="0" fontId="7" fillId="2" borderId="21" xfId="0" applyFont="1" applyFill="1" applyBorder="1" applyAlignment="1">
      <alignment vertical="center"/>
    </xf>
    <xf numFmtId="0" fontId="7" fillId="2" borderId="22" xfId="0" applyFont="1" applyFill="1" applyBorder="1" applyAlignment="1">
      <alignment vertical="center"/>
    </xf>
    <xf numFmtId="0" fontId="7" fillId="2" borderId="23" xfId="0" applyFont="1" applyFill="1" applyBorder="1" applyAlignment="1">
      <alignment vertical="center"/>
    </xf>
    <xf numFmtId="0" fontId="13" fillId="2" borderId="11" xfId="1" applyNumberFormat="1" applyFont="1" applyFill="1" applyBorder="1" applyAlignment="1">
      <alignment horizontal="distributed" vertical="center" indent="1" shrinkToFit="1"/>
    </xf>
    <xf numFmtId="0" fontId="13" fillId="2" borderId="1" xfId="1" applyNumberFormat="1" applyFont="1" applyFill="1" applyBorder="1" applyAlignment="1">
      <alignment horizontal="distributed" vertical="center" indent="1" shrinkToFit="1"/>
    </xf>
    <xf numFmtId="0" fontId="9" fillId="2" borderId="11" xfId="1" applyNumberFormat="1" applyFont="1" applyFill="1" applyBorder="1" applyAlignment="1">
      <alignment horizontal="distributed" vertical="center" indent="1" shrinkToFit="1"/>
    </xf>
    <xf numFmtId="0" fontId="9" fillId="2" borderId="1" xfId="1" applyNumberFormat="1" applyFont="1" applyFill="1" applyBorder="1" applyAlignment="1">
      <alignment horizontal="distributed" vertical="center" indent="1" shrinkToFit="1"/>
    </xf>
    <xf numFmtId="0" fontId="9" fillId="2" borderId="3" xfId="1" applyNumberFormat="1" applyFont="1" applyFill="1" applyBorder="1" applyAlignment="1">
      <alignment horizontal="distributed" vertical="center" indent="1" shrinkToFit="1"/>
    </xf>
    <xf numFmtId="0" fontId="14" fillId="2" borderId="11" xfId="1" applyNumberFormat="1" applyFont="1" applyFill="1" applyBorder="1" applyAlignment="1">
      <alignment horizontal="distributed" vertical="center" indent="1" shrinkToFit="1"/>
    </xf>
    <xf numFmtId="0" fontId="14" fillId="2" borderId="1" xfId="1" applyNumberFormat="1" applyFont="1" applyFill="1" applyBorder="1" applyAlignment="1">
      <alignment horizontal="distributed" vertical="center" indent="1" shrinkToFit="1"/>
    </xf>
    <xf numFmtId="0" fontId="14" fillId="2" borderId="3" xfId="1" applyNumberFormat="1" applyFont="1" applyFill="1" applyBorder="1" applyAlignment="1">
      <alignment horizontal="distributed" vertical="center" indent="1" shrinkToFit="1"/>
    </xf>
    <xf numFmtId="0" fontId="14" fillId="2" borderId="4" xfId="1" applyNumberFormat="1" applyFont="1" applyFill="1" applyBorder="1" applyAlignment="1">
      <alignment horizontal="distributed" vertical="center" indent="1" shrinkToFit="1"/>
    </xf>
    <xf numFmtId="176" fontId="15" fillId="2" borderId="8" xfId="1" applyNumberFormat="1" applyFont="1" applyFill="1" applyBorder="1" applyAlignment="1">
      <alignment horizontal="center" vertical="center"/>
    </xf>
    <xf numFmtId="176" fontId="15" fillId="2" borderId="30" xfId="1" applyNumberFormat="1" applyFont="1" applyFill="1" applyBorder="1" applyAlignment="1">
      <alignment horizontal="center" vertical="center"/>
    </xf>
    <xf numFmtId="41" fontId="15" fillId="2" borderId="35" xfId="3" applyFont="1" applyFill="1" applyBorder="1" applyAlignment="1">
      <alignment horizontal="center" vertical="center"/>
    </xf>
    <xf numFmtId="41" fontId="15" fillId="2" borderId="36" xfId="3" applyFont="1" applyFill="1" applyBorder="1" applyAlignment="1">
      <alignment horizontal="center" vertical="center"/>
    </xf>
    <xf numFmtId="41" fontId="15" fillId="2" borderId="37" xfId="3" applyFont="1" applyFill="1" applyBorder="1" applyAlignment="1">
      <alignment horizontal="center" vertical="center"/>
    </xf>
    <xf numFmtId="176" fontId="15" fillId="2" borderId="39" xfId="1" applyNumberFormat="1" applyFont="1" applyFill="1" applyBorder="1" applyAlignment="1">
      <alignment horizontal="center" vertical="center"/>
    </xf>
    <xf numFmtId="178" fontId="15" fillId="3" borderId="19" xfId="3" applyNumberFormat="1" applyFont="1" applyFill="1" applyBorder="1" applyAlignment="1">
      <alignment horizontal="right" vertical="center"/>
    </xf>
    <xf numFmtId="178" fontId="15" fillId="4" borderId="22" xfId="3" applyNumberFormat="1" applyFont="1" applyFill="1" applyBorder="1" applyAlignment="1">
      <alignment horizontal="right" vertical="center"/>
    </xf>
    <xf numFmtId="178" fontId="14" fillId="3" borderId="5" xfId="3" applyNumberFormat="1" applyFont="1" applyFill="1" applyBorder="1" applyAlignment="1">
      <alignment horizontal="right" vertical="center"/>
    </xf>
    <xf numFmtId="178" fontId="14" fillId="3" borderId="19" xfId="3" applyNumberFormat="1" applyFont="1" applyFill="1" applyBorder="1" applyAlignment="1">
      <alignment horizontal="right" vertical="center"/>
    </xf>
    <xf numFmtId="178" fontId="14" fillId="4" borderId="9" xfId="3" applyNumberFormat="1" applyFont="1" applyFill="1" applyBorder="1" applyAlignment="1">
      <alignment horizontal="right" vertical="center"/>
    </xf>
    <xf numFmtId="178" fontId="14" fillId="4" borderId="22" xfId="3" applyNumberFormat="1" applyFont="1" applyFill="1" applyBorder="1" applyAlignment="1">
      <alignment horizontal="right" vertical="center"/>
    </xf>
    <xf numFmtId="179" fontId="15" fillId="3" borderId="31" xfId="2" applyNumberFormat="1" applyFont="1" applyFill="1" applyBorder="1" applyAlignment="1">
      <alignment horizontal="right" vertical="center"/>
    </xf>
    <xf numFmtId="179" fontId="15" fillId="4" borderId="32" xfId="2" applyNumberFormat="1" applyFont="1" applyFill="1" applyBorder="1" applyAlignment="1">
      <alignment horizontal="right" vertical="center"/>
    </xf>
    <xf numFmtId="179" fontId="14" fillId="3" borderId="31" xfId="2" applyNumberFormat="1" applyFont="1" applyFill="1" applyBorder="1" applyAlignment="1">
      <alignment horizontal="right" vertical="center"/>
    </xf>
    <xf numFmtId="179" fontId="14" fillId="4" borderId="32" xfId="2" applyNumberFormat="1" applyFont="1" applyFill="1" applyBorder="1" applyAlignment="1">
      <alignment horizontal="right" vertical="center"/>
    </xf>
    <xf numFmtId="179" fontId="14" fillId="3" borderId="30" xfId="2" applyNumberFormat="1" applyFont="1" applyFill="1" applyBorder="1" applyAlignment="1">
      <alignment horizontal="right" vertical="center"/>
    </xf>
    <xf numFmtId="179" fontId="14" fillId="4" borderId="30" xfId="2" applyNumberFormat="1" applyFont="1" applyFill="1" applyBorder="1" applyAlignment="1">
      <alignment horizontal="right" vertical="center"/>
    </xf>
    <xf numFmtId="179" fontId="9" fillId="3" borderId="31" xfId="0" applyNumberFormat="1" applyFont="1" applyFill="1" applyBorder="1" applyAlignment="1">
      <alignment horizontal="right" vertical="center"/>
    </xf>
    <xf numFmtId="179" fontId="9" fillId="4" borderId="32" xfId="0" applyNumberFormat="1" applyFont="1" applyFill="1" applyBorder="1" applyAlignment="1">
      <alignment horizontal="right" vertical="center"/>
    </xf>
    <xf numFmtId="179" fontId="14" fillId="4" borderId="33" xfId="2" applyNumberFormat="1" applyFont="1" applyFill="1" applyBorder="1" applyAlignment="1">
      <alignment horizontal="right" vertical="center"/>
    </xf>
    <xf numFmtId="179" fontId="15" fillId="3" borderId="19" xfId="3" applyNumberFormat="1" applyFont="1" applyFill="1" applyBorder="1" applyAlignment="1">
      <alignment horizontal="right" vertical="center"/>
    </xf>
    <xf numFmtId="179" fontId="15" fillId="3" borderId="6" xfId="3" applyNumberFormat="1" applyFont="1" applyFill="1" applyBorder="1" applyAlignment="1">
      <alignment horizontal="right" vertical="center"/>
    </xf>
    <xf numFmtId="179" fontId="15" fillId="4" borderId="22" xfId="3" applyNumberFormat="1" applyFont="1" applyFill="1" applyBorder="1" applyAlignment="1">
      <alignment horizontal="right" vertical="center"/>
    </xf>
    <xf numFmtId="179" fontId="15" fillId="4" borderId="10" xfId="2" applyNumberFormat="1" applyFont="1" applyFill="1" applyBorder="1" applyAlignment="1">
      <alignment horizontal="right" vertical="center"/>
    </xf>
    <xf numFmtId="179" fontId="14" fillId="3" borderId="19" xfId="3" applyNumberFormat="1" applyFont="1" applyFill="1" applyBorder="1" applyAlignment="1">
      <alignment horizontal="right" vertical="center"/>
    </xf>
    <xf numFmtId="179" fontId="14" fillId="3" borderId="6" xfId="3" applyNumberFormat="1" applyFont="1" applyFill="1" applyBorder="1" applyAlignment="1">
      <alignment horizontal="right" vertical="center"/>
    </xf>
    <xf numFmtId="179" fontId="14" fillId="4" borderId="22" xfId="3" applyNumberFormat="1" applyFont="1" applyFill="1" applyBorder="1" applyAlignment="1">
      <alignment horizontal="right" vertical="center"/>
    </xf>
    <xf numFmtId="179" fontId="14" fillId="4" borderId="10" xfId="2" applyNumberFormat="1" applyFont="1" applyFill="1" applyBorder="1" applyAlignment="1">
      <alignment horizontal="right" vertical="center"/>
    </xf>
    <xf numFmtId="179" fontId="14" fillId="4" borderId="0" xfId="3" applyNumberFormat="1" applyFont="1" applyFill="1" applyBorder="1" applyAlignment="1">
      <alignment horizontal="right" vertical="center"/>
    </xf>
    <xf numFmtId="179" fontId="14" fillId="4" borderId="8" xfId="2" applyNumberFormat="1" applyFont="1" applyFill="1" applyBorder="1" applyAlignment="1">
      <alignment horizontal="right" vertical="center"/>
    </xf>
    <xf numFmtId="179" fontId="14" fillId="3" borderId="0" xfId="3" applyNumberFormat="1" applyFont="1" applyFill="1" applyBorder="1" applyAlignment="1">
      <alignment horizontal="right" vertical="center"/>
    </xf>
    <xf numFmtId="179" fontId="14" fillId="3" borderId="8" xfId="3" applyNumberFormat="1" applyFont="1" applyFill="1" applyBorder="1" applyAlignment="1">
      <alignment horizontal="right" vertical="center"/>
    </xf>
    <xf numFmtId="179" fontId="14" fillId="4" borderId="2" xfId="3" applyNumberFormat="1" applyFont="1" applyFill="1" applyBorder="1" applyAlignment="1">
      <alignment horizontal="right" vertical="center"/>
    </xf>
    <xf numFmtId="179" fontId="14" fillId="4" borderId="26" xfId="2" applyNumberFormat="1" applyFont="1" applyFill="1" applyBorder="1" applyAlignment="1">
      <alignment horizontal="right" vertical="center"/>
    </xf>
    <xf numFmtId="3" fontId="9" fillId="3" borderId="0" xfId="34" applyNumberFormat="1" applyFont="1" applyFill="1" applyBorder="1" applyAlignment="1">
      <alignment horizontal="right" vertical="center" wrapText="1"/>
    </xf>
    <xf numFmtId="3" fontId="15" fillId="3" borderId="19" xfId="33" applyNumberFormat="1" applyFont="1" applyFill="1" applyBorder="1" applyAlignment="1">
      <alignment horizontal="right" vertical="center" wrapText="1"/>
    </xf>
    <xf numFmtId="3" fontId="15" fillId="4" borderId="22" xfId="34" applyNumberFormat="1" applyFont="1" applyFill="1" applyBorder="1" applyAlignment="1">
      <alignment horizontal="right" vertical="center" wrapText="1"/>
    </xf>
    <xf numFmtId="0" fontId="4" fillId="2" borderId="0" xfId="0" applyFont="1" applyFill="1" applyBorder="1">
      <alignment vertical="center"/>
    </xf>
    <xf numFmtId="3" fontId="16" fillId="4" borderId="0" xfId="34" applyNumberFormat="1" applyFont="1" applyFill="1" applyBorder="1" applyAlignment="1">
      <alignment horizontal="right" vertical="center" wrapText="1"/>
    </xf>
    <xf numFmtId="3" fontId="9" fillId="3" borderId="0" xfId="0" applyNumberFormat="1" applyFont="1" applyFill="1" applyBorder="1" applyAlignment="1">
      <alignment horizontal="right" vertical="center"/>
    </xf>
    <xf numFmtId="3" fontId="9" fillId="4" borderId="2" xfId="0" applyNumberFormat="1" applyFont="1" applyFill="1" applyBorder="1" applyAlignment="1">
      <alignment horizontal="right" vertical="center"/>
    </xf>
    <xf numFmtId="180" fontId="16" fillId="4" borderId="0" xfId="34" applyNumberFormat="1" applyFont="1" applyFill="1" applyBorder="1" applyAlignment="1">
      <alignment horizontal="right" vertical="center" wrapText="1"/>
    </xf>
    <xf numFmtId="3" fontId="9" fillId="3" borderId="19" xfId="58" applyNumberFormat="1" applyFont="1" applyFill="1" applyBorder="1" applyAlignment="1">
      <alignment horizontal="right" vertical="center"/>
    </xf>
    <xf numFmtId="3" fontId="9" fillId="4" borderId="22" xfId="58" applyNumberFormat="1" applyFont="1" applyFill="1" applyBorder="1" applyAlignment="1">
      <alignment horizontal="right" vertical="center"/>
    </xf>
    <xf numFmtId="180" fontId="9" fillId="4" borderId="22" xfId="0" applyNumberFormat="1" applyFont="1" applyFill="1" applyBorder="1" applyAlignment="1">
      <alignment horizontal="right" vertical="center"/>
    </xf>
    <xf numFmtId="3" fontId="9" fillId="3" borderId="19" xfId="34" applyNumberFormat="1" applyFont="1" applyFill="1" applyBorder="1" applyAlignment="1">
      <alignment horizontal="right" vertical="center" wrapText="1"/>
    </xf>
    <xf numFmtId="41" fontId="9" fillId="3" borderId="19" xfId="34" applyFont="1" applyFill="1" applyBorder="1" applyAlignment="1">
      <alignment horizontal="right" vertical="center" wrapText="1"/>
    </xf>
    <xf numFmtId="41" fontId="16" fillId="4" borderId="22" xfId="34" applyFont="1" applyFill="1" applyBorder="1" applyAlignment="1">
      <alignment horizontal="right" vertical="center" wrapText="1"/>
    </xf>
    <xf numFmtId="41" fontId="9" fillId="3" borderId="0" xfId="123" applyFont="1" applyFill="1" applyBorder="1" applyAlignment="1">
      <alignment horizontal="right" vertical="center" wrapText="1"/>
    </xf>
    <xf numFmtId="41" fontId="16" fillId="4" borderId="0" xfId="123" applyFont="1" applyFill="1" applyBorder="1" applyAlignment="1">
      <alignment horizontal="right" vertical="center" wrapText="1"/>
    </xf>
    <xf numFmtId="3" fontId="9" fillId="3" borderId="0" xfId="0" applyNumberFormat="1" applyFont="1" applyFill="1" applyBorder="1">
      <alignment vertical="center"/>
    </xf>
    <xf numFmtId="3" fontId="9" fillId="4" borderId="2" xfId="0" applyNumberFormat="1" applyFont="1" applyFill="1" applyBorder="1">
      <alignment vertical="center"/>
    </xf>
    <xf numFmtId="41" fontId="9" fillId="3" borderId="5" xfId="123" applyFont="1" applyFill="1" applyBorder="1" applyAlignment="1">
      <alignment horizontal="right" vertical="center" wrapText="1"/>
    </xf>
    <xf numFmtId="41" fontId="16" fillId="4" borderId="9" xfId="123" applyFont="1" applyFill="1" applyBorder="1" applyAlignment="1">
      <alignment horizontal="right" vertical="center" wrapText="1"/>
    </xf>
    <xf numFmtId="41" fontId="9" fillId="3" borderId="7" xfId="123" applyFont="1" applyFill="1" applyBorder="1" applyAlignment="1">
      <alignment horizontal="right" vertical="center" wrapText="1"/>
    </xf>
    <xf numFmtId="3" fontId="9" fillId="3" borderId="7" xfId="0" applyNumberFormat="1" applyFont="1" applyFill="1" applyBorder="1">
      <alignment vertical="center"/>
    </xf>
    <xf numFmtId="41" fontId="9" fillId="3" borderId="19" xfId="123" applyFont="1" applyFill="1" applyBorder="1" applyAlignment="1">
      <alignment horizontal="right" vertical="center" wrapText="1"/>
    </xf>
    <xf numFmtId="41" fontId="16" fillId="4" borderId="22" xfId="123" applyFont="1" applyFill="1" applyBorder="1" applyAlignment="1">
      <alignment horizontal="right" vertical="center" wrapText="1"/>
    </xf>
    <xf numFmtId="3" fontId="9" fillId="3" borderId="19" xfId="58" applyNumberFormat="1" applyFont="1" applyFill="1" applyBorder="1">
      <alignment vertical="center"/>
    </xf>
    <xf numFmtId="3" fontId="9" fillId="4" borderId="22" xfId="58" applyNumberFormat="1" applyFont="1" applyFill="1" applyBorder="1">
      <alignment vertical="center"/>
    </xf>
    <xf numFmtId="41" fontId="16" fillId="4" borderId="7" xfId="123" applyFont="1" applyFill="1" applyBorder="1" applyAlignment="1">
      <alignment horizontal="right" vertical="center" wrapText="1"/>
    </xf>
    <xf numFmtId="180" fontId="16" fillId="4" borderId="7" xfId="34" applyNumberFormat="1" applyFont="1" applyFill="1" applyBorder="1" applyAlignment="1">
      <alignment horizontal="right" vertical="center" wrapText="1"/>
    </xf>
    <xf numFmtId="3" fontId="9" fillId="3" borderId="7" xfId="34" applyNumberFormat="1" applyFont="1" applyFill="1" applyBorder="1" applyAlignment="1">
      <alignment horizontal="right" vertical="center" wrapText="1"/>
    </xf>
    <xf numFmtId="0" fontId="18" fillId="0" borderId="25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8" fillId="0" borderId="34" xfId="0" applyFont="1" applyBorder="1" applyAlignment="1">
      <alignment horizontal="center" vertical="center" wrapText="1"/>
    </xf>
    <xf numFmtId="49" fontId="11" fillId="0" borderId="0" xfId="0" applyNumberFormat="1" applyFont="1" applyAlignment="1">
      <alignment horizontal="left" vertical="center"/>
    </xf>
    <xf numFmtId="0" fontId="12" fillId="0" borderId="5" xfId="0" applyFont="1" applyBorder="1" applyAlignment="1">
      <alignment horizontal="center" vertical="center"/>
    </xf>
    <xf numFmtId="0" fontId="12" fillId="0" borderId="20" xfId="0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2" fillId="0" borderId="23" xfId="0" applyFont="1" applyBorder="1" applyAlignment="1">
      <alignment horizontal="center" vertical="center"/>
    </xf>
    <xf numFmtId="0" fontId="12" fillId="0" borderId="9" xfId="0" applyFont="1" applyBorder="1" applyAlignment="1">
      <alignment horizontal="right" vertical="center" indent="1"/>
    </xf>
    <xf numFmtId="0" fontId="12" fillId="0" borderId="22" xfId="0" applyFont="1" applyBorder="1" applyAlignment="1">
      <alignment horizontal="right" vertical="center" indent="1"/>
    </xf>
    <xf numFmtId="0" fontId="12" fillId="0" borderId="23" xfId="0" applyFont="1" applyBorder="1" applyAlignment="1">
      <alignment horizontal="right" vertical="center" indent="1"/>
    </xf>
    <xf numFmtId="0" fontId="12" fillId="0" borderId="5" xfId="0" applyFont="1" applyBorder="1" applyAlignment="1">
      <alignment horizontal="right" vertical="center" indent="1"/>
    </xf>
    <xf numFmtId="0" fontId="12" fillId="0" borderId="19" xfId="0" applyFont="1" applyBorder="1" applyAlignment="1">
      <alignment horizontal="right" vertical="center" indent="1"/>
    </xf>
    <xf numFmtId="0" fontId="12" fillId="0" borderId="20" xfId="0" applyFont="1" applyBorder="1" applyAlignment="1">
      <alignment horizontal="right" vertical="center" indent="1"/>
    </xf>
    <xf numFmtId="176" fontId="15" fillId="2" borderId="12" xfId="1" applyNumberFormat="1" applyFont="1" applyFill="1" applyBorder="1" applyAlignment="1">
      <alignment horizontal="center" vertical="distributed" textRotation="255" indent="1"/>
    </xf>
    <xf numFmtId="176" fontId="15" fillId="2" borderId="13" xfId="1" applyNumberFormat="1" applyFont="1" applyFill="1" applyBorder="1" applyAlignment="1">
      <alignment horizontal="center" vertical="distributed" textRotation="255" indent="1"/>
    </xf>
    <xf numFmtId="176" fontId="15" fillId="2" borderId="14" xfId="1" applyNumberFormat="1" applyFont="1" applyFill="1" applyBorder="1" applyAlignment="1">
      <alignment horizontal="center" vertical="distributed" textRotation="255" indent="1"/>
    </xf>
    <xf numFmtId="176" fontId="13" fillId="2" borderId="11" xfId="1" applyNumberFormat="1" applyFont="1" applyFill="1" applyBorder="1" applyAlignment="1">
      <alignment horizontal="center" vertical="center" shrinkToFit="1"/>
    </xf>
    <xf numFmtId="176" fontId="13" fillId="2" borderId="1" xfId="1" applyNumberFormat="1" applyFont="1" applyFill="1" applyBorder="1" applyAlignment="1">
      <alignment horizontal="center" vertical="center" shrinkToFit="1"/>
    </xf>
    <xf numFmtId="176" fontId="14" fillId="2" borderId="11" xfId="1" applyNumberFormat="1" applyFont="1" applyFill="1" applyBorder="1" applyAlignment="1">
      <alignment horizontal="center" vertical="distributed" shrinkToFit="1"/>
    </xf>
    <xf numFmtId="176" fontId="14" fillId="2" borderId="3" xfId="1" applyNumberFormat="1" applyFont="1" applyFill="1" applyBorder="1" applyAlignment="1">
      <alignment horizontal="center" vertical="distributed" shrinkToFit="1"/>
    </xf>
    <xf numFmtId="176" fontId="14" fillId="2" borderId="4" xfId="1" applyNumberFormat="1" applyFont="1" applyFill="1" applyBorder="1" applyAlignment="1">
      <alignment horizontal="center" vertical="distributed" shrinkToFit="1"/>
    </xf>
    <xf numFmtId="176" fontId="9" fillId="2" borderId="3" xfId="1" applyNumberFormat="1" applyFont="1" applyFill="1" applyBorder="1" applyAlignment="1">
      <alignment horizontal="center" vertical="distributed" shrinkToFit="1"/>
    </xf>
    <xf numFmtId="176" fontId="9" fillId="2" borderId="1" xfId="1" applyNumberFormat="1" applyFont="1" applyFill="1" applyBorder="1" applyAlignment="1">
      <alignment horizontal="center" vertical="distributed" shrinkToFit="1"/>
    </xf>
    <xf numFmtId="176" fontId="13" fillId="2" borderId="18" xfId="1" applyNumberFormat="1" applyFont="1" applyFill="1" applyBorder="1" applyAlignment="1">
      <alignment horizontal="center" vertical="distributed" textRotation="255" indent="5"/>
    </xf>
    <xf numFmtId="176" fontId="13" fillId="2" borderId="28" xfId="1" applyNumberFormat="1" applyFont="1" applyFill="1" applyBorder="1" applyAlignment="1">
      <alignment horizontal="center" vertical="distributed" textRotation="255" indent="5"/>
    </xf>
    <xf numFmtId="176" fontId="13" fillId="2" borderId="21" xfId="1" applyNumberFormat="1" applyFont="1" applyFill="1" applyBorder="1" applyAlignment="1">
      <alignment horizontal="center" vertical="distributed" textRotation="255" indent="5"/>
    </xf>
    <xf numFmtId="176" fontId="9" fillId="2" borderId="11" xfId="1" applyNumberFormat="1" applyFont="1" applyFill="1" applyBorder="1" applyAlignment="1">
      <alignment horizontal="center" vertical="distributed" shrinkToFit="1"/>
    </xf>
    <xf numFmtId="0" fontId="13" fillId="2" borderId="15" xfId="0" applyFont="1" applyFill="1" applyBorder="1" applyAlignment="1">
      <alignment horizontal="center" vertical="center"/>
    </xf>
    <xf numFmtId="0" fontId="13" fillId="2" borderId="17" xfId="0" applyFont="1" applyFill="1" applyBorder="1" applyAlignment="1">
      <alignment horizontal="center" vertical="center"/>
    </xf>
    <xf numFmtId="0" fontId="17" fillId="2" borderId="0" xfId="0" applyFont="1" applyFill="1" applyAlignment="1">
      <alignment horizontal="center" vertical="center"/>
    </xf>
    <xf numFmtId="0" fontId="13" fillId="2" borderId="16" xfId="0" applyFont="1" applyFill="1" applyBorder="1" applyAlignment="1">
      <alignment horizontal="center" vertical="center"/>
    </xf>
    <xf numFmtId="0" fontId="13" fillId="2" borderId="29" xfId="0" applyFont="1" applyFill="1" applyBorder="1" applyAlignment="1">
      <alignment horizontal="center" vertical="center"/>
    </xf>
    <xf numFmtId="0" fontId="13" fillId="2" borderId="38" xfId="0" applyFont="1" applyFill="1" applyBorder="1" applyAlignment="1">
      <alignment horizontal="center" vertical="center"/>
    </xf>
    <xf numFmtId="176" fontId="13" fillId="2" borderId="18" xfId="1" applyNumberFormat="1" applyFont="1" applyFill="1" applyBorder="1" applyAlignment="1">
      <alignment horizontal="center" vertical="center" shrinkToFit="1"/>
    </xf>
    <xf numFmtId="176" fontId="13" fillId="2" borderId="20" xfId="1" applyNumberFormat="1" applyFont="1" applyFill="1" applyBorder="1" applyAlignment="1">
      <alignment horizontal="center" vertical="center" shrinkToFit="1"/>
    </xf>
    <xf numFmtId="176" fontId="13" fillId="2" borderId="21" xfId="1" applyNumberFormat="1" applyFont="1" applyFill="1" applyBorder="1" applyAlignment="1">
      <alignment horizontal="center" vertical="center" shrinkToFit="1"/>
    </xf>
    <xf numFmtId="176" fontId="13" fillId="2" borderId="23" xfId="1" applyNumberFormat="1" applyFont="1" applyFill="1" applyBorder="1" applyAlignment="1">
      <alignment horizontal="center" vertical="center" shrinkToFit="1"/>
    </xf>
  </cellXfs>
  <cellStyles count="124">
    <cellStyle name="백분율 10" xfId="5"/>
    <cellStyle name="백분율 11" xfId="6"/>
    <cellStyle name="백분율 12" xfId="7"/>
    <cellStyle name="백분율 13" xfId="8"/>
    <cellStyle name="백분율 14" xfId="9"/>
    <cellStyle name="백분율 15" xfId="10"/>
    <cellStyle name="백분율 16" xfId="11"/>
    <cellStyle name="백분율 17" xfId="12"/>
    <cellStyle name="백분율 18" xfId="13"/>
    <cellStyle name="백분율 19" xfId="14"/>
    <cellStyle name="백분율 2" xfId="2"/>
    <cellStyle name="백분율 2 2" xfId="15"/>
    <cellStyle name="백분율 20" xfId="16"/>
    <cellStyle name="백분율 21" xfId="17"/>
    <cellStyle name="백분율 22" xfId="18"/>
    <cellStyle name="백분율 23" xfId="19"/>
    <cellStyle name="백분율 24" xfId="20"/>
    <cellStyle name="백분율 25" xfId="21"/>
    <cellStyle name="백분율 26" xfId="22"/>
    <cellStyle name="백분율 27" xfId="23"/>
    <cellStyle name="백분율 28" xfId="24"/>
    <cellStyle name="백분율 29" xfId="25"/>
    <cellStyle name="백분율 3" xfId="26"/>
    <cellStyle name="백분율 4" xfId="27"/>
    <cellStyle name="백분율 5" xfId="28"/>
    <cellStyle name="백분율 6" xfId="29"/>
    <cellStyle name="백분율 7" xfId="30"/>
    <cellStyle name="백분율 8" xfId="31"/>
    <cellStyle name="백분율 9" xfId="32"/>
    <cellStyle name="쉼표 [0]" xfId="123" builtinId="6"/>
    <cellStyle name="쉼표 [0] 10" xfId="34"/>
    <cellStyle name="쉼표 [0] 11" xfId="35"/>
    <cellStyle name="쉼표 [0] 12" xfId="36"/>
    <cellStyle name="쉼표 [0] 13" xfId="37"/>
    <cellStyle name="쉼표 [0] 14" xfId="38"/>
    <cellStyle name="쉼표 [0] 15" xfId="39"/>
    <cellStyle name="쉼표 [0] 16" xfId="40"/>
    <cellStyle name="쉼표 [0] 17" xfId="41"/>
    <cellStyle name="쉼표 [0] 18" xfId="42"/>
    <cellStyle name="쉼표 [0] 19" xfId="43"/>
    <cellStyle name="쉼표 [0] 2" xfId="3"/>
    <cellStyle name="쉼표 [0] 2 2" xfId="44"/>
    <cellStyle name="쉼표 [0] 20" xfId="45"/>
    <cellStyle name="쉼표 [0] 21" xfId="33"/>
    <cellStyle name="쉼표 [0] 3" xfId="46"/>
    <cellStyle name="쉼표 [0] 4" xfId="47"/>
    <cellStyle name="쉼표 [0] 5" xfId="48"/>
    <cellStyle name="쉼표 [0] 6" xfId="49"/>
    <cellStyle name="쉼표 [0] 7" xfId="50"/>
    <cellStyle name="쉼표 [0] 8" xfId="51"/>
    <cellStyle name="쉼표 [0] 9" xfId="52"/>
    <cellStyle name="쉼표 2" xfId="53"/>
    <cellStyle name="쉼표 3" xfId="54"/>
    <cellStyle name="쉼표 4" xfId="55"/>
    <cellStyle name="표준" xfId="0" builtinId="0"/>
    <cellStyle name="표준 10" xfId="56"/>
    <cellStyle name="표준 11" xfId="57"/>
    <cellStyle name="표준 12" xfId="58"/>
    <cellStyle name="표준 13" xfId="59"/>
    <cellStyle name="표준 14" xfId="60"/>
    <cellStyle name="표준 15" xfId="61"/>
    <cellStyle name="표준 16" xfId="62"/>
    <cellStyle name="표준 17" xfId="63"/>
    <cellStyle name="표준 18" xfId="64"/>
    <cellStyle name="표준 19" xfId="65"/>
    <cellStyle name="표준 2" xfId="1"/>
    <cellStyle name="표준 2 2" xfId="66"/>
    <cellStyle name="표준 20" xfId="67"/>
    <cellStyle name="표준 21" xfId="68"/>
    <cellStyle name="표준 22" xfId="69"/>
    <cellStyle name="표준 23" xfId="70"/>
    <cellStyle name="표준 24" xfId="71"/>
    <cellStyle name="표준 25" xfId="72"/>
    <cellStyle name="표준 26" xfId="73"/>
    <cellStyle name="표준 27" xfId="74"/>
    <cellStyle name="표준 28" xfId="75"/>
    <cellStyle name="표준 29" xfId="76"/>
    <cellStyle name="표준 3" xfId="77"/>
    <cellStyle name="표준 30" xfId="78"/>
    <cellStyle name="표준 31" xfId="79"/>
    <cellStyle name="표준 32" xfId="80"/>
    <cellStyle name="표준 33" xfId="81"/>
    <cellStyle name="표준 34" xfId="82"/>
    <cellStyle name="표준 35" xfId="83"/>
    <cellStyle name="표준 36" xfId="84"/>
    <cellStyle name="표준 37" xfId="85"/>
    <cellStyle name="표준 38" xfId="86"/>
    <cellStyle name="표준 39" xfId="87"/>
    <cellStyle name="표준 4" xfId="88"/>
    <cellStyle name="표준 40" xfId="89"/>
    <cellStyle name="표준 41" xfId="90"/>
    <cellStyle name="표준 42" xfId="91"/>
    <cellStyle name="표준 43" xfId="92"/>
    <cellStyle name="표준 44" xfId="93"/>
    <cellStyle name="표준 45" xfId="94"/>
    <cellStyle name="표준 46" xfId="95"/>
    <cellStyle name="표준 47" xfId="96"/>
    <cellStyle name="표준 48" xfId="97"/>
    <cellStyle name="표준 49" xfId="98"/>
    <cellStyle name="표준 5" xfId="99"/>
    <cellStyle name="표준 50" xfId="100"/>
    <cellStyle name="표준 51" xfId="101"/>
    <cellStyle name="표준 52" xfId="102"/>
    <cellStyle name="표준 53" xfId="103"/>
    <cellStyle name="표준 54" xfId="104"/>
    <cellStyle name="표준 55" xfId="105"/>
    <cellStyle name="표준 56" xfId="106"/>
    <cellStyle name="표준 57" xfId="107"/>
    <cellStyle name="표준 58" xfId="108"/>
    <cellStyle name="표준 59" xfId="109"/>
    <cellStyle name="표준 6" xfId="110"/>
    <cellStyle name="표준 6 2" xfId="111"/>
    <cellStyle name="표준 6 3" xfId="112"/>
    <cellStyle name="표준 60" xfId="113"/>
    <cellStyle name="표준 61" xfId="114"/>
    <cellStyle name="표준 62" xfId="115"/>
    <cellStyle name="표준 63" xfId="116"/>
    <cellStyle name="표준 64" xfId="120"/>
    <cellStyle name="표준 65" xfId="4"/>
    <cellStyle name="표준 65 2" xfId="121"/>
    <cellStyle name="표준 66" xfId="122"/>
    <cellStyle name="표준 7" xfId="117"/>
    <cellStyle name="표준 8" xfId="118"/>
    <cellStyle name="표준 9" xfId="119"/>
  </cellStyles>
  <dxfs count="0"/>
  <tableStyles count="0" defaultTableStyle="TableStyleMedium2" defaultPivotStyle="PivotStyleLight16"/>
  <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23</xdr:row>
      <xdr:rowOff>200025</xdr:rowOff>
    </xdr:from>
    <xdr:to>
      <xdr:col>7</xdr:col>
      <xdr:colOff>9525</xdr:colOff>
      <xdr:row>27</xdr:row>
      <xdr:rowOff>66675</xdr:rowOff>
    </xdr:to>
    <xdr:pic>
      <xdr:nvPicPr>
        <xdr:cNvPr id="1027" name="_x129348800" descr="EMB0000217c0d5a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52725" y="5048250"/>
          <a:ext cx="2057400" cy="704850"/>
        </a:xfrm>
        <a:prstGeom prst="rect">
          <a:avLst/>
        </a:prstGeom>
        <a:noFill/>
      </xdr:spPr>
    </xdr:pic>
    <xdr:clientData/>
  </xdr:twoCellAnchor>
  <xdr:twoCellAnchor>
    <xdr:from>
      <xdr:col>0</xdr:col>
      <xdr:colOff>161925</xdr:colOff>
      <xdr:row>0</xdr:row>
      <xdr:rowOff>194350</xdr:rowOff>
    </xdr:from>
    <xdr:to>
      <xdr:col>2</xdr:col>
      <xdr:colOff>568161</xdr:colOff>
      <xdr:row>5</xdr:row>
      <xdr:rowOff>57150</xdr:rowOff>
    </xdr:to>
    <xdr:pic>
      <xdr:nvPicPr>
        <xdr:cNvPr id="2050" name="_x148045456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61925" y="194350"/>
          <a:ext cx="1777836" cy="91055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3"/>
  <sheetViews>
    <sheetView showGridLines="0" workbookViewId="0">
      <selection activeCell="J26" sqref="J26"/>
    </sheetView>
  </sheetViews>
  <sheetFormatPr defaultRowHeight="16.5"/>
  <sheetData>
    <row r="2" spans="1:11" ht="16.5" customHeight="1">
      <c r="B2" s="1"/>
      <c r="C2" s="1"/>
      <c r="D2" s="1"/>
    </row>
    <row r="3" spans="1:11" ht="16.5" customHeight="1">
      <c r="B3" s="1"/>
      <c r="C3" s="1"/>
      <c r="D3" s="1"/>
      <c r="E3" s="1"/>
    </row>
    <row r="7" spans="1:11" ht="17.25" thickBot="1"/>
    <row r="8" spans="1:11" ht="16.5" customHeight="1">
      <c r="A8" s="84" t="s">
        <v>27</v>
      </c>
      <c r="B8" s="84"/>
      <c r="C8" s="84"/>
      <c r="D8" s="84"/>
      <c r="E8" s="84"/>
      <c r="F8" s="84"/>
      <c r="G8" s="84"/>
      <c r="H8" s="84"/>
      <c r="I8" s="84"/>
      <c r="J8" s="84"/>
      <c r="K8" s="84"/>
    </row>
    <row r="9" spans="1:11" ht="16.5" customHeight="1">
      <c r="A9" s="85"/>
      <c r="B9" s="85"/>
      <c r="C9" s="85"/>
      <c r="D9" s="85"/>
      <c r="E9" s="85"/>
      <c r="F9" s="85"/>
      <c r="G9" s="85"/>
      <c r="H9" s="85"/>
      <c r="I9" s="85"/>
      <c r="J9" s="85"/>
      <c r="K9" s="85"/>
    </row>
    <row r="10" spans="1:11" ht="16.5" customHeight="1">
      <c r="A10" s="85"/>
      <c r="B10" s="85"/>
      <c r="C10" s="85"/>
      <c r="D10" s="85"/>
      <c r="E10" s="85"/>
      <c r="F10" s="85"/>
      <c r="G10" s="85"/>
      <c r="H10" s="85"/>
      <c r="I10" s="85"/>
      <c r="J10" s="85"/>
      <c r="K10" s="85"/>
    </row>
    <row r="11" spans="1:11" ht="16.5" customHeight="1">
      <c r="A11" s="85"/>
      <c r="B11" s="85"/>
      <c r="C11" s="85"/>
      <c r="D11" s="85"/>
      <c r="E11" s="85"/>
      <c r="F11" s="85"/>
      <c r="G11" s="85"/>
      <c r="H11" s="85"/>
      <c r="I11" s="85"/>
      <c r="J11" s="85"/>
      <c r="K11" s="85"/>
    </row>
    <row r="12" spans="1:11" ht="16.5" customHeight="1">
      <c r="A12" s="85"/>
      <c r="B12" s="85"/>
      <c r="C12" s="85"/>
      <c r="D12" s="85"/>
      <c r="E12" s="85"/>
      <c r="F12" s="85"/>
      <c r="G12" s="85"/>
      <c r="H12" s="85"/>
      <c r="I12" s="85"/>
      <c r="J12" s="85"/>
      <c r="K12" s="85"/>
    </row>
    <row r="13" spans="1:11" ht="16.5" customHeight="1">
      <c r="A13" s="85"/>
      <c r="B13" s="85"/>
      <c r="C13" s="85"/>
      <c r="D13" s="85"/>
      <c r="E13" s="85"/>
      <c r="F13" s="85"/>
      <c r="G13" s="85"/>
      <c r="H13" s="85"/>
      <c r="I13" s="85"/>
      <c r="J13" s="85"/>
      <c r="K13" s="85"/>
    </row>
    <row r="14" spans="1:11" ht="16.5" customHeight="1">
      <c r="A14" s="85"/>
      <c r="B14" s="85"/>
      <c r="C14" s="85"/>
      <c r="D14" s="85"/>
      <c r="E14" s="85"/>
      <c r="F14" s="85"/>
      <c r="G14" s="85"/>
      <c r="H14" s="85"/>
      <c r="I14" s="85"/>
      <c r="J14" s="85"/>
      <c r="K14" s="85"/>
    </row>
    <row r="15" spans="1:11" ht="17.25" thickBot="1">
      <c r="A15" s="86"/>
      <c r="B15" s="86"/>
      <c r="C15" s="86"/>
      <c r="D15" s="86"/>
      <c r="E15" s="86"/>
      <c r="F15" s="86"/>
      <c r="G15" s="86"/>
      <c r="H15" s="86"/>
      <c r="I15" s="86"/>
      <c r="J15" s="86"/>
      <c r="K15" s="86"/>
    </row>
    <row r="16" spans="1:11" ht="17.25" thickTop="1"/>
    <row r="20" spans="1:11">
      <c r="G20" s="88" t="s">
        <v>12</v>
      </c>
      <c r="H20" s="89"/>
      <c r="I20" s="95" t="s">
        <v>40</v>
      </c>
      <c r="J20" s="96"/>
      <c r="K20" s="97"/>
    </row>
    <row r="21" spans="1:11">
      <c r="G21" s="90"/>
      <c r="H21" s="91"/>
      <c r="I21" s="92" t="s">
        <v>41</v>
      </c>
      <c r="J21" s="93"/>
      <c r="K21" s="94"/>
    </row>
    <row r="32" spans="1:11">
      <c r="A32" s="87" t="s">
        <v>13</v>
      </c>
      <c r="B32" s="87"/>
      <c r="C32" s="87"/>
      <c r="D32" s="87"/>
      <c r="E32" s="87"/>
      <c r="F32" s="87"/>
      <c r="G32" s="87"/>
      <c r="H32" s="87"/>
      <c r="I32" s="87"/>
      <c r="J32" s="87"/>
      <c r="K32" s="87"/>
    </row>
    <row r="33" spans="1:11">
      <c r="A33" s="87" t="s">
        <v>14</v>
      </c>
      <c r="B33" s="87"/>
      <c r="C33" s="87"/>
      <c r="D33" s="87"/>
      <c r="E33" s="87"/>
      <c r="F33" s="87"/>
      <c r="G33" s="87"/>
      <c r="H33" s="87"/>
      <c r="I33" s="87"/>
      <c r="J33" s="87"/>
      <c r="K33" s="87"/>
    </row>
  </sheetData>
  <mergeCells count="6">
    <mergeCell ref="A8:K15"/>
    <mergeCell ref="A32:K32"/>
    <mergeCell ref="A33:K33"/>
    <mergeCell ref="G20:H21"/>
    <mergeCell ref="I21:K21"/>
    <mergeCell ref="I20:K20"/>
  </mergeCells>
  <phoneticPr fontId="2" type="noConversion"/>
  <pageMargins left="0.39370078740157483" right="0.39370078740157483" top="0.19685039370078741" bottom="0.15748031496062992" header="0" footer="0"/>
  <pageSetup paperSize="9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"/>
  <sheetViews>
    <sheetView zoomScaleNormal="100" workbookViewId="0">
      <selection activeCell="D33" activeCellId="11" sqref="D9 D11 D13 D15 D17 D19 D21 D23 D25 D27 D31 D33"/>
    </sheetView>
  </sheetViews>
  <sheetFormatPr defaultColWidth="9" defaultRowHeight="16.5"/>
  <cols>
    <col min="1" max="12" width="9.875" style="3" customWidth="1"/>
    <col min="13" max="16384" width="9" style="3"/>
  </cols>
  <sheetData>
    <row r="1" spans="1:15" ht="26.25">
      <c r="A1" s="114" t="s">
        <v>36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</row>
    <row r="2" spans="1:15" ht="6.95" customHeight="1" thickBot="1">
      <c r="A2" s="4"/>
      <c r="B2" s="4"/>
      <c r="C2" s="4"/>
      <c r="D2" s="4"/>
      <c r="E2" s="2"/>
      <c r="F2" s="2"/>
      <c r="G2" s="2"/>
      <c r="H2" s="2"/>
      <c r="I2" s="2"/>
    </row>
    <row r="3" spans="1:15">
      <c r="A3" s="5"/>
      <c r="B3" s="6"/>
      <c r="C3" s="7"/>
      <c r="D3" s="115" t="s">
        <v>21</v>
      </c>
      <c r="E3" s="112"/>
      <c r="F3" s="116"/>
      <c r="G3" s="117" t="s">
        <v>22</v>
      </c>
      <c r="H3" s="112"/>
      <c r="I3" s="116"/>
      <c r="J3" s="112" t="s">
        <v>24</v>
      </c>
      <c r="K3" s="112"/>
      <c r="L3" s="113"/>
    </row>
    <row r="4" spans="1:15">
      <c r="A4" s="8"/>
      <c r="B4" s="9"/>
      <c r="C4" s="10"/>
      <c r="D4" s="22" t="s">
        <v>28</v>
      </c>
      <c r="E4" s="23" t="s">
        <v>26</v>
      </c>
      <c r="F4" s="21" t="s">
        <v>23</v>
      </c>
      <c r="G4" s="24" t="s">
        <v>28</v>
      </c>
      <c r="H4" s="23" t="s">
        <v>26</v>
      </c>
      <c r="I4" s="25" t="s">
        <v>23</v>
      </c>
      <c r="J4" s="23" t="s">
        <v>28</v>
      </c>
      <c r="K4" s="23" t="s">
        <v>26</v>
      </c>
      <c r="L4" s="20" t="s">
        <v>25</v>
      </c>
    </row>
    <row r="5" spans="1:15">
      <c r="A5" s="118" t="s">
        <v>15</v>
      </c>
      <c r="B5" s="119"/>
      <c r="C5" s="11" t="s">
        <v>0</v>
      </c>
      <c r="D5" s="26">
        <f>D7+D29</f>
        <v>82727</v>
      </c>
      <c r="E5" s="26">
        <f>E7+E29</f>
        <v>7658</v>
      </c>
      <c r="F5" s="32">
        <f>(D5-E5)/E5*100</f>
        <v>980.26899973883519</v>
      </c>
      <c r="G5" s="56">
        <v>1098034</v>
      </c>
      <c r="H5" s="56">
        <v>337638</v>
      </c>
      <c r="I5" s="32">
        <f t="shared" ref="I5:I34" si="0">(G5-H5)/H5*100</f>
        <v>225.21043247501763</v>
      </c>
      <c r="J5" s="41">
        <f>D5/G5*100</f>
        <v>7.5341018584123995</v>
      </c>
      <c r="K5" s="41">
        <f t="shared" ref="J5:K34" si="1">E5/H5*100</f>
        <v>2.268109632209645</v>
      </c>
      <c r="L5" s="42">
        <f t="shared" ref="L5:L27" si="2">J5-K5</f>
        <v>5.265992226202755</v>
      </c>
    </row>
    <row r="6" spans="1:15">
      <c r="A6" s="120"/>
      <c r="B6" s="121"/>
      <c r="C6" s="12" t="s">
        <v>1</v>
      </c>
      <c r="D6" s="27">
        <f>D8+D30</f>
        <v>470156</v>
      </c>
      <c r="E6" s="27">
        <f>E8+E30</f>
        <v>45791</v>
      </c>
      <c r="F6" s="33">
        <f>(D6-E6)/E6*100</f>
        <v>926.74324648948493</v>
      </c>
      <c r="G6" s="57">
        <v>7650151</v>
      </c>
      <c r="H6" s="57">
        <v>1722741</v>
      </c>
      <c r="I6" s="33">
        <f t="shared" si="0"/>
        <v>344.06855122157071</v>
      </c>
      <c r="J6" s="43">
        <f>D6/G6*100</f>
        <v>6.1457087579055631</v>
      </c>
      <c r="K6" s="43">
        <f>E6/H6*100</f>
        <v>2.6580315903551375</v>
      </c>
      <c r="L6" s="44">
        <f t="shared" si="2"/>
        <v>3.4876771675504257</v>
      </c>
      <c r="O6" s="58"/>
    </row>
    <row r="7" spans="1:15">
      <c r="A7" s="108" t="s">
        <v>16</v>
      </c>
      <c r="B7" s="101" t="s">
        <v>2</v>
      </c>
      <c r="C7" s="13" t="s">
        <v>0</v>
      </c>
      <c r="D7" s="73">
        <f>SUM(D9,D11,D13,D15,D17,D19,D21,D23,D25,D27)</f>
        <v>76658</v>
      </c>
      <c r="E7" s="77">
        <f>SUM(E9,E11,E13,E15,E17,E19,E21,E23,E25,E27)</f>
        <v>4705</v>
      </c>
      <c r="F7" s="34">
        <f>(D7-E7)/E7*100</f>
        <v>1529.287991498406</v>
      </c>
      <c r="G7" s="77">
        <v>852620</v>
      </c>
      <c r="H7" s="67">
        <v>198398</v>
      </c>
      <c r="I7" s="34">
        <f t="shared" si="0"/>
        <v>329.75231605157308</v>
      </c>
      <c r="J7" s="45">
        <f>D7/G7*100</f>
        <v>8.9908751847247306</v>
      </c>
      <c r="K7" s="45">
        <f t="shared" si="1"/>
        <v>2.3714956804000038</v>
      </c>
      <c r="L7" s="46">
        <f t="shared" si="2"/>
        <v>6.6193795043247263</v>
      </c>
    </row>
    <row r="8" spans="1:15">
      <c r="A8" s="109"/>
      <c r="B8" s="102"/>
      <c r="C8" s="14" t="s">
        <v>1</v>
      </c>
      <c r="D8" s="74">
        <f>SUM(D10,D12,D14,D16,D18,D20,D22,D24,D26,D28)</f>
        <v>425565</v>
      </c>
      <c r="E8" s="78">
        <f>SUM(E10,E12,E14,E16,E18,E20,E22,E24,E26,E28)</f>
        <v>23591</v>
      </c>
      <c r="F8" s="35">
        <f>(D8-E8)/E8*100</f>
        <v>1703.9294646263406</v>
      </c>
      <c r="G8" s="78">
        <v>5714170</v>
      </c>
      <c r="H8" s="68">
        <v>972559</v>
      </c>
      <c r="I8" s="35">
        <f t="shared" si="0"/>
        <v>487.5396762561449</v>
      </c>
      <c r="J8" s="47">
        <f>D8/G8*100</f>
        <v>7.4475383126508312</v>
      </c>
      <c r="K8" s="47">
        <f>E8/H8*100</f>
        <v>2.4256626076155792</v>
      </c>
      <c r="L8" s="48">
        <f t="shared" si="2"/>
        <v>5.021875705035252</v>
      </c>
    </row>
    <row r="9" spans="1:15">
      <c r="A9" s="109"/>
      <c r="B9" s="111" t="s">
        <v>3</v>
      </c>
      <c r="C9" s="15" t="s">
        <v>0</v>
      </c>
      <c r="D9" s="75">
        <v>4441</v>
      </c>
      <c r="E9" s="69">
        <v>234</v>
      </c>
      <c r="F9" s="36">
        <f t="shared" ref="F9:F34" si="3">(D9-E9)/E9*100</f>
        <v>1797.8632478632476</v>
      </c>
      <c r="G9" s="69">
        <v>250102</v>
      </c>
      <c r="H9" s="66">
        <v>27560</v>
      </c>
      <c r="I9" s="36">
        <f t="shared" si="0"/>
        <v>807.48185776487662</v>
      </c>
      <c r="J9" s="45">
        <f>D9/G9*100</f>
        <v>1.7756755243860505</v>
      </c>
      <c r="K9" s="45">
        <f t="shared" si="1"/>
        <v>0.84905660377358494</v>
      </c>
      <c r="L9" s="46">
        <f t="shared" si="2"/>
        <v>0.92661892061246554</v>
      </c>
    </row>
    <row r="10" spans="1:15">
      <c r="A10" s="109"/>
      <c r="B10" s="106"/>
      <c r="C10" s="15" t="s">
        <v>1</v>
      </c>
      <c r="D10" s="81">
        <v>46851</v>
      </c>
      <c r="E10" s="70">
        <v>1310</v>
      </c>
      <c r="F10" s="37">
        <f t="shared" si="3"/>
        <v>3476.4122137404579</v>
      </c>
      <c r="G10" s="70">
        <v>1587146</v>
      </c>
      <c r="H10" s="59">
        <v>83111</v>
      </c>
      <c r="I10" s="37">
        <f t="shared" si="0"/>
        <v>1809.6702000938503</v>
      </c>
      <c r="J10" s="49">
        <f t="shared" si="1"/>
        <v>2.9519023454679028</v>
      </c>
      <c r="K10" s="49">
        <f>E10/H10*100</f>
        <v>1.5762053157825078</v>
      </c>
      <c r="L10" s="50">
        <f t="shared" si="2"/>
        <v>1.375697029685395</v>
      </c>
    </row>
    <row r="11" spans="1:15">
      <c r="A11" s="109"/>
      <c r="B11" s="106" t="s">
        <v>4</v>
      </c>
      <c r="C11" s="15" t="s">
        <v>0</v>
      </c>
      <c r="D11" s="75">
        <v>57240</v>
      </c>
      <c r="E11" s="69">
        <v>1257</v>
      </c>
      <c r="F11" s="36">
        <f t="shared" si="3"/>
        <v>4453.6992840095463</v>
      </c>
      <c r="G11" s="69">
        <v>263940</v>
      </c>
      <c r="H11" s="55">
        <v>29531</v>
      </c>
      <c r="I11" s="36">
        <f t="shared" si="0"/>
        <v>793.77264569435511</v>
      </c>
      <c r="J11" s="51">
        <f t="shared" si="1"/>
        <v>21.686746987951807</v>
      </c>
      <c r="K11" s="51">
        <f t="shared" si="1"/>
        <v>4.2565439707426096</v>
      </c>
      <c r="L11" s="52">
        <f t="shared" si="2"/>
        <v>17.430203017209198</v>
      </c>
    </row>
    <row r="12" spans="1:15">
      <c r="A12" s="109"/>
      <c r="B12" s="106"/>
      <c r="C12" s="15" t="s">
        <v>1</v>
      </c>
      <c r="D12" s="81">
        <v>243238</v>
      </c>
      <c r="E12" s="70">
        <v>6065</v>
      </c>
      <c r="F12" s="37">
        <f t="shared" si="3"/>
        <v>3910.5193734542454</v>
      </c>
      <c r="G12" s="70">
        <v>1294797</v>
      </c>
      <c r="H12" s="59">
        <v>152877</v>
      </c>
      <c r="I12" s="37">
        <f t="shared" si="0"/>
        <v>746.953433152142</v>
      </c>
      <c r="J12" s="49">
        <f t="shared" si="1"/>
        <v>18.785801944242998</v>
      </c>
      <c r="K12" s="49">
        <f t="shared" si="1"/>
        <v>3.9672416387030096</v>
      </c>
      <c r="L12" s="50">
        <f t="shared" si="2"/>
        <v>14.818560305539988</v>
      </c>
    </row>
    <row r="13" spans="1:15">
      <c r="A13" s="109"/>
      <c r="B13" s="106" t="s">
        <v>5</v>
      </c>
      <c r="C13" s="15" t="s">
        <v>0</v>
      </c>
      <c r="D13" s="75">
        <v>1863</v>
      </c>
      <c r="E13" s="69">
        <v>63</v>
      </c>
      <c r="F13" s="36">
        <f t="shared" si="3"/>
        <v>2857.1428571428573</v>
      </c>
      <c r="G13" s="69">
        <v>30424</v>
      </c>
      <c r="H13" s="55">
        <v>3225</v>
      </c>
      <c r="I13" s="36">
        <f t="shared" si="0"/>
        <v>843.37984496124034</v>
      </c>
      <c r="J13" s="51">
        <f t="shared" si="1"/>
        <v>6.1234551669734421</v>
      </c>
      <c r="K13" s="51">
        <f t="shared" si="1"/>
        <v>1.9534883720930232</v>
      </c>
      <c r="L13" s="52">
        <f t="shared" si="2"/>
        <v>4.1699667948804189</v>
      </c>
    </row>
    <row r="14" spans="1:15">
      <c r="A14" s="109"/>
      <c r="B14" s="106"/>
      <c r="C14" s="15" t="s">
        <v>1</v>
      </c>
      <c r="D14" s="81">
        <v>10004</v>
      </c>
      <c r="E14" s="70">
        <v>378</v>
      </c>
      <c r="F14" s="37">
        <f t="shared" si="3"/>
        <v>2546.5608465608466</v>
      </c>
      <c r="G14" s="70">
        <v>281780</v>
      </c>
      <c r="H14" s="59">
        <v>8112</v>
      </c>
      <c r="I14" s="37">
        <f t="shared" si="0"/>
        <v>3373.6193293885599</v>
      </c>
      <c r="J14" s="49">
        <f t="shared" si="1"/>
        <v>3.5502874583008022</v>
      </c>
      <c r="K14" s="49">
        <f t="shared" si="1"/>
        <v>4.659763313609468</v>
      </c>
      <c r="L14" s="50">
        <f t="shared" si="2"/>
        <v>-1.1094758553086659</v>
      </c>
    </row>
    <row r="15" spans="1:15">
      <c r="A15" s="109"/>
      <c r="B15" s="106" t="s">
        <v>6</v>
      </c>
      <c r="C15" s="15" t="s">
        <v>0</v>
      </c>
      <c r="D15" s="75">
        <v>6582</v>
      </c>
      <c r="E15" s="69">
        <v>89</v>
      </c>
      <c r="F15" s="36">
        <f t="shared" si="3"/>
        <v>7295.5056179775283</v>
      </c>
      <c r="G15" s="69">
        <v>92411</v>
      </c>
      <c r="H15" s="55">
        <v>4555</v>
      </c>
      <c r="I15" s="36">
        <f t="shared" si="0"/>
        <v>1928.7815587266739</v>
      </c>
      <c r="J15" s="51">
        <f t="shared" si="1"/>
        <v>7.1225287032928977</v>
      </c>
      <c r="K15" s="51">
        <f t="shared" si="1"/>
        <v>1.9538968166849615</v>
      </c>
      <c r="L15" s="52">
        <f t="shared" si="2"/>
        <v>5.1686318866079359</v>
      </c>
      <c r="O15" s="58"/>
    </row>
    <row r="16" spans="1:15">
      <c r="A16" s="109"/>
      <c r="B16" s="106"/>
      <c r="C16" s="15" t="s">
        <v>1</v>
      </c>
      <c r="D16" s="81">
        <v>53129</v>
      </c>
      <c r="E16" s="70">
        <v>470</v>
      </c>
      <c r="F16" s="37">
        <f t="shared" si="3"/>
        <v>11204.04255319149</v>
      </c>
      <c r="G16" s="70">
        <v>696988</v>
      </c>
      <c r="H16" s="59">
        <v>14587</v>
      </c>
      <c r="I16" s="37">
        <f t="shared" si="0"/>
        <v>4678.1449235620757</v>
      </c>
      <c r="J16" s="49">
        <f t="shared" si="1"/>
        <v>7.6226563441551365</v>
      </c>
      <c r="K16" s="49">
        <f t="shared" si="1"/>
        <v>3.2220470281757727</v>
      </c>
      <c r="L16" s="50">
        <f t="shared" si="2"/>
        <v>4.4006093159793638</v>
      </c>
    </row>
    <row r="17" spans="1:12">
      <c r="A17" s="109"/>
      <c r="B17" s="106" t="s">
        <v>7</v>
      </c>
      <c r="C17" s="15" t="s">
        <v>0</v>
      </c>
      <c r="D17" s="75">
        <v>3243</v>
      </c>
      <c r="E17" s="69">
        <v>1361</v>
      </c>
      <c r="F17" s="36">
        <f t="shared" si="3"/>
        <v>138.28067597354888</v>
      </c>
      <c r="G17" s="69">
        <v>26929</v>
      </c>
      <c r="H17" s="55">
        <v>14862</v>
      </c>
      <c r="I17" s="36">
        <f t="shared" si="0"/>
        <v>81.193648230386216</v>
      </c>
      <c r="J17" s="51">
        <f t="shared" si="1"/>
        <v>12.042779160013369</v>
      </c>
      <c r="K17" s="51">
        <f t="shared" si="1"/>
        <v>9.1575830978334007</v>
      </c>
      <c r="L17" s="52">
        <f t="shared" si="2"/>
        <v>2.8851960621799684</v>
      </c>
    </row>
    <row r="18" spans="1:12">
      <c r="A18" s="109"/>
      <c r="B18" s="106"/>
      <c r="C18" s="15" t="s">
        <v>1</v>
      </c>
      <c r="D18" s="81">
        <v>25083</v>
      </c>
      <c r="E18" s="70">
        <v>3925</v>
      </c>
      <c r="F18" s="37">
        <f t="shared" si="3"/>
        <v>539.05732484076441</v>
      </c>
      <c r="G18" s="70">
        <v>212251</v>
      </c>
      <c r="H18" s="59">
        <v>56588</v>
      </c>
      <c r="I18" s="37">
        <f t="shared" si="0"/>
        <v>275.08128931929031</v>
      </c>
      <c r="J18" s="49">
        <f t="shared" si="1"/>
        <v>11.81761216672713</v>
      </c>
      <c r="K18" s="49">
        <f t="shared" si="1"/>
        <v>6.9360995264013567</v>
      </c>
      <c r="L18" s="50">
        <f t="shared" si="2"/>
        <v>4.8815126403257736</v>
      </c>
    </row>
    <row r="19" spans="1:12">
      <c r="A19" s="109"/>
      <c r="B19" s="106" t="s">
        <v>17</v>
      </c>
      <c r="C19" s="15" t="s">
        <v>0</v>
      </c>
      <c r="D19" s="75">
        <v>789</v>
      </c>
      <c r="E19" s="69">
        <v>373</v>
      </c>
      <c r="F19" s="36">
        <f t="shared" si="3"/>
        <v>111.52815013404826</v>
      </c>
      <c r="G19" s="69">
        <v>21867</v>
      </c>
      <c r="H19" s="55">
        <v>6354</v>
      </c>
      <c r="I19" s="36">
        <f t="shared" si="0"/>
        <v>244.14542020774314</v>
      </c>
      <c r="J19" s="51">
        <f t="shared" si="1"/>
        <v>3.6081767046234052</v>
      </c>
      <c r="K19" s="51">
        <f t="shared" si="1"/>
        <v>5.8703179099779668</v>
      </c>
      <c r="L19" s="52">
        <f t="shared" si="2"/>
        <v>-2.2621412053545615</v>
      </c>
    </row>
    <row r="20" spans="1:12">
      <c r="A20" s="109"/>
      <c r="B20" s="106"/>
      <c r="C20" s="15" t="s">
        <v>1</v>
      </c>
      <c r="D20" s="81">
        <v>7160</v>
      </c>
      <c r="E20" s="70">
        <v>1507</v>
      </c>
      <c r="F20" s="37">
        <f t="shared" si="3"/>
        <v>375.11612475116124</v>
      </c>
      <c r="G20" s="70">
        <v>162880</v>
      </c>
      <c r="H20" s="59">
        <v>24274</v>
      </c>
      <c r="I20" s="37">
        <f t="shared" si="0"/>
        <v>571.00601466589774</v>
      </c>
      <c r="J20" s="49">
        <f t="shared" si="1"/>
        <v>4.3958742632612964</v>
      </c>
      <c r="K20" s="49">
        <f t="shared" si="1"/>
        <v>6.2082887039630874</v>
      </c>
      <c r="L20" s="50">
        <f t="shared" si="2"/>
        <v>-1.812414440701791</v>
      </c>
    </row>
    <row r="21" spans="1:12">
      <c r="A21" s="109"/>
      <c r="B21" s="106" t="s">
        <v>18</v>
      </c>
      <c r="C21" s="15" t="s">
        <v>0</v>
      </c>
      <c r="D21" s="75">
        <v>372</v>
      </c>
      <c r="E21" s="69">
        <v>119</v>
      </c>
      <c r="F21" s="36">
        <f t="shared" si="3"/>
        <v>212.60504201680672</v>
      </c>
      <c r="G21" s="69">
        <v>16843</v>
      </c>
      <c r="H21" s="55">
        <v>9344</v>
      </c>
      <c r="I21" s="36">
        <f t="shared" si="0"/>
        <v>80.254708904109577</v>
      </c>
      <c r="J21" s="51">
        <f t="shared" si="1"/>
        <v>2.2086326663895979</v>
      </c>
      <c r="K21" s="51">
        <f t="shared" si="1"/>
        <v>1.2735445205479452</v>
      </c>
      <c r="L21" s="52">
        <f t="shared" si="2"/>
        <v>0.93508814584165267</v>
      </c>
    </row>
    <row r="22" spans="1:12">
      <c r="A22" s="109"/>
      <c r="B22" s="106"/>
      <c r="C22" s="15" t="s">
        <v>1</v>
      </c>
      <c r="D22" s="81">
        <v>3129</v>
      </c>
      <c r="E22" s="70">
        <v>640</v>
      </c>
      <c r="F22" s="37">
        <f t="shared" si="3"/>
        <v>388.90625</v>
      </c>
      <c r="G22" s="70">
        <v>166555</v>
      </c>
      <c r="H22" s="59">
        <v>59825</v>
      </c>
      <c r="I22" s="37">
        <f t="shared" si="0"/>
        <v>178.40367739239448</v>
      </c>
      <c r="J22" s="49">
        <f t="shared" si="1"/>
        <v>1.8786587013298912</v>
      </c>
      <c r="K22" s="49">
        <f t="shared" si="1"/>
        <v>1.0697868783953197</v>
      </c>
      <c r="L22" s="50">
        <f t="shared" si="2"/>
        <v>0.80887182293457149</v>
      </c>
    </row>
    <row r="23" spans="1:12">
      <c r="A23" s="109"/>
      <c r="B23" s="106" t="s">
        <v>8</v>
      </c>
      <c r="C23" s="15" t="s">
        <v>0</v>
      </c>
      <c r="D23" s="75">
        <v>477</v>
      </c>
      <c r="E23" s="69">
        <v>86</v>
      </c>
      <c r="F23" s="36">
        <f t="shared" si="3"/>
        <v>454.6511627906977</v>
      </c>
      <c r="G23" s="69">
        <v>36665</v>
      </c>
      <c r="H23" s="55">
        <v>22784</v>
      </c>
      <c r="I23" s="36">
        <f t="shared" si="0"/>
        <v>60.924332865168537</v>
      </c>
      <c r="J23" s="51">
        <f t="shared" si="1"/>
        <v>1.3009682258284467</v>
      </c>
      <c r="K23" s="51">
        <f t="shared" si="1"/>
        <v>0.37745786516853935</v>
      </c>
      <c r="L23" s="52">
        <f t="shared" si="2"/>
        <v>0.92351036065990733</v>
      </c>
    </row>
    <row r="24" spans="1:12">
      <c r="A24" s="109"/>
      <c r="B24" s="106"/>
      <c r="C24" s="15" t="s">
        <v>1</v>
      </c>
      <c r="D24" s="81">
        <v>3394</v>
      </c>
      <c r="E24" s="70">
        <v>634</v>
      </c>
      <c r="F24" s="37">
        <f t="shared" si="3"/>
        <v>435.33123028391162</v>
      </c>
      <c r="G24" s="70">
        <v>305895</v>
      </c>
      <c r="H24" s="59">
        <v>102091</v>
      </c>
      <c r="I24" s="37">
        <f t="shared" si="0"/>
        <v>199.62974209283874</v>
      </c>
      <c r="J24" s="49">
        <f t="shared" si="1"/>
        <v>1.1095310482355056</v>
      </c>
      <c r="K24" s="49">
        <f t="shared" si="1"/>
        <v>0.62101458502708362</v>
      </c>
      <c r="L24" s="50">
        <f t="shared" si="2"/>
        <v>0.48851646320842201</v>
      </c>
    </row>
    <row r="25" spans="1:12">
      <c r="A25" s="109"/>
      <c r="B25" s="106" t="s">
        <v>9</v>
      </c>
      <c r="C25" s="15" t="s">
        <v>0</v>
      </c>
      <c r="D25" s="75">
        <v>177</v>
      </c>
      <c r="E25" s="69">
        <v>419</v>
      </c>
      <c r="F25" s="36">
        <f t="shared" si="3"/>
        <v>-57.756563245823386</v>
      </c>
      <c r="G25" s="69">
        <v>23684</v>
      </c>
      <c r="H25" s="55">
        <v>13315</v>
      </c>
      <c r="I25" s="36">
        <f t="shared" si="0"/>
        <v>77.87457754412317</v>
      </c>
      <c r="J25" s="51">
        <f t="shared" si="1"/>
        <v>0.74733997635534533</v>
      </c>
      <c r="K25" s="51">
        <f t="shared" si="1"/>
        <v>3.146826886969583</v>
      </c>
      <c r="L25" s="52">
        <f t="shared" si="2"/>
        <v>-2.3994869106142378</v>
      </c>
    </row>
    <row r="26" spans="1:12">
      <c r="A26" s="109"/>
      <c r="B26" s="106"/>
      <c r="C26" s="15" t="s">
        <v>1</v>
      </c>
      <c r="D26" s="82">
        <v>19794</v>
      </c>
      <c r="E26" s="62">
        <v>2090</v>
      </c>
      <c r="F26" s="37">
        <f t="shared" si="3"/>
        <v>847.08133971291863</v>
      </c>
      <c r="G26" s="62">
        <v>269347</v>
      </c>
      <c r="H26" s="59">
        <v>74489</v>
      </c>
      <c r="I26" s="37">
        <f t="shared" si="0"/>
        <v>261.59298688396944</v>
      </c>
      <c r="J26" s="49">
        <f t="shared" si="1"/>
        <v>7.3488845244238847</v>
      </c>
      <c r="K26" s="49">
        <f t="shared" si="1"/>
        <v>2.8057834042610317</v>
      </c>
      <c r="L26" s="50">
        <f t="shared" si="2"/>
        <v>4.5431011201628531</v>
      </c>
    </row>
    <row r="27" spans="1:12">
      <c r="A27" s="109"/>
      <c r="B27" s="106" t="s">
        <v>10</v>
      </c>
      <c r="C27" s="15" t="s">
        <v>0</v>
      </c>
      <c r="D27" s="76">
        <v>1474</v>
      </c>
      <c r="E27" s="71">
        <v>704</v>
      </c>
      <c r="F27" s="36">
        <f t="shared" si="3"/>
        <v>109.375</v>
      </c>
      <c r="G27" s="71">
        <v>89755</v>
      </c>
      <c r="H27" s="60">
        <v>66868</v>
      </c>
      <c r="I27" s="36">
        <f t="shared" si="0"/>
        <v>34.227134055153435</v>
      </c>
      <c r="J27" s="51">
        <f t="shared" si="1"/>
        <v>1.6422483427107126</v>
      </c>
      <c r="K27" s="51">
        <f t="shared" si="1"/>
        <v>1.0528204821439253</v>
      </c>
      <c r="L27" s="52">
        <f t="shared" si="2"/>
        <v>0.58942786056678731</v>
      </c>
    </row>
    <row r="28" spans="1:12">
      <c r="A28" s="110"/>
      <c r="B28" s="107"/>
      <c r="C28" s="14" t="s">
        <v>1</v>
      </c>
      <c r="D28" s="82">
        <v>13783</v>
      </c>
      <c r="E28" s="62">
        <v>6572</v>
      </c>
      <c r="F28" s="35">
        <f t="shared" si="3"/>
        <v>109.72306755934267</v>
      </c>
      <c r="G28" s="62">
        <v>736531</v>
      </c>
      <c r="H28" s="65">
        <v>396605</v>
      </c>
      <c r="I28" s="35">
        <f t="shared" si="0"/>
        <v>85.708954753470081</v>
      </c>
      <c r="J28" s="47">
        <f t="shared" si="1"/>
        <v>1.8713401065264055</v>
      </c>
      <c r="K28" s="47">
        <f>E28/H28*100</f>
        <v>1.657064333530843</v>
      </c>
      <c r="L28" s="48">
        <f>J28-K28</f>
        <v>0.21427577299556244</v>
      </c>
    </row>
    <row r="29" spans="1:12">
      <c r="A29" s="98" t="s">
        <v>19</v>
      </c>
      <c r="B29" s="101" t="s">
        <v>2</v>
      </c>
      <c r="C29" s="16" t="s">
        <v>0</v>
      </c>
      <c r="D29" s="28">
        <f>D31+D33</f>
        <v>6069</v>
      </c>
      <c r="E29" s="29">
        <f>E31+E33</f>
        <v>2953</v>
      </c>
      <c r="F29" s="38">
        <f>(D29-E29)/E29*100</f>
        <v>105.51981036234336</v>
      </c>
      <c r="G29" s="79">
        <v>245414</v>
      </c>
      <c r="H29" s="63">
        <v>139240</v>
      </c>
      <c r="I29" s="34">
        <f t="shared" si="0"/>
        <v>76.252513645504166</v>
      </c>
      <c r="J29" s="45">
        <f t="shared" si="1"/>
        <v>2.4729640525805374</v>
      </c>
      <c r="K29" s="45">
        <f t="shared" si="1"/>
        <v>2.1207986210858949</v>
      </c>
      <c r="L29" s="46">
        <f>J29-K29</f>
        <v>0.35216543149464252</v>
      </c>
    </row>
    <row r="30" spans="1:12">
      <c r="A30" s="99"/>
      <c r="B30" s="102"/>
      <c r="C30" s="17" t="s">
        <v>1</v>
      </c>
      <c r="D30" s="30">
        <f>D32+D34</f>
        <v>44591</v>
      </c>
      <c r="E30" s="31">
        <f>E32+E34</f>
        <v>22200</v>
      </c>
      <c r="F30" s="39">
        <f>(D30-E30)/E30*100</f>
        <v>100.86036036036037</v>
      </c>
      <c r="G30" s="80">
        <v>1935981</v>
      </c>
      <c r="H30" s="64">
        <v>750182</v>
      </c>
      <c r="I30" s="35">
        <f t="shared" si="0"/>
        <v>158.06817545608934</v>
      </c>
      <c r="J30" s="47">
        <f t="shared" si="1"/>
        <v>2.303276736703511</v>
      </c>
      <c r="K30" s="47">
        <f>E30/H30*100</f>
        <v>2.9592818809302273</v>
      </c>
      <c r="L30" s="48">
        <f>J30-K30</f>
        <v>-0.6560051442267163</v>
      </c>
    </row>
    <row r="31" spans="1:12">
      <c r="A31" s="99"/>
      <c r="B31" s="103" t="s">
        <v>11</v>
      </c>
      <c r="C31" s="18" t="s">
        <v>0</v>
      </c>
      <c r="D31" s="83">
        <v>2808</v>
      </c>
      <c r="E31" s="55">
        <v>1359</v>
      </c>
      <c r="F31" s="36">
        <f t="shared" si="3"/>
        <v>106.62251655629137</v>
      </c>
      <c r="G31" s="55">
        <v>96925</v>
      </c>
      <c r="H31" s="66">
        <v>60435</v>
      </c>
      <c r="I31" s="36">
        <f t="shared" si="0"/>
        <v>60.378919500289562</v>
      </c>
      <c r="J31" s="45">
        <f t="shared" si="1"/>
        <v>2.8970853752901728</v>
      </c>
      <c r="K31" s="45">
        <f t="shared" si="1"/>
        <v>2.2486969471332836</v>
      </c>
      <c r="L31" s="46">
        <f>J31-K31</f>
        <v>0.64838842815688924</v>
      </c>
    </row>
    <row r="32" spans="1:12">
      <c r="A32" s="99"/>
      <c r="B32" s="104"/>
      <c r="C32" s="18" t="s">
        <v>1</v>
      </c>
      <c r="D32" s="62">
        <v>21040</v>
      </c>
      <c r="E32" s="62">
        <v>9015</v>
      </c>
      <c r="F32" s="37">
        <f t="shared" si="3"/>
        <v>133.3887964503605</v>
      </c>
      <c r="G32" s="62">
        <v>798863</v>
      </c>
      <c r="H32" s="59">
        <v>341875</v>
      </c>
      <c r="I32" s="37">
        <f t="shared" si="0"/>
        <v>133.6710786106033</v>
      </c>
      <c r="J32" s="49">
        <f t="shared" si="1"/>
        <v>2.6337432075337075</v>
      </c>
      <c r="K32" s="49">
        <f t="shared" si="1"/>
        <v>2.6369287020109691</v>
      </c>
      <c r="L32" s="50">
        <f t="shared" ref="L32:L33" si="4">J32-K32</f>
        <v>-3.1854944772615745E-3</v>
      </c>
    </row>
    <row r="33" spans="1:12" ht="17.25" customHeight="1">
      <c r="A33" s="99"/>
      <c r="B33" s="104" t="s">
        <v>10</v>
      </c>
      <c r="C33" s="18" t="s">
        <v>0</v>
      </c>
      <c r="D33" s="71">
        <v>3261</v>
      </c>
      <c r="E33" s="71">
        <v>1594</v>
      </c>
      <c r="F33" s="36">
        <f t="shared" si="3"/>
        <v>104.57967377666249</v>
      </c>
      <c r="G33" s="71">
        <v>148489</v>
      </c>
      <c r="H33" s="60">
        <v>78805</v>
      </c>
      <c r="I33" s="36">
        <f t="shared" si="0"/>
        <v>88.425861303216806</v>
      </c>
      <c r="J33" s="51">
        <f t="shared" si="1"/>
        <v>2.1961222716834246</v>
      </c>
      <c r="K33" s="51">
        <f t="shared" si="1"/>
        <v>2.0227142947782504</v>
      </c>
      <c r="L33" s="52">
        <f t="shared" si="4"/>
        <v>0.17340797690517418</v>
      </c>
    </row>
    <row r="34" spans="1:12" ht="17.25" thickBot="1">
      <c r="A34" s="100"/>
      <c r="B34" s="105"/>
      <c r="C34" s="19" t="s">
        <v>1</v>
      </c>
      <c r="D34" s="72">
        <v>23551</v>
      </c>
      <c r="E34" s="72">
        <v>13185</v>
      </c>
      <c r="F34" s="40">
        <f t="shared" si="3"/>
        <v>78.619643534319309</v>
      </c>
      <c r="G34" s="72">
        <v>1137118</v>
      </c>
      <c r="H34" s="61">
        <v>408307</v>
      </c>
      <c r="I34" s="40">
        <f t="shared" si="0"/>
        <v>178.49583769075721</v>
      </c>
      <c r="J34" s="53">
        <f t="shared" si="1"/>
        <v>2.0711131122715498</v>
      </c>
      <c r="K34" s="53">
        <f>E34/H34*100</f>
        <v>3.2291878415016151</v>
      </c>
      <c r="L34" s="54">
        <f>J34-K34</f>
        <v>-1.1580747292300653</v>
      </c>
    </row>
  </sheetData>
  <mergeCells count="21">
    <mergeCell ref="B27:B28"/>
    <mergeCell ref="A29:A34"/>
    <mergeCell ref="B29:B30"/>
    <mergeCell ref="B31:B32"/>
    <mergeCell ref="B33:B34"/>
    <mergeCell ref="B25:B26"/>
    <mergeCell ref="A1:L1"/>
    <mergeCell ref="D3:F3"/>
    <mergeCell ref="G3:I3"/>
    <mergeCell ref="J3:L3"/>
    <mergeCell ref="A5:B6"/>
    <mergeCell ref="A7:A28"/>
    <mergeCell ref="B7:B8"/>
    <mergeCell ref="B9:B10"/>
    <mergeCell ref="B11:B12"/>
    <mergeCell ref="B13:B14"/>
    <mergeCell ref="B15:B16"/>
    <mergeCell ref="B17:B18"/>
    <mergeCell ref="B19:B20"/>
    <mergeCell ref="B21:B22"/>
    <mergeCell ref="B23:B24"/>
  </mergeCells>
  <phoneticPr fontId="2" type="noConversion"/>
  <pageMargins left="0.39370078740157483" right="0.39370078740157483" top="0.15748031496062992" bottom="0.15748031496062992" header="0.31496062992125984" footer="0.31496062992125984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"/>
  <sheetViews>
    <sheetView zoomScaleNormal="100" workbookViewId="0">
      <selection activeCell="D33" activeCellId="11" sqref="D9 D11 D13 D15 D17 D19 D21 D23 D25 D27 D31 D33"/>
    </sheetView>
  </sheetViews>
  <sheetFormatPr defaultColWidth="9" defaultRowHeight="16.5"/>
  <cols>
    <col min="1" max="12" width="9.875" style="3" customWidth="1"/>
    <col min="13" max="16384" width="9" style="3"/>
  </cols>
  <sheetData>
    <row r="1" spans="1:15" ht="26.25">
      <c r="A1" s="114" t="s">
        <v>37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</row>
    <row r="2" spans="1:15" ht="6.95" customHeight="1" thickBot="1">
      <c r="A2" s="4"/>
      <c r="B2" s="4"/>
      <c r="C2" s="4"/>
      <c r="D2" s="4"/>
      <c r="E2" s="2"/>
      <c r="F2" s="2"/>
      <c r="G2" s="2"/>
      <c r="H2" s="2"/>
      <c r="I2" s="2"/>
    </row>
    <row r="3" spans="1:15">
      <c r="A3" s="5"/>
      <c r="B3" s="6"/>
      <c r="C3" s="7"/>
      <c r="D3" s="115" t="s">
        <v>21</v>
      </c>
      <c r="E3" s="112"/>
      <c r="F3" s="116"/>
      <c r="G3" s="117" t="s">
        <v>22</v>
      </c>
      <c r="H3" s="112"/>
      <c r="I3" s="116"/>
      <c r="J3" s="112" t="s">
        <v>24</v>
      </c>
      <c r="K3" s="112"/>
      <c r="L3" s="113"/>
    </row>
    <row r="4" spans="1:15">
      <c r="A4" s="8"/>
      <c r="B4" s="9"/>
      <c r="C4" s="10"/>
      <c r="D4" s="22" t="s">
        <v>28</v>
      </c>
      <c r="E4" s="23" t="s">
        <v>26</v>
      </c>
      <c r="F4" s="21" t="s">
        <v>23</v>
      </c>
      <c r="G4" s="24" t="s">
        <v>28</v>
      </c>
      <c r="H4" s="23" t="s">
        <v>26</v>
      </c>
      <c r="I4" s="25" t="s">
        <v>23</v>
      </c>
      <c r="J4" s="23" t="s">
        <v>28</v>
      </c>
      <c r="K4" s="23" t="s">
        <v>26</v>
      </c>
      <c r="L4" s="20" t="s">
        <v>25</v>
      </c>
    </row>
    <row r="5" spans="1:15">
      <c r="A5" s="118" t="s">
        <v>15</v>
      </c>
      <c r="B5" s="119"/>
      <c r="C5" s="11" t="s">
        <v>0</v>
      </c>
      <c r="D5" s="26">
        <f>D7+D29</f>
        <v>86699</v>
      </c>
      <c r="E5" s="26">
        <f>E7+E29</f>
        <v>10111</v>
      </c>
      <c r="F5" s="32">
        <f>(D5-E5)/E5*100</f>
        <v>757.4720601325289</v>
      </c>
      <c r="G5" s="56">
        <v>1229899</v>
      </c>
      <c r="H5" s="56">
        <v>476097</v>
      </c>
      <c r="I5" s="32">
        <f t="shared" ref="I5:I34" si="0">(G5-H5)/H5*100</f>
        <v>158.32950008086587</v>
      </c>
      <c r="J5" s="41">
        <f>D5/G5*100</f>
        <v>7.0492780301471907</v>
      </c>
      <c r="K5" s="41">
        <f t="shared" ref="J5:K34" si="1">E5/H5*100</f>
        <v>2.1237268875880333</v>
      </c>
      <c r="L5" s="42">
        <f t="shared" ref="L5:L27" si="2">J5-K5</f>
        <v>4.9255511425591578</v>
      </c>
    </row>
    <row r="6" spans="1:15">
      <c r="A6" s="120"/>
      <c r="B6" s="121"/>
      <c r="C6" s="12" t="s">
        <v>1</v>
      </c>
      <c r="D6" s="27">
        <f>D8+D30</f>
        <v>556855</v>
      </c>
      <c r="E6" s="27">
        <f>E8+E30</f>
        <v>55902</v>
      </c>
      <c r="F6" s="33">
        <f>(D6-E6)/E6*100</f>
        <v>896.1271510858287</v>
      </c>
      <c r="G6" s="57">
        <v>8880050</v>
      </c>
      <c r="H6" s="57">
        <v>2198838</v>
      </c>
      <c r="I6" s="33">
        <f t="shared" si="0"/>
        <v>303.85194361749251</v>
      </c>
      <c r="J6" s="43">
        <f>D6/G6*100</f>
        <v>6.2708543307751645</v>
      </c>
      <c r="K6" s="43">
        <f>E6/H6*100</f>
        <v>2.5423428192527147</v>
      </c>
      <c r="L6" s="44">
        <f t="shared" si="2"/>
        <v>3.7285115115224499</v>
      </c>
      <c r="O6" s="58"/>
    </row>
    <row r="7" spans="1:15">
      <c r="A7" s="108" t="s">
        <v>16</v>
      </c>
      <c r="B7" s="101" t="s">
        <v>2</v>
      </c>
      <c r="C7" s="13" t="s">
        <v>0</v>
      </c>
      <c r="D7" s="73">
        <f>SUM(D9,D11,D13,D15,D17,D19,D21,D23,D25,D27)</f>
        <v>80961</v>
      </c>
      <c r="E7" s="77">
        <f>SUM(E9,E11,E13,E15,E17,E19,E21,E23,E25,E27)</f>
        <v>7149</v>
      </c>
      <c r="F7" s="34">
        <f>(D7-E7)/E7*100</f>
        <v>1032.4800671422577</v>
      </c>
      <c r="G7" s="77">
        <v>947593</v>
      </c>
      <c r="H7" s="67">
        <v>307450</v>
      </c>
      <c r="I7" s="34">
        <f t="shared" si="0"/>
        <v>208.21044072206863</v>
      </c>
      <c r="J7" s="45">
        <f>D7/G7*100</f>
        <v>8.5438579643370094</v>
      </c>
      <c r="K7" s="45">
        <f t="shared" si="1"/>
        <v>2.3252561392096278</v>
      </c>
      <c r="L7" s="46">
        <f t="shared" si="2"/>
        <v>6.2186018251273811</v>
      </c>
    </row>
    <row r="8" spans="1:15">
      <c r="A8" s="109"/>
      <c r="B8" s="102"/>
      <c r="C8" s="14" t="s">
        <v>1</v>
      </c>
      <c r="D8" s="74">
        <f>SUM(D10,D12,D14,D16,D18,D20,D22,D24,D26,D28)</f>
        <v>506526</v>
      </c>
      <c r="E8" s="78">
        <f>SUM(E10,E12,E14,E16,E18,E20,E22,E24,E26,E28)</f>
        <v>30740</v>
      </c>
      <c r="F8" s="35">
        <f>(D8-E8)/E8*100</f>
        <v>1547.7748861418349</v>
      </c>
      <c r="G8" s="78">
        <v>6661763</v>
      </c>
      <c r="H8" s="68">
        <v>1280009</v>
      </c>
      <c r="I8" s="35">
        <f t="shared" si="0"/>
        <v>420.44657498501959</v>
      </c>
      <c r="J8" s="47">
        <f>D8/G8*100</f>
        <v>7.6034827417306801</v>
      </c>
      <c r="K8" s="47">
        <f>E8/H8*100</f>
        <v>2.4015456141324005</v>
      </c>
      <c r="L8" s="48">
        <f t="shared" si="2"/>
        <v>5.2019371275982795</v>
      </c>
    </row>
    <row r="9" spans="1:15">
      <c r="A9" s="109"/>
      <c r="B9" s="111" t="s">
        <v>3</v>
      </c>
      <c r="C9" s="15" t="s">
        <v>0</v>
      </c>
      <c r="D9" s="75">
        <v>2252</v>
      </c>
      <c r="E9" s="69">
        <v>244</v>
      </c>
      <c r="F9" s="36">
        <f t="shared" ref="F9:F34" si="3">(D9-E9)/E9*100</f>
        <v>822.95081967213127</v>
      </c>
      <c r="G9" s="69">
        <v>255092</v>
      </c>
      <c r="H9" s="66">
        <v>67159</v>
      </c>
      <c r="I9" s="36">
        <f t="shared" si="0"/>
        <v>279.83293378400515</v>
      </c>
      <c r="J9" s="45">
        <f>D9/G9*100</f>
        <v>0.88281874774591129</v>
      </c>
      <c r="K9" s="45">
        <f t="shared" si="1"/>
        <v>0.36331690465909261</v>
      </c>
      <c r="L9" s="46">
        <f t="shared" si="2"/>
        <v>0.51950184308681868</v>
      </c>
    </row>
    <row r="10" spans="1:15">
      <c r="A10" s="109"/>
      <c r="B10" s="106"/>
      <c r="C10" s="15" t="s">
        <v>1</v>
      </c>
      <c r="D10" s="81">
        <v>49103</v>
      </c>
      <c r="E10" s="70">
        <v>1554</v>
      </c>
      <c r="F10" s="37">
        <f t="shared" si="3"/>
        <v>3059.7812097812098</v>
      </c>
      <c r="G10" s="70">
        <v>1842238</v>
      </c>
      <c r="H10" s="59">
        <v>150270</v>
      </c>
      <c r="I10" s="37">
        <f t="shared" si="0"/>
        <v>1125.9519531509948</v>
      </c>
      <c r="J10" s="49">
        <f t="shared" si="1"/>
        <v>2.6653993675084324</v>
      </c>
      <c r="K10" s="49">
        <f>E10/H10*100</f>
        <v>1.034138550608904</v>
      </c>
      <c r="L10" s="50">
        <f t="shared" si="2"/>
        <v>1.6312608168995284</v>
      </c>
    </row>
    <row r="11" spans="1:15">
      <c r="A11" s="109"/>
      <c r="B11" s="106" t="s">
        <v>4</v>
      </c>
      <c r="C11" s="15" t="s">
        <v>0</v>
      </c>
      <c r="D11" s="75">
        <v>62415</v>
      </c>
      <c r="E11" s="69">
        <v>1385</v>
      </c>
      <c r="F11" s="36">
        <f t="shared" si="3"/>
        <v>4406.4981949458488</v>
      </c>
      <c r="G11" s="69">
        <v>249483</v>
      </c>
      <c r="H11" s="55">
        <v>22940</v>
      </c>
      <c r="I11" s="36">
        <f t="shared" si="0"/>
        <v>987.54577157802964</v>
      </c>
      <c r="J11" s="51">
        <f t="shared" si="1"/>
        <v>25.017736679453108</v>
      </c>
      <c r="K11" s="51">
        <f t="shared" si="1"/>
        <v>6.0374891020052308</v>
      </c>
      <c r="L11" s="52">
        <f t="shared" si="2"/>
        <v>18.980247577447876</v>
      </c>
    </row>
    <row r="12" spans="1:15">
      <c r="A12" s="109"/>
      <c r="B12" s="106"/>
      <c r="C12" s="15" t="s">
        <v>1</v>
      </c>
      <c r="D12" s="81">
        <v>305653</v>
      </c>
      <c r="E12" s="70">
        <v>7450</v>
      </c>
      <c r="F12" s="37">
        <f t="shared" si="3"/>
        <v>4002.7248322147648</v>
      </c>
      <c r="G12" s="70">
        <v>1544280</v>
      </c>
      <c r="H12" s="59">
        <v>175817</v>
      </c>
      <c r="I12" s="37">
        <f t="shared" si="0"/>
        <v>778.34509745929006</v>
      </c>
      <c r="J12" s="49">
        <f t="shared" si="1"/>
        <v>19.792589426787888</v>
      </c>
      <c r="K12" s="49">
        <f t="shared" si="1"/>
        <v>4.2373604372728462</v>
      </c>
      <c r="L12" s="50">
        <f t="shared" si="2"/>
        <v>15.555228989515042</v>
      </c>
    </row>
    <row r="13" spans="1:15">
      <c r="A13" s="109"/>
      <c r="B13" s="106" t="s">
        <v>5</v>
      </c>
      <c r="C13" s="15" t="s">
        <v>0</v>
      </c>
      <c r="D13" s="75">
        <v>2721</v>
      </c>
      <c r="E13" s="69">
        <v>119</v>
      </c>
      <c r="F13" s="36">
        <f t="shared" si="3"/>
        <v>2186.5546218487398</v>
      </c>
      <c r="G13" s="69">
        <v>41375</v>
      </c>
      <c r="H13" s="55">
        <v>11216</v>
      </c>
      <c r="I13" s="36">
        <f t="shared" si="0"/>
        <v>268.89265335235376</v>
      </c>
      <c r="J13" s="51">
        <f t="shared" si="1"/>
        <v>6.5764350453172211</v>
      </c>
      <c r="K13" s="51">
        <f t="shared" si="1"/>
        <v>1.0609843081312411</v>
      </c>
      <c r="L13" s="52">
        <f t="shared" si="2"/>
        <v>5.5154507371859802</v>
      </c>
    </row>
    <row r="14" spans="1:15">
      <c r="A14" s="109"/>
      <c r="B14" s="106"/>
      <c r="C14" s="15" t="s">
        <v>1</v>
      </c>
      <c r="D14" s="81">
        <v>12725</v>
      </c>
      <c r="E14" s="70">
        <v>497</v>
      </c>
      <c r="F14" s="37">
        <f t="shared" si="3"/>
        <v>2460.3621730382292</v>
      </c>
      <c r="G14" s="70">
        <v>323155</v>
      </c>
      <c r="H14" s="59">
        <v>19328</v>
      </c>
      <c r="I14" s="37">
        <f t="shared" si="0"/>
        <v>1571.9526076158941</v>
      </c>
      <c r="J14" s="49">
        <f t="shared" si="1"/>
        <v>3.9377388559669511</v>
      </c>
      <c r="K14" s="49">
        <f t="shared" si="1"/>
        <v>2.5713990066225167</v>
      </c>
      <c r="L14" s="50">
        <f t="shared" si="2"/>
        <v>1.3663398493444343</v>
      </c>
    </row>
    <row r="15" spans="1:15">
      <c r="A15" s="109"/>
      <c r="B15" s="106" t="s">
        <v>6</v>
      </c>
      <c r="C15" s="15" t="s">
        <v>0</v>
      </c>
      <c r="D15" s="75">
        <v>5861</v>
      </c>
      <c r="E15" s="69">
        <v>130</v>
      </c>
      <c r="F15" s="36">
        <f t="shared" si="3"/>
        <v>4408.4615384615381</v>
      </c>
      <c r="G15" s="69">
        <v>96845</v>
      </c>
      <c r="H15" s="55">
        <v>11358</v>
      </c>
      <c r="I15" s="36">
        <f t="shared" si="0"/>
        <v>752.6589188237366</v>
      </c>
      <c r="J15" s="51">
        <f t="shared" si="1"/>
        <v>6.0519386648768654</v>
      </c>
      <c r="K15" s="51">
        <f t="shared" si="1"/>
        <v>1.1445677055819687</v>
      </c>
      <c r="L15" s="52">
        <f t="shared" si="2"/>
        <v>4.9073709592948962</v>
      </c>
      <c r="O15" s="58"/>
    </row>
    <row r="16" spans="1:15">
      <c r="A16" s="109"/>
      <c r="B16" s="106"/>
      <c r="C16" s="15" t="s">
        <v>1</v>
      </c>
      <c r="D16" s="81">
        <v>58990</v>
      </c>
      <c r="E16" s="70">
        <v>600</v>
      </c>
      <c r="F16" s="37">
        <f t="shared" si="3"/>
        <v>9731.6666666666661</v>
      </c>
      <c r="G16" s="70">
        <v>793833</v>
      </c>
      <c r="H16" s="59">
        <v>25945</v>
      </c>
      <c r="I16" s="37">
        <f t="shared" si="0"/>
        <v>2959.6762381961844</v>
      </c>
      <c r="J16" s="49">
        <f t="shared" si="1"/>
        <v>7.4310339832181329</v>
      </c>
      <c r="K16" s="49">
        <f t="shared" si="1"/>
        <v>2.3125843129697436</v>
      </c>
      <c r="L16" s="50">
        <f t="shared" si="2"/>
        <v>5.1184496702483893</v>
      </c>
    </row>
    <row r="17" spans="1:12">
      <c r="A17" s="109"/>
      <c r="B17" s="106" t="s">
        <v>7</v>
      </c>
      <c r="C17" s="15" t="s">
        <v>0</v>
      </c>
      <c r="D17" s="75">
        <v>3254</v>
      </c>
      <c r="E17" s="69">
        <v>1934</v>
      </c>
      <c r="F17" s="36">
        <f t="shared" si="3"/>
        <v>68.25232678386763</v>
      </c>
      <c r="G17" s="69">
        <v>34710</v>
      </c>
      <c r="H17" s="55">
        <v>24761</v>
      </c>
      <c r="I17" s="36">
        <f t="shared" si="0"/>
        <v>40.180121965994914</v>
      </c>
      <c r="J17" s="51">
        <f t="shared" si="1"/>
        <v>9.3748199366176905</v>
      </c>
      <c r="K17" s="51">
        <f t="shared" si="1"/>
        <v>7.8106700052501923</v>
      </c>
      <c r="L17" s="52">
        <f t="shared" si="2"/>
        <v>1.5641499313674982</v>
      </c>
    </row>
    <row r="18" spans="1:12">
      <c r="A18" s="109"/>
      <c r="B18" s="106"/>
      <c r="C18" s="15" t="s">
        <v>1</v>
      </c>
      <c r="D18" s="81">
        <v>28337</v>
      </c>
      <c r="E18" s="70">
        <v>5859</v>
      </c>
      <c r="F18" s="37">
        <f t="shared" si="3"/>
        <v>383.64908687489333</v>
      </c>
      <c r="G18" s="70">
        <v>246961</v>
      </c>
      <c r="H18" s="59">
        <v>81349</v>
      </c>
      <c r="I18" s="37">
        <f t="shared" si="0"/>
        <v>203.58209689117263</v>
      </c>
      <c r="J18" s="49">
        <f t="shared" si="1"/>
        <v>11.474281364263993</v>
      </c>
      <c r="K18" s="49">
        <f t="shared" si="1"/>
        <v>7.2023011960810832</v>
      </c>
      <c r="L18" s="50">
        <f t="shared" si="2"/>
        <v>4.2719801681829095</v>
      </c>
    </row>
    <row r="19" spans="1:12">
      <c r="A19" s="109"/>
      <c r="B19" s="106" t="s">
        <v>17</v>
      </c>
      <c r="C19" s="15" t="s">
        <v>0</v>
      </c>
      <c r="D19" s="75">
        <v>1097</v>
      </c>
      <c r="E19" s="69">
        <v>594</v>
      </c>
      <c r="F19" s="36">
        <f t="shared" si="3"/>
        <v>84.680134680134671</v>
      </c>
      <c r="G19" s="69">
        <v>33321</v>
      </c>
      <c r="H19" s="55">
        <v>12349</v>
      </c>
      <c r="I19" s="36">
        <f t="shared" si="0"/>
        <v>169.8275163980889</v>
      </c>
      <c r="J19" s="51">
        <f t="shared" si="1"/>
        <v>3.2922181207046606</v>
      </c>
      <c r="K19" s="51">
        <f t="shared" si="1"/>
        <v>4.8101060814640864</v>
      </c>
      <c r="L19" s="52">
        <f t="shared" si="2"/>
        <v>-1.5178879607594258</v>
      </c>
    </row>
    <row r="20" spans="1:12">
      <c r="A20" s="109"/>
      <c r="B20" s="106"/>
      <c r="C20" s="15" t="s">
        <v>1</v>
      </c>
      <c r="D20" s="81">
        <v>8257</v>
      </c>
      <c r="E20" s="70">
        <v>2101</v>
      </c>
      <c r="F20" s="37">
        <f t="shared" si="3"/>
        <v>293.00333174678724</v>
      </c>
      <c r="G20" s="70">
        <v>196201</v>
      </c>
      <c r="H20" s="59">
        <v>36623</v>
      </c>
      <c r="I20" s="37">
        <f t="shared" si="0"/>
        <v>435.73164404882175</v>
      </c>
      <c r="J20" s="49">
        <f t="shared" si="1"/>
        <v>4.2084393045907005</v>
      </c>
      <c r="K20" s="49">
        <f t="shared" si="1"/>
        <v>5.7368320454359276</v>
      </c>
      <c r="L20" s="50">
        <f t="shared" si="2"/>
        <v>-1.5283927408452271</v>
      </c>
    </row>
    <row r="21" spans="1:12">
      <c r="A21" s="109"/>
      <c r="B21" s="106" t="s">
        <v>18</v>
      </c>
      <c r="C21" s="15" t="s">
        <v>0</v>
      </c>
      <c r="D21" s="75">
        <v>355</v>
      </c>
      <c r="E21" s="69">
        <v>94</v>
      </c>
      <c r="F21" s="36">
        <f t="shared" si="3"/>
        <v>277.65957446808511</v>
      </c>
      <c r="G21" s="69">
        <v>30343</v>
      </c>
      <c r="H21" s="55">
        <v>14750</v>
      </c>
      <c r="I21" s="36">
        <f t="shared" si="0"/>
        <v>105.71525423728814</v>
      </c>
      <c r="J21" s="51">
        <f t="shared" si="1"/>
        <v>1.1699568269452594</v>
      </c>
      <c r="K21" s="51">
        <f t="shared" si="1"/>
        <v>0.63728813559322028</v>
      </c>
      <c r="L21" s="52">
        <f t="shared" si="2"/>
        <v>0.53266869135203909</v>
      </c>
    </row>
    <row r="22" spans="1:12">
      <c r="A22" s="109"/>
      <c r="B22" s="106"/>
      <c r="C22" s="15" t="s">
        <v>1</v>
      </c>
      <c r="D22" s="81">
        <v>3484</v>
      </c>
      <c r="E22" s="70">
        <v>734</v>
      </c>
      <c r="F22" s="37">
        <f t="shared" si="3"/>
        <v>374.65940054495917</v>
      </c>
      <c r="G22" s="70">
        <v>196898</v>
      </c>
      <c r="H22" s="59">
        <v>74575</v>
      </c>
      <c r="I22" s="37">
        <f t="shared" si="0"/>
        <v>164.02681863895407</v>
      </c>
      <c r="J22" s="49">
        <f t="shared" si="1"/>
        <v>1.7694440776442624</v>
      </c>
      <c r="K22" s="49">
        <f t="shared" si="1"/>
        <v>0.98424404961448209</v>
      </c>
      <c r="L22" s="50">
        <f t="shared" si="2"/>
        <v>0.78520002802978028</v>
      </c>
    </row>
    <row r="23" spans="1:12">
      <c r="A23" s="109"/>
      <c r="B23" s="106" t="s">
        <v>8</v>
      </c>
      <c r="C23" s="15" t="s">
        <v>0</v>
      </c>
      <c r="D23" s="75">
        <v>477</v>
      </c>
      <c r="E23" s="69">
        <v>162</v>
      </c>
      <c r="F23" s="36">
        <f t="shared" si="3"/>
        <v>194.44444444444443</v>
      </c>
      <c r="G23" s="69">
        <v>46026</v>
      </c>
      <c r="H23" s="55">
        <v>32010</v>
      </c>
      <c r="I23" s="36">
        <f t="shared" si="0"/>
        <v>43.786316776007503</v>
      </c>
      <c r="J23" s="51">
        <f t="shared" si="1"/>
        <v>1.0363707469691044</v>
      </c>
      <c r="K23" s="51">
        <f t="shared" si="1"/>
        <v>0.50609184629803183</v>
      </c>
      <c r="L23" s="52">
        <f t="shared" si="2"/>
        <v>0.53027890067107253</v>
      </c>
    </row>
    <row r="24" spans="1:12">
      <c r="A24" s="109"/>
      <c r="B24" s="106"/>
      <c r="C24" s="15" t="s">
        <v>1</v>
      </c>
      <c r="D24" s="81">
        <v>3871</v>
      </c>
      <c r="E24" s="70">
        <v>796</v>
      </c>
      <c r="F24" s="37">
        <f t="shared" si="3"/>
        <v>386.3065326633166</v>
      </c>
      <c r="G24" s="70">
        <v>351921</v>
      </c>
      <c r="H24" s="59">
        <v>134101</v>
      </c>
      <c r="I24" s="37">
        <f t="shared" si="0"/>
        <v>162.42981036681309</v>
      </c>
      <c r="J24" s="49">
        <f t="shared" si="1"/>
        <v>1.0999627757366</v>
      </c>
      <c r="K24" s="49">
        <f t="shared" si="1"/>
        <v>0.59358244904959689</v>
      </c>
      <c r="L24" s="50">
        <f t="shared" si="2"/>
        <v>0.50638032668700306</v>
      </c>
    </row>
    <row r="25" spans="1:12">
      <c r="A25" s="109"/>
      <c r="B25" s="106" t="s">
        <v>9</v>
      </c>
      <c r="C25" s="15" t="s">
        <v>0</v>
      </c>
      <c r="D25" s="75">
        <v>218</v>
      </c>
      <c r="E25" s="69">
        <v>1759</v>
      </c>
      <c r="F25" s="36">
        <f t="shared" si="3"/>
        <v>-87.606594656054583</v>
      </c>
      <c r="G25" s="69">
        <v>46482</v>
      </c>
      <c r="H25" s="55">
        <v>34428</v>
      </c>
      <c r="I25" s="36">
        <f t="shared" si="0"/>
        <v>35.012199372603696</v>
      </c>
      <c r="J25" s="51">
        <f t="shared" si="1"/>
        <v>0.46899875220515463</v>
      </c>
      <c r="K25" s="51">
        <f t="shared" si="1"/>
        <v>5.1092134309283148</v>
      </c>
      <c r="L25" s="52">
        <f t="shared" si="2"/>
        <v>-4.6402146787231597</v>
      </c>
    </row>
    <row r="26" spans="1:12">
      <c r="A26" s="109"/>
      <c r="B26" s="106"/>
      <c r="C26" s="15" t="s">
        <v>1</v>
      </c>
      <c r="D26" s="82">
        <v>20012</v>
      </c>
      <c r="E26" s="62">
        <v>3849</v>
      </c>
      <c r="F26" s="37">
        <f t="shared" si="3"/>
        <v>419.92725383216418</v>
      </c>
      <c r="G26" s="62">
        <v>315829</v>
      </c>
      <c r="H26" s="59">
        <v>108917</v>
      </c>
      <c r="I26" s="37">
        <f t="shared" si="0"/>
        <v>189.97218065132165</v>
      </c>
      <c r="J26" s="49">
        <f t="shared" si="1"/>
        <v>6.3363402347472846</v>
      </c>
      <c r="K26" s="49">
        <f t="shared" si="1"/>
        <v>3.5338835994381044</v>
      </c>
      <c r="L26" s="50">
        <f t="shared" si="2"/>
        <v>2.8024566353091802</v>
      </c>
    </row>
    <row r="27" spans="1:12">
      <c r="A27" s="109"/>
      <c r="B27" s="106" t="s">
        <v>10</v>
      </c>
      <c r="C27" s="15" t="s">
        <v>0</v>
      </c>
      <c r="D27" s="76">
        <v>2311</v>
      </c>
      <c r="E27" s="71">
        <v>728</v>
      </c>
      <c r="F27" s="36">
        <f t="shared" si="3"/>
        <v>217.44505494505492</v>
      </c>
      <c r="G27" s="71">
        <v>113916</v>
      </c>
      <c r="H27" s="60">
        <v>76479</v>
      </c>
      <c r="I27" s="36">
        <f t="shared" si="0"/>
        <v>48.950692346918764</v>
      </c>
      <c r="J27" s="51">
        <f t="shared" si="1"/>
        <v>2.0286878050493349</v>
      </c>
      <c r="K27" s="51">
        <f t="shared" si="1"/>
        <v>0.95189529151793306</v>
      </c>
      <c r="L27" s="52">
        <f t="shared" si="2"/>
        <v>1.0767925135314018</v>
      </c>
    </row>
    <row r="28" spans="1:12">
      <c r="A28" s="110"/>
      <c r="B28" s="107"/>
      <c r="C28" s="14" t="s">
        <v>1</v>
      </c>
      <c r="D28" s="82">
        <v>16094</v>
      </c>
      <c r="E28" s="62">
        <v>7300</v>
      </c>
      <c r="F28" s="35">
        <f t="shared" si="3"/>
        <v>120.46575342465754</v>
      </c>
      <c r="G28" s="62">
        <v>850447</v>
      </c>
      <c r="H28" s="65">
        <v>473084</v>
      </c>
      <c r="I28" s="35">
        <f t="shared" si="0"/>
        <v>79.766595361500279</v>
      </c>
      <c r="J28" s="47">
        <f t="shared" si="1"/>
        <v>1.8924165762240326</v>
      </c>
      <c r="K28" s="47">
        <f>E28/H28*100</f>
        <v>1.5430663476253688</v>
      </c>
      <c r="L28" s="48">
        <f>J28-K28</f>
        <v>0.34935022859866383</v>
      </c>
    </row>
    <row r="29" spans="1:12">
      <c r="A29" s="98" t="s">
        <v>19</v>
      </c>
      <c r="B29" s="101" t="s">
        <v>2</v>
      </c>
      <c r="C29" s="16" t="s">
        <v>0</v>
      </c>
      <c r="D29" s="28">
        <f>D31+D33</f>
        <v>5738</v>
      </c>
      <c r="E29" s="29">
        <f>E31+E33</f>
        <v>2962</v>
      </c>
      <c r="F29" s="38">
        <f>(D29-E29)/E29*100</f>
        <v>93.720459149223501</v>
      </c>
      <c r="G29" s="79">
        <v>282306</v>
      </c>
      <c r="H29" s="63">
        <v>168647</v>
      </c>
      <c r="I29" s="34">
        <f t="shared" si="0"/>
        <v>67.39461715891774</v>
      </c>
      <c r="J29" s="45">
        <f t="shared" si="1"/>
        <v>2.0325462441464226</v>
      </c>
      <c r="K29" s="45">
        <f t="shared" si="1"/>
        <v>1.7563312718281381</v>
      </c>
      <c r="L29" s="46">
        <f>J29-K29</f>
        <v>0.27621497231828451</v>
      </c>
    </row>
    <row r="30" spans="1:12">
      <c r="A30" s="99"/>
      <c r="B30" s="102"/>
      <c r="C30" s="17" t="s">
        <v>1</v>
      </c>
      <c r="D30" s="30">
        <f>D32+D34</f>
        <v>50329</v>
      </c>
      <c r="E30" s="31">
        <f>E32+E34</f>
        <v>25162</v>
      </c>
      <c r="F30" s="39">
        <f>(D30-E30)/E30*100</f>
        <v>100.01987123440108</v>
      </c>
      <c r="G30" s="80">
        <v>918829</v>
      </c>
      <c r="H30" s="64">
        <v>918829</v>
      </c>
      <c r="I30" s="35">
        <f t="shared" si="0"/>
        <v>0</v>
      </c>
      <c r="J30" s="47">
        <f t="shared" si="1"/>
        <v>5.4775154027572048</v>
      </c>
      <c r="K30" s="47">
        <f>E30/H30*100</f>
        <v>2.738485615930712</v>
      </c>
      <c r="L30" s="48">
        <f>J30-K30</f>
        <v>2.7390297868264928</v>
      </c>
    </row>
    <row r="31" spans="1:12">
      <c r="A31" s="99"/>
      <c r="B31" s="103" t="s">
        <v>11</v>
      </c>
      <c r="C31" s="18" t="s">
        <v>0</v>
      </c>
      <c r="D31" s="83">
        <v>2661</v>
      </c>
      <c r="E31" s="55">
        <v>1466</v>
      </c>
      <c r="F31" s="36">
        <f t="shared" si="3"/>
        <v>81.514324693042298</v>
      </c>
      <c r="G31" s="55">
        <v>115763</v>
      </c>
      <c r="H31" s="66">
        <v>73560</v>
      </c>
      <c r="I31" s="36">
        <f t="shared" si="0"/>
        <v>57.372213159325725</v>
      </c>
      <c r="J31" s="45">
        <f t="shared" si="1"/>
        <v>2.298661921339288</v>
      </c>
      <c r="K31" s="45">
        <f t="shared" si="1"/>
        <v>1.9929309407286568</v>
      </c>
      <c r="L31" s="46">
        <f>J31-K31</f>
        <v>0.3057309806106312</v>
      </c>
    </row>
    <row r="32" spans="1:12">
      <c r="A32" s="99"/>
      <c r="B32" s="104"/>
      <c r="C32" s="18" t="s">
        <v>1</v>
      </c>
      <c r="D32" s="62">
        <v>23701</v>
      </c>
      <c r="E32" s="62">
        <v>10481</v>
      </c>
      <c r="F32" s="37">
        <f t="shared" si="3"/>
        <v>126.13300257609006</v>
      </c>
      <c r="G32" s="62">
        <v>415435</v>
      </c>
      <c r="H32" s="59">
        <v>415435</v>
      </c>
      <c r="I32" s="37">
        <f t="shared" si="0"/>
        <v>0</v>
      </c>
      <c r="J32" s="49">
        <f t="shared" si="1"/>
        <v>5.7051042882761447</v>
      </c>
      <c r="K32" s="49">
        <f t="shared" si="1"/>
        <v>2.5228976855585108</v>
      </c>
      <c r="L32" s="50">
        <f t="shared" ref="L32:L33" si="4">J32-K32</f>
        <v>3.1822066027176339</v>
      </c>
    </row>
    <row r="33" spans="1:12" ht="17.25" customHeight="1">
      <c r="A33" s="99"/>
      <c r="B33" s="104" t="s">
        <v>10</v>
      </c>
      <c r="C33" s="18" t="s">
        <v>0</v>
      </c>
      <c r="D33" s="71">
        <v>3077</v>
      </c>
      <c r="E33" s="71">
        <v>1496</v>
      </c>
      <c r="F33" s="36">
        <f t="shared" si="3"/>
        <v>105.68181818181819</v>
      </c>
      <c r="G33" s="71">
        <v>166543</v>
      </c>
      <c r="H33" s="60">
        <v>95087</v>
      </c>
      <c r="I33" s="36">
        <f t="shared" si="0"/>
        <v>75.148022337438348</v>
      </c>
      <c r="J33" s="51">
        <f t="shared" si="1"/>
        <v>1.8475708976060237</v>
      </c>
      <c r="K33" s="51">
        <f t="shared" si="1"/>
        <v>1.5732960341581919</v>
      </c>
      <c r="L33" s="52">
        <f t="shared" si="4"/>
        <v>0.27427486344783181</v>
      </c>
    </row>
    <row r="34" spans="1:12" ht="17.25" thickBot="1">
      <c r="A34" s="100"/>
      <c r="B34" s="105"/>
      <c r="C34" s="19" t="s">
        <v>1</v>
      </c>
      <c r="D34" s="72">
        <v>26628</v>
      </c>
      <c r="E34" s="72">
        <v>14681</v>
      </c>
      <c r="F34" s="40">
        <f t="shared" si="3"/>
        <v>81.377290375315042</v>
      </c>
      <c r="G34" s="72">
        <v>503394</v>
      </c>
      <c r="H34" s="61">
        <v>503394</v>
      </c>
      <c r="I34" s="40">
        <f t="shared" si="0"/>
        <v>0</v>
      </c>
      <c r="J34" s="53">
        <f t="shared" si="1"/>
        <v>5.2896935601139461</v>
      </c>
      <c r="K34" s="53">
        <f>E34/H34*100</f>
        <v>2.9164034533586016</v>
      </c>
      <c r="L34" s="54">
        <f>J34-K34</f>
        <v>2.3732901067553445</v>
      </c>
    </row>
  </sheetData>
  <mergeCells count="21">
    <mergeCell ref="B27:B28"/>
    <mergeCell ref="A29:A34"/>
    <mergeCell ref="B29:B30"/>
    <mergeCell ref="B31:B32"/>
    <mergeCell ref="B33:B34"/>
    <mergeCell ref="B25:B26"/>
    <mergeCell ref="A1:L1"/>
    <mergeCell ref="D3:F3"/>
    <mergeCell ref="G3:I3"/>
    <mergeCell ref="J3:L3"/>
    <mergeCell ref="A5:B6"/>
    <mergeCell ref="A7:A28"/>
    <mergeCell ref="B7:B8"/>
    <mergeCell ref="B9:B10"/>
    <mergeCell ref="B11:B12"/>
    <mergeCell ref="B13:B14"/>
    <mergeCell ref="B15:B16"/>
    <mergeCell ref="B17:B18"/>
    <mergeCell ref="B19:B20"/>
    <mergeCell ref="B21:B22"/>
    <mergeCell ref="B23:B24"/>
  </mergeCells>
  <phoneticPr fontId="2" type="noConversion"/>
  <pageMargins left="0.39370078740157483" right="0.39370078740157483" top="0.15748031496062992" bottom="0.15748031496062992" header="0.31496062992125984" footer="0.31496062992125984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"/>
  <sheetViews>
    <sheetView zoomScaleNormal="100" workbookViewId="0">
      <selection activeCell="D33" activeCellId="11" sqref="D9 D11 D13 D15 D17 D19 D21 D23 D25 D27 D31 D33"/>
    </sheetView>
  </sheetViews>
  <sheetFormatPr defaultColWidth="9" defaultRowHeight="16.5"/>
  <cols>
    <col min="1" max="12" width="9.875" style="3" customWidth="1"/>
    <col min="13" max="16384" width="9" style="3"/>
  </cols>
  <sheetData>
    <row r="1" spans="1:15" ht="26.25">
      <c r="A1" s="114" t="s">
        <v>38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</row>
    <row r="2" spans="1:15" ht="6.95" customHeight="1" thickBot="1">
      <c r="A2" s="4"/>
      <c r="B2" s="4"/>
      <c r="C2" s="4"/>
      <c r="D2" s="4"/>
      <c r="E2" s="2"/>
      <c r="F2" s="2"/>
      <c r="G2" s="2"/>
      <c r="H2" s="2"/>
      <c r="I2" s="2"/>
    </row>
    <row r="3" spans="1:15">
      <c r="A3" s="5"/>
      <c r="B3" s="6"/>
      <c r="C3" s="7"/>
      <c r="D3" s="115" t="s">
        <v>21</v>
      </c>
      <c r="E3" s="112"/>
      <c r="F3" s="116"/>
      <c r="G3" s="117" t="s">
        <v>22</v>
      </c>
      <c r="H3" s="112"/>
      <c r="I3" s="116"/>
      <c r="J3" s="112" t="s">
        <v>24</v>
      </c>
      <c r="K3" s="112"/>
      <c r="L3" s="113"/>
    </row>
    <row r="4" spans="1:15">
      <c r="A4" s="8"/>
      <c r="B4" s="9"/>
      <c r="C4" s="10"/>
      <c r="D4" s="22" t="s">
        <v>28</v>
      </c>
      <c r="E4" s="23" t="s">
        <v>26</v>
      </c>
      <c r="F4" s="21" t="s">
        <v>23</v>
      </c>
      <c r="G4" s="24" t="s">
        <v>28</v>
      </c>
      <c r="H4" s="23" t="s">
        <v>26</v>
      </c>
      <c r="I4" s="25" t="s">
        <v>23</v>
      </c>
      <c r="J4" s="23" t="s">
        <v>28</v>
      </c>
      <c r="K4" s="23" t="s">
        <v>26</v>
      </c>
      <c r="L4" s="20" t="s">
        <v>25</v>
      </c>
    </row>
    <row r="5" spans="1:15">
      <c r="A5" s="118" t="s">
        <v>15</v>
      </c>
      <c r="B5" s="119"/>
      <c r="C5" s="11" t="s">
        <v>0</v>
      </c>
      <c r="D5" s="26">
        <f>D7+D29</f>
        <v>73296</v>
      </c>
      <c r="E5" s="26">
        <f>E7+E29</f>
        <v>14529</v>
      </c>
      <c r="F5" s="32">
        <f>(D5-E5)/E5*100</f>
        <v>404.48069378484411</v>
      </c>
      <c r="G5" s="56">
        <v>1114990</v>
      </c>
      <c r="H5" s="56">
        <v>459906</v>
      </c>
      <c r="I5" s="32">
        <f t="shared" ref="I5:I34" si="0">(G5-H5)/H5*100</f>
        <v>142.4386722504164</v>
      </c>
      <c r="J5" s="41">
        <f>D5/G5*100</f>
        <v>6.5736912438676578</v>
      </c>
      <c r="K5" s="41">
        <f t="shared" ref="J5:K34" si="1">E5/H5*100</f>
        <v>3.1591238209547163</v>
      </c>
      <c r="L5" s="42">
        <f t="shared" ref="L5:L27" si="2">J5-K5</f>
        <v>3.4145674229129415</v>
      </c>
    </row>
    <row r="6" spans="1:15">
      <c r="A6" s="120"/>
      <c r="B6" s="121"/>
      <c r="C6" s="12" t="s">
        <v>1</v>
      </c>
      <c r="D6" s="27">
        <f>D8+D30</f>
        <v>630151</v>
      </c>
      <c r="E6" s="27">
        <f>E8+E30</f>
        <v>70431</v>
      </c>
      <c r="F6" s="33">
        <f>(D6-E6)/E6*100</f>
        <v>794.70687623347681</v>
      </c>
      <c r="G6" s="57">
        <v>9995040</v>
      </c>
      <c r="H6" s="57">
        <v>2658744</v>
      </c>
      <c r="I6" s="33">
        <f t="shared" si="0"/>
        <v>275.930890676199</v>
      </c>
      <c r="J6" s="43">
        <f>D6/G6*100</f>
        <v>6.3046371000016004</v>
      </c>
      <c r="K6" s="43">
        <f>E6/H6*100</f>
        <v>2.649032776378621</v>
      </c>
      <c r="L6" s="44">
        <f t="shared" si="2"/>
        <v>3.6556043236229794</v>
      </c>
      <c r="O6" s="58"/>
    </row>
    <row r="7" spans="1:15">
      <c r="A7" s="108" t="s">
        <v>16</v>
      </c>
      <c r="B7" s="101" t="s">
        <v>2</v>
      </c>
      <c r="C7" s="13" t="s">
        <v>0</v>
      </c>
      <c r="D7" s="73">
        <f>SUM(D9,D11,D13,D15,D17,D19,D21,D23,D25,D27)</f>
        <v>66179</v>
      </c>
      <c r="E7" s="77">
        <f>SUM(E9,E11,E13,E15,E17,E19,E21,E23,E25,E27)</f>
        <v>12327</v>
      </c>
      <c r="F7" s="34">
        <f>(D7-E7)/E7*100</f>
        <v>436.86217246694252</v>
      </c>
      <c r="G7" s="77">
        <v>888656</v>
      </c>
      <c r="H7" s="67">
        <v>313130</v>
      </c>
      <c r="I7" s="34">
        <f t="shared" si="0"/>
        <v>183.79778366812508</v>
      </c>
      <c r="J7" s="45">
        <f>D7/G7*100</f>
        <v>7.4470886372229526</v>
      </c>
      <c r="K7" s="45">
        <f t="shared" si="1"/>
        <v>3.9367036055312492</v>
      </c>
      <c r="L7" s="46">
        <f t="shared" si="2"/>
        <v>3.5103850316917034</v>
      </c>
    </row>
    <row r="8" spans="1:15">
      <c r="A8" s="109"/>
      <c r="B8" s="102"/>
      <c r="C8" s="14" t="s">
        <v>1</v>
      </c>
      <c r="D8" s="74">
        <f>SUM(D10,D12,D14,D16,D18,D20,D22,D24,D26,D28)</f>
        <v>572705</v>
      </c>
      <c r="E8" s="78">
        <f>SUM(E10,E12,E14,E16,E18,E20,E22,E24,E26,E28)</f>
        <v>43067</v>
      </c>
      <c r="F8" s="35">
        <f>(D8-E8)/E8*100</f>
        <v>1229.8000789467574</v>
      </c>
      <c r="G8" s="78">
        <v>7550419</v>
      </c>
      <c r="H8" s="68">
        <v>1593139</v>
      </c>
      <c r="I8" s="35">
        <f t="shared" si="0"/>
        <v>373.93347347594903</v>
      </c>
      <c r="J8" s="47">
        <f>D8/G8*100</f>
        <v>7.5850757421541761</v>
      </c>
      <c r="K8" s="47">
        <f>E8/H8*100</f>
        <v>2.7032795004076857</v>
      </c>
      <c r="L8" s="48">
        <f t="shared" si="2"/>
        <v>4.8817962417464908</v>
      </c>
    </row>
    <row r="9" spans="1:15">
      <c r="A9" s="109"/>
      <c r="B9" s="111" t="s">
        <v>3</v>
      </c>
      <c r="C9" s="15" t="s">
        <v>0</v>
      </c>
      <c r="D9" s="75">
        <v>3031</v>
      </c>
      <c r="E9" s="69">
        <v>1018</v>
      </c>
      <c r="F9" s="36">
        <f t="shared" ref="F9:F34" si="3">(D9-E9)/E9*100</f>
        <v>197.74066797642436</v>
      </c>
      <c r="G9" s="69">
        <v>278322</v>
      </c>
      <c r="H9" s="66">
        <v>62422</v>
      </c>
      <c r="I9" s="36">
        <f t="shared" si="0"/>
        <v>345.87164781647493</v>
      </c>
      <c r="J9" s="45">
        <f>D9/G9*100</f>
        <v>1.0890263795172499</v>
      </c>
      <c r="K9" s="45">
        <f t="shared" si="1"/>
        <v>1.6308352824324757</v>
      </c>
      <c r="L9" s="46">
        <f t="shared" si="2"/>
        <v>-0.54180890291522577</v>
      </c>
    </row>
    <row r="10" spans="1:15">
      <c r="A10" s="109"/>
      <c r="B10" s="106"/>
      <c r="C10" s="15" t="s">
        <v>1</v>
      </c>
      <c r="D10" s="81">
        <v>52134</v>
      </c>
      <c r="E10" s="70">
        <v>2572</v>
      </c>
      <c r="F10" s="37">
        <f t="shared" si="3"/>
        <v>1926.9828926905132</v>
      </c>
      <c r="G10" s="70">
        <v>2120560</v>
      </c>
      <c r="H10" s="59">
        <v>212692</v>
      </c>
      <c r="I10" s="37">
        <f t="shared" si="0"/>
        <v>897.00976059278207</v>
      </c>
      <c r="J10" s="49">
        <f t="shared" si="1"/>
        <v>2.4585015278982914</v>
      </c>
      <c r="K10" s="49">
        <f>E10/H10*100</f>
        <v>1.2092603388937995</v>
      </c>
      <c r="L10" s="50">
        <f t="shared" si="2"/>
        <v>1.2492411890044919</v>
      </c>
    </row>
    <row r="11" spans="1:15">
      <c r="A11" s="109"/>
      <c r="B11" s="106" t="s">
        <v>4</v>
      </c>
      <c r="C11" s="15" t="s">
        <v>0</v>
      </c>
      <c r="D11" s="75">
        <v>47544</v>
      </c>
      <c r="E11" s="69">
        <v>1104</v>
      </c>
      <c r="F11" s="36">
        <f t="shared" si="3"/>
        <v>4206.521739130435</v>
      </c>
      <c r="G11" s="69">
        <v>221469</v>
      </c>
      <c r="H11" s="55">
        <v>24174</v>
      </c>
      <c r="I11" s="36">
        <f t="shared" si="0"/>
        <v>816.14544551998029</v>
      </c>
      <c r="J11" s="51">
        <f t="shared" si="1"/>
        <v>21.467564309226123</v>
      </c>
      <c r="K11" s="51">
        <f t="shared" si="1"/>
        <v>4.566890047158104</v>
      </c>
      <c r="L11" s="52">
        <f t="shared" si="2"/>
        <v>16.900674262068019</v>
      </c>
    </row>
    <row r="12" spans="1:15">
      <c r="A12" s="109"/>
      <c r="B12" s="106"/>
      <c r="C12" s="15" t="s">
        <v>1</v>
      </c>
      <c r="D12" s="81">
        <v>353197</v>
      </c>
      <c r="E12" s="70">
        <v>8554</v>
      </c>
      <c r="F12" s="37">
        <f t="shared" si="3"/>
        <v>4029.0273556231</v>
      </c>
      <c r="G12" s="70">
        <v>1765749</v>
      </c>
      <c r="H12" s="59">
        <v>199991</v>
      </c>
      <c r="I12" s="37">
        <f t="shared" si="0"/>
        <v>782.91423114040128</v>
      </c>
      <c r="J12" s="49">
        <f t="shared" si="1"/>
        <v>20.002673086605174</v>
      </c>
      <c r="K12" s="49">
        <f t="shared" si="1"/>
        <v>4.2771924736613149</v>
      </c>
      <c r="L12" s="50">
        <f t="shared" si="2"/>
        <v>15.725480612943858</v>
      </c>
    </row>
    <row r="13" spans="1:15">
      <c r="A13" s="109"/>
      <c r="B13" s="106" t="s">
        <v>5</v>
      </c>
      <c r="C13" s="15" t="s">
        <v>0</v>
      </c>
      <c r="D13" s="75">
        <v>2364</v>
      </c>
      <c r="E13" s="69">
        <v>518</v>
      </c>
      <c r="F13" s="36">
        <f t="shared" si="3"/>
        <v>356.37065637065638</v>
      </c>
      <c r="G13" s="69">
        <v>38052</v>
      </c>
      <c r="H13" s="55">
        <v>14721</v>
      </c>
      <c r="I13" s="36">
        <f t="shared" si="0"/>
        <v>158.48787446504991</v>
      </c>
      <c r="J13" s="51">
        <f t="shared" si="1"/>
        <v>6.2125512456638283</v>
      </c>
      <c r="K13" s="51">
        <f t="shared" si="1"/>
        <v>3.5187826913932478</v>
      </c>
      <c r="L13" s="52">
        <f t="shared" si="2"/>
        <v>2.6937685542705805</v>
      </c>
    </row>
    <row r="14" spans="1:15">
      <c r="A14" s="109"/>
      <c r="B14" s="106"/>
      <c r="C14" s="15" t="s">
        <v>1</v>
      </c>
      <c r="D14" s="81">
        <v>15089</v>
      </c>
      <c r="E14" s="70">
        <v>1015</v>
      </c>
      <c r="F14" s="37">
        <f t="shared" si="3"/>
        <v>1386.6009852216748</v>
      </c>
      <c r="G14" s="70">
        <v>361207</v>
      </c>
      <c r="H14" s="59">
        <v>34049</v>
      </c>
      <c r="I14" s="37">
        <f t="shared" si="0"/>
        <v>960.84466504155785</v>
      </c>
      <c r="J14" s="49">
        <f t="shared" si="1"/>
        <v>4.1773830518234698</v>
      </c>
      <c r="K14" s="49">
        <f t="shared" si="1"/>
        <v>2.9809979735087668</v>
      </c>
      <c r="L14" s="50">
        <f t="shared" si="2"/>
        <v>1.196385078314703</v>
      </c>
    </row>
    <row r="15" spans="1:15">
      <c r="A15" s="109"/>
      <c r="B15" s="106" t="s">
        <v>6</v>
      </c>
      <c r="C15" s="15" t="s">
        <v>0</v>
      </c>
      <c r="D15" s="75">
        <v>5673</v>
      </c>
      <c r="E15" s="69">
        <v>415</v>
      </c>
      <c r="F15" s="36">
        <f t="shared" si="3"/>
        <v>1266.9879518072289</v>
      </c>
      <c r="G15" s="69">
        <v>86141</v>
      </c>
      <c r="H15" s="55">
        <v>17914</v>
      </c>
      <c r="I15" s="36">
        <f t="shared" si="0"/>
        <v>380.85854638829966</v>
      </c>
      <c r="J15" s="51">
        <f t="shared" si="1"/>
        <v>6.5857141198732316</v>
      </c>
      <c r="K15" s="51">
        <f t="shared" si="1"/>
        <v>2.3166238695991961</v>
      </c>
      <c r="L15" s="52">
        <f t="shared" si="2"/>
        <v>4.2690902502740355</v>
      </c>
      <c r="O15" s="58"/>
    </row>
    <row r="16" spans="1:15">
      <c r="A16" s="109"/>
      <c r="B16" s="106"/>
      <c r="C16" s="15" t="s">
        <v>1</v>
      </c>
      <c r="D16" s="81">
        <v>64663</v>
      </c>
      <c r="E16" s="70">
        <v>1015</v>
      </c>
      <c r="F16" s="37">
        <f t="shared" si="3"/>
        <v>6270.7389162561576</v>
      </c>
      <c r="G16" s="70">
        <v>879974</v>
      </c>
      <c r="H16" s="59">
        <v>43859</v>
      </c>
      <c r="I16" s="37">
        <f t="shared" si="0"/>
        <v>1906.3704142821316</v>
      </c>
      <c r="J16" s="49">
        <f t="shared" si="1"/>
        <v>7.3482852902472109</v>
      </c>
      <c r="K16" s="49">
        <f t="shared" si="1"/>
        <v>2.3142342506669098</v>
      </c>
      <c r="L16" s="50">
        <f t="shared" si="2"/>
        <v>5.0340510395803015</v>
      </c>
    </row>
    <row r="17" spans="1:12">
      <c r="A17" s="109"/>
      <c r="B17" s="106" t="s">
        <v>7</v>
      </c>
      <c r="C17" s="15" t="s">
        <v>0</v>
      </c>
      <c r="D17" s="75">
        <v>4090</v>
      </c>
      <c r="E17" s="69">
        <v>3004</v>
      </c>
      <c r="F17" s="36">
        <f t="shared" si="3"/>
        <v>36.151797603195739</v>
      </c>
      <c r="G17" s="69">
        <v>44456</v>
      </c>
      <c r="H17" s="55">
        <v>33212</v>
      </c>
      <c r="I17" s="36">
        <f t="shared" si="0"/>
        <v>33.855233048295794</v>
      </c>
      <c r="J17" s="51">
        <f t="shared" si="1"/>
        <v>9.2001079719272987</v>
      </c>
      <c r="K17" s="51">
        <f t="shared" si="1"/>
        <v>9.0449235216186921</v>
      </c>
      <c r="L17" s="52">
        <f t="shared" si="2"/>
        <v>0.15518445030860661</v>
      </c>
    </row>
    <row r="18" spans="1:12">
      <c r="A18" s="109"/>
      <c r="B18" s="106"/>
      <c r="C18" s="15" t="s">
        <v>1</v>
      </c>
      <c r="D18" s="81">
        <v>32427</v>
      </c>
      <c r="E18" s="70">
        <v>8863</v>
      </c>
      <c r="F18" s="37">
        <f t="shared" si="3"/>
        <v>265.86934446575651</v>
      </c>
      <c r="G18" s="70">
        <v>291417</v>
      </c>
      <c r="H18" s="59">
        <v>114561</v>
      </c>
      <c r="I18" s="37">
        <f t="shared" si="0"/>
        <v>154.3771440542593</v>
      </c>
      <c r="J18" s="49">
        <f t="shared" si="1"/>
        <v>11.127353586098272</v>
      </c>
      <c r="K18" s="49">
        <f t="shared" si="1"/>
        <v>7.7364897303619911</v>
      </c>
      <c r="L18" s="50">
        <f t="shared" si="2"/>
        <v>3.3908638557362805</v>
      </c>
    </row>
    <row r="19" spans="1:12">
      <c r="A19" s="109"/>
      <c r="B19" s="106" t="s">
        <v>17</v>
      </c>
      <c r="C19" s="15" t="s">
        <v>0</v>
      </c>
      <c r="D19" s="75">
        <v>798</v>
      </c>
      <c r="E19" s="69">
        <v>726</v>
      </c>
      <c r="F19" s="36">
        <f t="shared" si="3"/>
        <v>9.9173553719008272</v>
      </c>
      <c r="G19" s="69">
        <v>30565</v>
      </c>
      <c r="H19" s="55">
        <v>13113</v>
      </c>
      <c r="I19" s="36">
        <f t="shared" si="0"/>
        <v>133.08930069396783</v>
      </c>
      <c r="J19" s="51">
        <f t="shared" si="1"/>
        <v>2.610829380009815</v>
      </c>
      <c r="K19" s="51">
        <f t="shared" si="1"/>
        <v>5.5364905056051246</v>
      </c>
      <c r="L19" s="52">
        <f t="shared" si="2"/>
        <v>-2.9256611255953096</v>
      </c>
    </row>
    <row r="20" spans="1:12">
      <c r="A20" s="109"/>
      <c r="B20" s="106"/>
      <c r="C20" s="15" t="s">
        <v>1</v>
      </c>
      <c r="D20" s="81">
        <v>9055</v>
      </c>
      <c r="E20" s="70">
        <v>2827</v>
      </c>
      <c r="F20" s="37">
        <f t="shared" si="3"/>
        <v>220.30420940926777</v>
      </c>
      <c r="G20" s="70">
        <v>226766</v>
      </c>
      <c r="H20" s="59">
        <v>49736</v>
      </c>
      <c r="I20" s="37">
        <f t="shared" si="0"/>
        <v>355.93935981984879</v>
      </c>
      <c r="J20" s="49">
        <f t="shared" si="1"/>
        <v>3.9931030224989637</v>
      </c>
      <c r="K20" s="49">
        <f t="shared" si="1"/>
        <v>5.6840115811484644</v>
      </c>
      <c r="L20" s="50">
        <f t="shared" si="2"/>
        <v>-1.6909085586495007</v>
      </c>
    </row>
    <row r="21" spans="1:12">
      <c r="A21" s="109"/>
      <c r="B21" s="106" t="s">
        <v>18</v>
      </c>
      <c r="C21" s="15" t="s">
        <v>0</v>
      </c>
      <c r="D21" s="75">
        <v>456</v>
      </c>
      <c r="E21" s="69">
        <v>279</v>
      </c>
      <c r="F21" s="36">
        <f t="shared" si="3"/>
        <v>63.44086021505376</v>
      </c>
      <c r="G21" s="69">
        <v>25643</v>
      </c>
      <c r="H21" s="55">
        <v>14299</v>
      </c>
      <c r="I21" s="36">
        <f t="shared" si="0"/>
        <v>79.334219176166158</v>
      </c>
      <c r="J21" s="51">
        <f t="shared" si="1"/>
        <v>1.778263073743322</v>
      </c>
      <c r="K21" s="51">
        <f t="shared" si="1"/>
        <v>1.9511853975802504</v>
      </c>
      <c r="L21" s="52">
        <f t="shared" si="2"/>
        <v>-0.1729223238369284</v>
      </c>
    </row>
    <row r="22" spans="1:12">
      <c r="A22" s="109"/>
      <c r="B22" s="106"/>
      <c r="C22" s="15" t="s">
        <v>1</v>
      </c>
      <c r="D22" s="81">
        <v>3940</v>
      </c>
      <c r="E22" s="70">
        <v>1013</v>
      </c>
      <c r="F22" s="37">
        <f t="shared" si="3"/>
        <v>288.94373149062193</v>
      </c>
      <c r="G22" s="70">
        <v>222541</v>
      </c>
      <c r="H22" s="59">
        <v>88874</v>
      </c>
      <c r="I22" s="37">
        <f t="shared" si="0"/>
        <v>150.40056709498842</v>
      </c>
      <c r="J22" s="49">
        <f t="shared" si="1"/>
        <v>1.7704602747358915</v>
      </c>
      <c r="K22" s="49">
        <f t="shared" si="1"/>
        <v>1.1398159191664603</v>
      </c>
      <c r="L22" s="50">
        <f t="shared" si="2"/>
        <v>0.63064435556943121</v>
      </c>
    </row>
    <row r="23" spans="1:12">
      <c r="A23" s="109"/>
      <c r="B23" s="106" t="s">
        <v>8</v>
      </c>
      <c r="C23" s="15" t="s">
        <v>0</v>
      </c>
      <c r="D23" s="75">
        <v>267</v>
      </c>
      <c r="E23" s="69">
        <v>455</v>
      </c>
      <c r="F23" s="36">
        <f t="shared" si="3"/>
        <v>-41.318681318681314</v>
      </c>
      <c r="G23" s="69">
        <v>37039</v>
      </c>
      <c r="H23" s="55">
        <v>27313</v>
      </c>
      <c r="I23" s="36">
        <f t="shared" si="0"/>
        <v>35.609416761249221</v>
      </c>
      <c r="J23" s="51">
        <f t="shared" si="1"/>
        <v>0.72086179432490083</v>
      </c>
      <c r="K23" s="51">
        <f t="shared" si="1"/>
        <v>1.6658733936220846</v>
      </c>
      <c r="L23" s="52">
        <f t="shared" si="2"/>
        <v>-0.94501159929718381</v>
      </c>
    </row>
    <row r="24" spans="1:12">
      <c r="A24" s="109"/>
      <c r="B24" s="106"/>
      <c r="C24" s="15" t="s">
        <v>1</v>
      </c>
      <c r="D24" s="81">
        <v>4138</v>
      </c>
      <c r="E24" s="70">
        <v>1251</v>
      </c>
      <c r="F24" s="37">
        <f t="shared" si="3"/>
        <v>230.77537969624302</v>
      </c>
      <c r="G24" s="70">
        <v>388960</v>
      </c>
      <c r="H24" s="59">
        <v>161414</v>
      </c>
      <c r="I24" s="37">
        <f t="shared" si="0"/>
        <v>140.9704238789696</v>
      </c>
      <c r="J24" s="49">
        <f t="shared" si="1"/>
        <v>1.0638626079802549</v>
      </c>
      <c r="K24" s="49">
        <f t="shared" si="1"/>
        <v>0.77502571028535316</v>
      </c>
      <c r="L24" s="50">
        <f t="shared" si="2"/>
        <v>0.28883689769490173</v>
      </c>
    </row>
    <row r="25" spans="1:12">
      <c r="A25" s="109"/>
      <c r="B25" s="106" t="s">
        <v>9</v>
      </c>
      <c r="C25" s="15" t="s">
        <v>0</v>
      </c>
      <c r="D25" s="75">
        <v>210</v>
      </c>
      <c r="E25" s="69">
        <v>3934</v>
      </c>
      <c r="F25" s="36">
        <f t="shared" si="3"/>
        <v>-94.661921708185048</v>
      </c>
      <c r="G25" s="69">
        <v>30164</v>
      </c>
      <c r="H25" s="55">
        <v>29316</v>
      </c>
      <c r="I25" s="36">
        <f t="shared" si="0"/>
        <v>2.8926183653977349</v>
      </c>
      <c r="J25" s="51">
        <f t="shared" si="1"/>
        <v>0.69619413870839419</v>
      </c>
      <c r="K25" s="51">
        <f t="shared" si="1"/>
        <v>13.419293218720153</v>
      </c>
      <c r="L25" s="52">
        <f t="shared" si="2"/>
        <v>-12.723099080011758</v>
      </c>
    </row>
    <row r="26" spans="1:12">
      <c r="A26" s="109"/>
      <c r="B26" s="106"/>
      <c r="C26" s="15" t="s">
        <v>1</v>
      </c>
      <c r="D26" s="82">
        <v>20222</v>
      </c>
      <c r="E26" s="62">
        <v>7783</v>
      </c>
      <c r="F26" s="37">
        <f t="shared" si="3"/>
        <v>159.82269047924964</v>
      </c>
      <c r="G26" s="62">
        <v>345993</v>
      </c>
      <c r="H26" s="59">
        <v>138233</v>
      </c>
      <c r="I26" s="37">
        <f t="shared" si="0"/>
        <v>150.29696237512027</v>
      </c>
      <c r="J26" s="49">
        <f t="shared" si="1"/>
        <v>5.8446269144173435</v>
      </c>
      <c r="K26" s="49">
        <f t="shared" si="1"/>
        <v>5.6303487589794043</v>
      </c>
      <c r="L26" s="50">
        <f t="shared" si="2"/>
        <v>0.21427815543793916</v>
      </c>
    </row>
    <row r="27" spans="1:12">
      <c r="A27" s="109"/>
      <c r="B27" s="106" t="s">
        <v>10</v>
      </c>
      <c r="C27" s="15" t="s">
        <v>0</v>
      </c>
      <c r="D27" s="76">
        <v>1746</v>
      </c>
      <c r="E27" s="71">
        <v>874</v>
      </c>
      <c r="F27" s="36">
        <f t="shared" si="3"/>
        <v>99.77116704805492</v>
      </c>
      <c r="G27" s="71">
        <v>96805</v>
      </c>
      <c r="H27" s="60">
        <v>76646</v>
      </c>
      <c r="I27" s="36">
        <f t="shared" si="0"/>
        <v>26.301437778879521</v>
      </c>
      <c r="J27" s="51">
        <f t="shared" si="1"/>
        <v>1.8036258457724292</v>
      </c>
      <c r="K27" s="51">
        <f t="shared" si="1"/>
        <v>1.1403073872087257</v>
      </c>
      <c r="L27" s="52">
        <f t="shared" si="2"/>
        <v>0.66331845856370353</v>
      </c>
    </row>
    <row r="28" spans="1:12">
      <c r="A28" s="110"/>
      <c r="B28" s="107"/>
      <c r="C28" s="14" t="s">
        <v>1</v>
      </c>
      <c r="D28" s="82">
        <v>17840</v>
      </c>
      <c r="E28" s="62">
        <v>8174</v>
      </c>
      <c r="F28" s="35">
        <f t="shared" si="3"/>
        <v>118.25299730853926</v>
      </c>
      <c r="G28" s="62">
        <v>947252</v>
      </c>
      <c r="H28" s="65">
        <v>549730</v>
      </c>
      <c r="I28" s="35">
        <f t="shared" si="0"/>
        <v>72.31222600185545</v>
      </c>
      <c r="J28" s="47">
        <f t="shared" si="1"/>
        <v>1.8833425529848447</v>
      </c>
      <c r="K28" s="47">
        <f>E28/H28*100</f>
        <v>1.4869117566805523</v>
      </c>
      <c r="L28" s="48">
        <f>J28-K28</f>
        <v>0.39643079630429234</v>
      </c>
    </row>
    <row r="29" spans="1:12">
      <c r="A29" s="98" t="s">
        <v>19</v>
      </c>
      <c r="B29" s="101" t="s">
        <v>2</v>
      </c>
      <c r="C29" s="16" t="s">
        <v>0</v>
      </c>
      <c r="D29" s="28">
        <f>D31+D33</f>
        <v>7117</v>
      </c>
      <c r="E29" s="29">
        <f>E31+E33</f>
        <v>2202</v>
      </c>
      <c r="F29" s="38">
        <f>(D29-E29)/E29*100</f>
        <v>223.20617620345141</v>
      </c>
      <c r="G29" s="79">
        <v>226334</v>
      </c>
      <c r="H29" s="63">
        <v>146776</v>
      </c>
      <c r="I29" s="34">
        <f t="shared" si="0"/>
        <v>54.203684526080551</v>
      </c>
      <c r="J29" s="45">
        <f t="shared" si="1"/>
        <v>3.1444679102565236</v>
      </c>
      <c r="K29" s="45">
        <f t="shared" si="1"/>
        <v>1.500245271706546</v>
      </c>
      <c r="L29" s="46">
        <f>J29-K29</f>
        <v>1.6442226385499776</v>
      </c>
    </row>
    <row r="30" spans="1:12">
      <c r="A30" s="99"/>
      <c r="B30" s="102"/>
      <c r="C30" s="17" t="s">
        <v>1</v>
      </c>
      <c r="D30" s="30">
        <f>D32+D34</f>
        <v>57446</v>
      </c>
      <c r="E30" s="31">
        <f>E32+E34</f>
        <v>27364</v>
      </c>
      <c r="F30" s="39">
        <f>(D30-E30)/E30*100</f>
        <v>109.93275836865955</v>
      </c>
      <c r="G30" s="80">
        <v>1145163</v>
      </c>
      <c r="H30" s="64">
        <v>1065605</v>
      </c>
      <c r="I30" s="35">
        <f t="shared" si="0"/>
        <v>7.4659934966521364</v>
      </c>
      <c r="J30" s="47">
        <f t="shared" si="1"/>
        <v>5.0164037783267537</v>
      </c>
      <c r="K30" s="47">
        <f>E30/H30*100</f>
        <v>2.5679308937176533</v>
      </c>
      <c r="L30" s="48">
        <f>J30-K30</f>
        <v>2.4484728846091004</v>
      </c>
    </row>
    <row r="31" spans="1:12">
      <c r="A31" s="99"/>
      <c r="B31" s="103" t="s">
        <v>11</v>
      </c>
      <c r="C31" s="18" t="s">
        <v>0</v>
      </c>
      <c r="D31" s="83">
        <v>2618</v>
      </c>
      <c r="E31" s="55">
        <v>1221</v>
      </c>
      <c r="F31" s="36">
        <f t="shared" si="3"/>
        <v>114.41441441441442</v>
      </c>
      <c r="G31" s="55">
        <v>93498</v>
      </c>
      <c r="H31" s="66">
        <v>64861</v>
      </c>
      <c r="I31" s="36">
        <f t="shared" si="0"/>
        <v>44.151339017283114</v>
      </c>
      <c r="J31" s="45">
        <f t="shared" si="1"/>
        <v>2.8000598943292903</v>
      </c>
      <c r="K31" s="45">
        <f t="shared" si="1"/>
        <v>1.8824871648602397</v>
      </c>
      <c r="L31" s="46">
        <f>J31-K31</f>
        <v>0.91757272946905055</v>
      </c>
    </row>
    <row r="32" spans="1:12">
      <c r="A32" s="99"/>
      <c r="B32" s="104"/>
      <c r="C32" s="18" t="s">
        <v>1</v>
      </c>
      <c r="D32" s="62">
        <v>26319</v>
      </c>
      <c r="E32" s="62">
        <v>11702</v>
      </c>
      <c r="F32" s="37">
        <f t="shared" si="3"/>
        <v>124.91027174841906</v>
      </c>
      <c r="G32" s="62">
        <v>480296</v>
      </c>
      <c r="H32" s="59">
        <v>480296</v>
      </c>
      <c r="I32" s="37">
        <f t="shared" si="0"/>
        <v>0</v>
      </c>
      <c r="J32" s="49">
        <f t="shared" si="1"/>
        <v>5.4797458234088978</v>
      </c>
      <c r="K32" s="49">
        <f t="shared" si="1"/>
        <v>2.4364142112364044</v>
      </c>
      <c r="L32" s="50">
        <f t="shared" ref="L32:L33" si="4">J32-K32</f>
        <v>3.0433316121724934</v>
      </c>
    </row>
    <row r="33" spans="1:12" ht="17.25" customHeight="1">
      <c r="A33" s="99"/>
      <c r="B33" s="104" t="s">
        <v>10</v>
      </c>
      <c r="C33" s="18" t="s">
        <v>0</v>
      </c>
      <c r="D33" s="71">
        <v>4499</v>
      </c>
      <c r="E33" s="71">
        <v>981</v>
      </c>
      <c r="F33" s="36">
        <f t="shared" si="3"/>
        <v>358.61365953109072</v>
      </c>
      <c r="G33" s="71">
        <v>132836</v>
      </c>
      <c r="H33" s="60">
        <v>81915</v>
      </c>
      <c r="I33" s="36">
        <f t="shared" si="0"/>
        <v>62.163217969846798</v>
      </c>
      <c r="J33" s="51">
        <f t="shared" si="1"/>
        <v>3.3868830738655182</v>
      </c>
      <c r="K33" s="51">
        <f t="shared" si="1"/>
        <v>1.1975828602819996</v>
      </c>
      <c r="L33" s="52">
        <f t="shared" si="4"/>
        <v>2.1893002135835187</v>
      </c>
    </row>
    <row r="34" spans="1:12" ht="17.25" thickBot="1">
      <c r="A34" s="100"/>
      <c r="B34" s="105"/>
      <c r="C34" s="19" t="s">
        <v>1</v>
      </c>
      <c r="D34" s="72">
        <v>31127</v>
      </c>
      <c r="E34" s="72">
        <v>15662</v>
      </c>
      <c r="F34" s="40">
        <f t="shared" si="3"/>
        <v>98.74217852126165</v>
      </c>
      <c r="G34" s="72">
        <v>585309</v>
      </c>
      <c r="H34" s="61">
        <v>585309</v>
      </c>
      <c r="I34" s="40">
        <f t="shared" si="0"/>
        <v>0</v>
      </c>
      <c r="J34" s="53">
        <f t="shared" si="1"/>
        <v>5.3180456818535164</v>
      </c>
      <c r="K34" s="53">
        <f>E34/H34*100</f>
        <v>2.6758515587493101</v>
      </c>
      <c r="L34" s="54">
        <f>J34-K34</f>
        <v>2.6421941231042063</v>
      </c>
    </row>
  </sheetData>
  <mergeCells count="21">
    <mergeCell ref="B25:B26"/>
    <mergeCell ref="A1:L1"/>
    <mergeCell ref="D3:F3"/>
    <mergeCell ref="G3:I3"/>
    <mergeCell ref="J3:L3"/>
    <mergeCell ref="A5:B6"/>
    <mergeCell ref="A7:A28"/>
    <mergeCell ref="B7:B8"/>
    <mergeCell ref="B9:B10"/>
    <mergeCell ref="B11:B12"/>
    <mergeCell ref="B13:B14"/>
    <mergeCell ref="B15:B16"/>
    <mergeCell ref="B17:B18"/>
    <mergeCell ref="B19:B20"/>
    <mergeCell ref="B21:B22"/>
    <mergeCell ref="B23:B24"/>
    <mergeCell ref="B27:B28"/>
    <mergeCell ref="A29:A34"/>
    <mergeCell ref="B29:B30"/>
    <mergeCell ref="B31:B32"/>
    <mergeCell ref="B33:B34"/>
  </mergeCells>
  <phoneticPr fontId="2" type="noConversion"/>
  <pageMargins left="0.39370078740157483" right="0.39370078740157483" top="0.15748031496062992" bottom="0.15748031496062992" header="0.31496062992125984" footer="0.31496062992125984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"/>
  <sheetViews>
    <sheetView tabSelected="1" zoomScaleNormal="100" workbookViewId="0">
      <selection activeCell="D33" activeCellId="11" sqref="D9 D11 D13 D15 D17 D19 D21 D23 D25 D27 D31 D33"/>
    </sheetView>
  </sheetViews>
  <sheetFormatPr defaultColWidth="9" defaultRowHeight="16.5"/>
  <cols>
    <col min="1" max="12" width="9.875" style="3" customWidth="1"/>
    <col min="13" max="16384" width="9" style="3"/>
  </cols>
  <sheetData>
    <row r="1" spans="1:15" ht="26.25">
      <c r="A1" s="114" t="s">
        <v>39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</row>
    <row r="2" spans="1:15" ht="6.95" customHeight="1" thickBot="1">
      <c r="A2" s="4"/>
      <c r="B2" s="4"/>
      <c r="C2" s="4"/>
      <c r="D2" s="4"/>
      <c r="E2" s="2"/>
      <c r="F2" s="2"/>
      <c r="G2" s="2"/>
      <c r="H2" s="2"/>
      <c r="I2" s="2"/>
    </row>
    <row r="3" spans="1:15">
      <c r="A3" s="5"/>
      <c r="B3" s="6"/>
      <c r="C3" s="7"/>
      <c r="D3" s="115" t="s">
        <v>21</v>
      </c>
      <c r="E3" s="112"/>
      <c r="F3" s="116"/>
      <c r="G3" s="117" t="s">
        <v>22</v>
      </c>
      <c r="H3" s="112"/>
      <c r="I3" s="116"/>
      <c r="J3" s="112" t="s">
        <v>24</v>
      </c>
      <c r="K3" s="112"/>
      <c r="L3" s="113"/>
    </row>
    <row r="4" spans="1:15">
      <c r="A4" s="8"/>
      <c r="B4" s="9"/>
      <c r="C4" s="10"/>
      <c r="D4" s="22" t="s">
        <v>28</v>
      </c>
      <c r="E4" s="23" t="s">
        <v>26</v>
      </c>
      <c r="F4" s="21" t="s">
        <v>23</v>
      </c>
      <c r="G4" s="24" t="s">
        <v>28</v>
      </c>
      <c r="H4" s="23" t="s">
        <v>26</v>
      </c>
      <c r="I4" s="25" t="s">
        <v>23</v>
      </c>
      <c r="J4" s="23" t="s">
        <v>28</v>
      </c>
      <c r="K4" s="23" t="s">
        <v>26</v>
      </c>
      <c r="L4" s="20" t="s">
        <v>25</v>
      </c>
    </row>
    <row r="5" spans="1:15">
      <c r="A5" s="118" t="s">
        <v>15</v>
      </c>
      <c r="B5" s="119"/>
      <c r="C5" s="11" t="s">
        <v>0</v>
      </c>
      <c r="D5" s="26">
        <f>D7+D29</f>
        <v>79199</v>
      </c>
      <c r="E5" s="26">
        <f>E7+E29</f>
        <v>16013</v>
      </c>
      <c r="F5" s="32">
        <f>(D5-E5)/E5*100</f>
        <v>394.59189408605505</v>
      </c>
      <c r="G5" s="56">
        <v>1036625</v>
      </c>
      <c r="H5" s="56">
        <v>539273</v>
      </c>
      <c r="I5" s="32">
        <f t="shared" ref="I5:I34" si="0">(G5-H5)/H5*100</f>
        <v>92.226386264470875</v>
      </c>
      <c r="J5" s="41">
        <f>D5/G5*100</f>
        <v>7.6400819968648257</v>
      </c>
      <c r="K5" s="41">
        <f t="shared" ref="J5:K34" si="1">E5/H5*100</f>
        <v>2.9693680195374146</v>
      </c>
      <c r="L5" s="42">
        <f t="shared" ref="L5:L27" si="2">J5-K5</f>
        <v>4.6707139773274111</v>
      </c>
    </row>
    <row r="6" spans="1:15">
      <c r="A6" s="120"/>
      <c r="B6" s="121"/>
      <c r="C6" s="12" t="s">
        <v>1</v>
      </c>
      <c r="D6" s="27">
        <f>D8+D30</f>
        <v>709350</v>
      </c>
      <c r="E6" s="27">
        <f>E8+E30</f>
        <v>86444</v>
      </c>
      <c r="F6" s="33">
        <f>(D6-E6)/E6*100</f>
        <v>720.58905187173195</v>
      </c>
      <c r="G6" s="57">
        <v>11031665</v>
      </c>
      <c r="H6" s="57">
        <v>3198017</v>
      </c>
      <c r="I6" s="33">
        <f t="shared" si="0"/>
        <v>244.95329449468218</v>
      </c>
      <c r="J6" s="43">
        <f>D6/G6*100</f>
        <v>6.4301263680505167</v>
      </c>
      <c r="K6" s="43">
        <f>E6/H6*100</f>
        <v>2.7030500463255827</v>
      </c>
      <c r="L6" s="44">
        <f t="shared" si="2"/>
        <v>3.7270763217249341</v>
      </c>
      <c r="O6" s="58"/>
    </row>
    <row r="7" spans="1:15">
      <c r="A7" s="108" t="s">
        <v>16</v>
      </c>
      <c r="B7" s="101" t="s">
        <v>2</v>
      </c>
      <c r="C7" s="13" t="s">
        <v>0</v>
      </c>
      <c r="D7" s="73">
        <f>SUM(D9,D11,D13,D15,D17,D19,D21,D23,D25,D27)</f>
        <v>75791</v>
      </c>
      <c r="E7" s="77">
        <f>SUM(E9,E11,E13,E15,E17,E19,E21,E23,E25,E27)</f>
        <v>14588</v>
      </c>
      <c r="F7" s="34">
        <f>(D7-E7)/E7*100</f>
        <v>419.54346037839321</v>
      </c>
      <c r="G7" s="77">
        <v>850972</v>
      </c>
      <c r="H7" s="67">
        <v>390968</v>
      </c>
      <c r="I7" s="34">
        <f t="shared" si="0"/>
        <v>117.65771111702237</v>
      </c>
      <c r="J7" s="45">
        <f>D7/G7*100</f>
        <v>8.9064035009377509</v>
      </c>
      <c r="K7" s="45">
        <f t="shared" si="1"/>
        <v>3.7312516625401568</v>
      </c>
      <c r="L7" s="46">
        <f t="shared" si="2"/>
        <v>5.1751518383975945</v>
      </c>
    </row>
    <row r="8" spans="1:15">
      <c r="A8" s="109"/>
      <c r="B8" s="102"/>
      <c r="C8" s="14" t="s">
        <v>1</v>
      </c>
      <c r="D8" s="74">
        <f>SUM(D10,D12,D14,D16,D18,D20,D22,D24,D26,D28)</f>
        <v>648496</v>
      </c>
      <c r="E8" s="78">
        <f>SUM(E10,E12,E14,E16,E18,E20,E22,E24,E26,E28)</f>
        <v>57655</v>
      </c>
      <c r="F8" s="35">
        <f>(D8-E8)/E8*100</f>
        <v>1024.7870956551903</v>
      </c>
      <c r="G8" s="78">
        <v>8401391</v>
      </c>
      <c r="H8" s="68">
        <v>1984107</v>
      </c>
      <c r="I8" s="35">
        <f t="shared" si="0"/>
        <v>323.43437123098704</v>
      </c>
      <c r="J8" s="47">
        <f>D8/G8*100</f>
        <v>7.7189122610767669</v>
      </c>
      <c r="K8" s="47">
        <f>E8/H8*100</f>
        <v>2.9058412676332477</v>
      </c>
      <c r="L8" s="48">
        <f t="shared" si="2"/>
        <v>4.8130709934435192</v>
      </c>
    </row>
    <row r="9" spans="1:15">
      <c r="A9" s="109"/>
      <c r="B9" s="111" t="s">
        <v>3</v>
      </c>
      <c r="C9" s="15" t="s">
        <v>0</v>
      </c>
      <c r="D9" s="75">
        <v>1348</v>
      </c>
      <c r="E9" s="69">
        <v>641</v>
      </c>
      <c r="F9" s="36">
        <f t="shared" ref="F9:F34" si="3">(D9-E9)/E9*100</f>
        <v>110.29641185647425</v>
      </c>
      <c r="G9" s="69">
        <v>195869</v>
      </c>
      <c r="H9" s="66">
        <v>84175</v>
      </c>
      <c r="I9" s="36">
        <f t="shared" si="0"/>
        <v>132.69260469260468</v>
      </c>
      <c r="J9" s="45">
        <f>D9/G9*100</f>
        <v>0.68821508252964991</v>
      </c>
      <c r="K9" s="45">
        <f t="shared" si="1"/>
        <v>0.76150876150876146</v>
      </c>
      <c r="L9" s="46">
        <f t="shared" si="2"/>
        <v>-7.3293678979111543E-2</v>
      </c>
    </row>
    <row r="10" spans="1:15">
      <c r="A10" s="109"/>
      <c r="B10" s="106"/>
      <c r="C10" s="15" t="s">
        <v>1</v>
      </c>
      <c r="D10" s="81">
        <v>53482</v>
      </c>
      <c r="E10" s="70">
        <v>3213</v>
      </c>
      <c r="F10" s="37">
        <f t="shared" si="3"/>
        <v>1564.5502645502645</v>
      </c>
      <c r="G10" s="70">
        <v>2316429</v>
      </c>
      <c r="H10" s="59">
        <v>296867</v>
      </c>
      <c r="I10" s="37">
        <f t="shared" si="0"/>
        <v>680.29184786453186</v>
      </c>
      <c r="J10" s="49">
        <f t="shared" si="1"/>
        <v>2.3088124004664077</v>
      </c>
      <c r="K10" s="49">
        <f>E10/H10*100</f>
        <v>1.0823028494241529</v>
      </c>
      <c r="L10" s="50">
        <f t="shared" si="2"/>
        <v>1.2265095510422548</v>
      </c>
    </row>
    <row r="11" spans="1:15">
      <c r="A11" s="109"/>
      <c r="B11" s="106" t="s">
        <v>4</v>
      </c>
      <c r="C11" s="15" t="s">
        <v>0</v>
      </c>
      <c r="D11" s="75">
        <v>57338</v>
      </c>
      <c r="E11" s="69">
        <v>1337</v>
      </c>
      <c r="F11" s="36">
        <f t="shared" si="3"/>
        <v>4188.5564697083018</v>
      </c>
      <c r="G11" s="69">
        <v>253675</v>
      </c>
      <c r="H11" s="55">
        <v>27367</v>
      </c>
      <c r="I11" s="36">
        <f t="shared" si="0"/>
        <v>826.9375525267659</v>
      </c>
      <c r="J11" s="51">
        <f t="shared" si="1"/>
        <v>22.602936828619296</v>
      </c>
      <c r="K11" s="51">
        <f t="shared" si="1"/>
        <v>4.8854459750794756</v>
      </c>
      <c r="L11" s="52">
        <f t="shared" si="2"/>
        <v>17.717490853539822</v>
      </c>
    </row>
    <row r="12" spans="1:15">
      <c r="A12" s="109"/>
      <c r="B12" s="106"/>
      <c r="C12" s="15" t="s">
        <v>1</v>
      </c>
      <c r="D12" s="81">
        <v>410535</v>
      </c>
      <c r="E12" s="70">
        <v>9891</v>
      </c>
      <c r="F12" s="37">
        <f t="shared" si="3"/>
        <v>4050.5914467697908</v>
      </c>
      <c r="G12" s="70">
        <v>2019424</v>
      </c>
      <c r="H12" s="59">
        <v>227358</v>
      </c>
      <c r="I12" s="37">
        <f t="shared" si="0"/>
        <v>788.21330236895108</v>
      </c>
      <c r="J12" s="49">
        <f t="shared" si="1"/>
        <v>20.329311724531351</v>
      </c>
      <c r="K12" s="49">
        <f t="shared" si="1"/>
        <v>4.3504077270208219</v>
      </c>
      <c r="L12" s="50">
        <f t="shared" si="2"/>
        <v>15.978903997510528</v>
      </c>
    </row>
    <row r="13" spans="1:15">
      <c r="A13" s="109"/>
      <c r="B13" s="106" t="s">
        <v>5</v>
      </c>
      <c r="C13" s="15" t="s">
        <v>0</v>
      </c>
      <c r="D13" s="75">
        <v>2268</v>
      </c>
      <c r="E13" s="69">
        <v>520</v>
      </c>
      <c r="F13" s="36">
        <f t="shared" si="3"/>
        <v>336.15384615384613</v>
      </c>
      <c r="G13" s="69">
        <v>42777</v>
      </c>
      <c r="H13" s="55">
        <v>27146</v>
      </c>
      <c r="I13" s="36">
        <f t="shared" si="0"/>
        <v>57.581227436823099</v>
      </c>
      <c r="J13" s="51">
        <f t="shared" si="1"/>
        <v>5.3019145802650955</v>
      </c>
      <c r="K13" s="51">
        <f t="shared" si="1"/>
        <v>1.9155676711117662</v>
      </c>
      <c r="L13" s="52">
        <f t="shared" si="2"/>
        <v>3.3863469091533291</v>
      </c>
    </row>
    <row r="14" spans="1:15">
      <c r="A14" s="109"/>
      <c r="B14" s="106"/>
      <c r="C14" s="15" t="s">
        <v>1</v>
      </c>
      <c r="D14" s="81">
        <v>17357</v>
      </c>
      <c r="E14" s="70">
        <v>1535</v>
      </c>
      <c r="F14" s="37">
        <f t="shared" si="3"/>
        <v>1030.7491856677525</v>
      </c>
      <c r="G14" s="70">
        <v>403984</v>
      </c>
      <c r="H14" s="59">
        <v>61195</v>
      </c>
      <c r="I14" s="37">
        <f t="shared" si="0"/>
        <v>560.15850968216364</v>
      </c>
      <c r="J14" s="49">
        <f t="shared" si="1"/>
        <v>4.2964572854370466</v>
      </c>
      <c r="K14" s="49">
        <f t="shared" si="1"/>
        <v>2.5083748672277149</v>
      </c>
      <c r="L14" s="50">
        <f t="shared" si="2"/>
        <v>1.7880824182093318</v>
      </c>
    </row>
    <row r="15" spans="1:15">
      <c r="A15" s="109"/>
      <c r="B15" s="106" t="s">
        <v>6</v>
      </c>
      <c r="C15" s="15" t="s">
        <v>0</v>
      </c>
      <c r="D15" s="75">
        <v>5278</v>
      </c>
      <c r="E15" s="69">
        <v>1631</v>
      </c>
      <c r="F15" s="36">
        <f t="shared" si="3"/>
        <v>223.6051502145923</v>
      </c>
      <c r="G15" s="69">
        <v>80633</v>
      </c>
      <c r="H15" s="55">
        <v>29066</v>
      </c>
      <c r="I15" s="36">
        <f t="shared" si="0"/>
        <v>177.41347278607307</v>
      </c>
      <c r="J15" s="51">
        <f t="shared" si="1"/>
        <v>6.5457070926295682</v>
      </c>
      <c r="K15" s="51">
        <f t="shared" si="1"/>
        <v>5.6113672331934223</v>
      </c>
      <c r="L15" s="52">
        <f t="shared" si="2"/>
        <v>0.93433985943614584</v>
      </c>
      <c r="O15" s="58"/>
    </row>
    <row r="16" spans="1:15">
      <c r="A16" s="109"/>
      <c r="B16" s="106"/>
      <c r="C16" s="15" t="s">
        <v>1</v>
      </c>
      <c r="D16" s="81">
        <v>69941</v>
      </c>
      <c r="E16" s="70">
        <v>2646</v>
      </c>
      <c r="F16" s="37">
        <f t="shared" si="3"/>
        <v>2543.272864701436</v>
      </c>
      <c r="G16" s="70">
        <v>960607</v>
      </c>
      <c r="H16" s="59">
        <v>72925</v>
      </c>
      <c r="I16" s="37">
        <f t="shared" si="0"/>
        <v>1217.2533424751457</v>
      </c>
      <c r="J16" s="49">
        <f t="shared" si="1"/>
        <v>7.2809171700810014</v>
      </c>
      <c r="K16" s="49">
        <f t="shared" si="1"/>
        <v>3.6283853273911553</v>
      </c>
      <c r="L16" s="50">
        <f t="shared" si="2"/>
        <v>3.6525318426898461</v>
      </c>
    </row>
    <row r="17" spans="1:12">
      <c r="A17" s="109"/>
      <c r="B17" s="106" t="s">
        <v>7</v>
      </c>
      <c r="C17" s="15" t="s">
        <v>0</v>
      </c>
      <c r="D17" s="75">
        <v>4805</v>
      </c>
      <c r="E17" s="69">
        <v>4007</v>
      </c>
      <c r="F17" s="36">
        <f t="shared" si="3"/>
        <v>19.915148490142251</v>
      </c>
      <c r="G17" s="69">
        <v>56397</v>
      </c>
      <c r="H17" s="55">
        <v>50711</v>
      </c>
      <c r="I17" s="36">
        <f t="shared" si="0"/>
        <v>11.212557433298494</v>
      </c>
      <c r="J17" s="51">
        <f t="shared" si="1"/>
        <v>8.5199567352873373</v>
      </c>
      <c r="K17" s="51">
        <f t="shared" si="1"/>
        <v>7.9016386977184441</v>
      </c>
      <c r="L17" s="52">
        <f t="shared" si="2"/>
        <v>0.61831803756889325</v>
      </c>
    </row>
    <row r="18" spans="1:12">
      <c r="A18" s="109"/>
      <c r="B18" s="106"/>
      <c r="C18" s="15" t="s">
        <v>1</v>
      </c>
      <c r="D18" s="81">
        <v>37232</v>
      </c>
      <c r="E18" s="70">
        <v>12870</v>
      </c>
      <c r="F18" s="37">
        <f t="shared" si="3"/>
        <v>189.2929292929293</v>
      </c>
      <c r="G18" s="70">
        <v>347814</v>
      </c>
      <c r="H18" s="59">
        <v>165272</v>
      </c>
      <c r="I18" s="37">
        <f t="shared" si="0"/>
        <v>110.44944092163223</v>
      </c>
      <c r="J18" s="49">
        <f t="shared" si="1"/>
        <v>10.704571983876439</v>
      </c>
      <c r="K18" s="49">
        <f t="shared" si="1"/>
        <v>7.7871629798150934</v>
      </c>
      <c r="L18" s="50">
        <f t="shared" si="2"/>
        <v>2.9174090040613461</v>
      </c>
    </row>
    <row r="19" spans="1:12">
      <c r="A19" s="109"/>
      <c r="B19" s="106" t="s">
        <v>17</v>
      </c>
      <c r="C19" s="15" t="s">
        <v>0</v>
      </c>
      <c r="D19" s="75">
        <v>792</v>
      </c>
      <c r="E19" s="69">
        <v>558</v>
      </c>
      <c r="F19" s="36">
        <f t="shared" si="3"/>
        <v>41.935483870967744</v>
      </c>
      <c r="G19" s="69">
        <v>33106</v>
      </c>
      <c r="H19" s="55">
        <v>20713</v>
      </c>
      <c r="I19" s="36">
        <f t="shared" si="0"/>
        <v>59.83198957176652</v>
      </c>
      <c r="J19" s="51">
        <f t="shared" si="1"/>
        <v>2.3923155923397572</v>
      </c>
      <c r="K19" s="51">
        <f t="shared" si="1"/>
        <v>2.6939603147781583</v>
      </c>
      <c r="L19" s="52">
        <f t="shared" si="2"/>
        <v>-0.30164472243840112</v>
      </c>
    </row>
    <row r="20" spans="1:12">
      <c r="A20" s="109"/>
      <c r="B20" s="106"/>
      <c r="C20" s="15" t="s">
        <v>1</v>
      </c>
      <c r="D20" s="81">
        <v>9847</v>
      </c>
      <c r="E20" s="70">
        <v>3385</v>
      </c>
      <c r="F20" s="37">
        <f t="shared" si="3"/>
        <v>190.90103397341213</v>
      </c>
      <c r="G20" s="70">
        <v>259872</v>
      </c>
      <c r="H20" s="59">
        <v>70449</v>
      </c>
      <c r="I20" s="37">
        <f t="shared" si="0"/>
        <v>268.87961504066772</v>
      </c>
      <c r="J20" s="49">
        <f t="shared" si="1"/>
        <v>3.7891731313877601</v>
      </c>
      <c r="K20" s="49">
        <f t="shared" si="1"/>
        <v>4.8048943207142756</v>
      </c>
      <c r="L20" s="50">
        <f t="shared" si="2"/>
        <v>-1.0157211893265155</v>
      </c>
    </row>
    <row r="21" spans="1:12">
      <c r="A21" s="109"/>
      <c r="B21" s="106" t="s">
        <v>18</v>
      </c>
      <c r="C21" s="15" t="s">
        <v>0</v>
      </c>
      <c r="D21" s="75">
        <v>408</v>
      </c>
      <c r="E21" s="69">
        <v>189</v>
      </c>
      <c r="F21" s="36">
        <f t="shared" si="3"/>
        <v>115.87301587301589</v>
      </c>
      <c r="G21" s="69">
        <v>27708</v>
      </c>
      <c r="H21" s="55">
        <v>17876</v>
      </c>
      <c r="I21" s="36">
        <f t="shared" si="0"/>
        <v>55.001118818527637</v>
      </c>
      <c r="J21" s="51">
        <f t="shared" si="1"/>
        <v>1.4724989172802079</v>
      </c>
      <c r="K21" s="51">
        <f t="shared" si="1"/>
        <v>1.0572835086149026</v>
      </c>
      <c r="L21" s="52">
        <f t="shared" si="2"/>
        <v>0.41521540866530526</v>
      </c>
    </row>
    <row r="22" spans="1:12">
      <c r="A22" s="109"/>
      <c r="B22" s="106"/>
      <c r="C22" s="15" t="s">
        <v>1</v>
      </c>
      <c r="D22" s="81">
        <v>4348</v>
      </c>
      <c r="E22" s="70">
        <v>1202</v>
      </c>
      <c r="F22" s="37">
        <f t="shared" si="3"/>
        <v>261.73044925124793</v>
      </c>
      <c r="G22" s="70">
        <v>250249</v>
      </c>
      <c r="H22" s="59">
        <v>106750</v>
      </c>
      <c r="I22" s="37">
        <f t="shared" si="0"/>
        <v>134.42529274004684</v>
      </c>
      <c r="J22" s="49">
        <f t="shared" si="1"/>
        <v>1.7374694803975239</v>
      </c>
      <c r="K22" s="49">
        <f t="shared" si="1"/>
        <v>1.1259953161592506</v>
      </c>
      <c r="L22" s="50">
        <f t="shared" si="2"/>
        <v>0.61147416423827328</v>
      </c>
    </row>
    <row r="23" spans="1:12">
      <c r="A23" s="109"/>
      <c r="B23" s="106" t="s">
        <v>8</v>
      </c>
      <c r="C23" s="15" t="s">
        <v>0</v>
      </c>
      <c r="D23" s="75">
        <v>659</v>
      </c>
      <c r="E23" s="69">
        <v>73</v>
      </c>
      <c r="F23" s="36">
        <f t="shared" si="3"/>
        <v>802.73972602739718</v>
      </c>
      <c r="G23" s="69">
        <v>31728</v>
      </c>
      <c r="H23" s="55">
        <v>23647</v>
      </c>
      <c r="I23" s="36">
        <f t="shared" si="0"/>
        <v>34.173468093204214</v>
      </c>
      <c r="J23" s="51">
        <f t="shared" si="1"/>
        <v>2.0770297528996471</v>
      </c>
      <c r="K23" s="51">
        <f t="shared" si="1"/>
        <v>0.3087072355901383</v>
      </c>
      <c r="L23" s="52">
        <f t="shared" si="2"/>
        <v>1.7683225173095087</v>
      </c>
    </row>
    <row r="24" spans="1:12">
      <c r="A24" s="109"/>
      <c r="B24" s="106"/>
      <c r="C24" s="15" t="s">
        <v>1</v>
      </c>
      <c r="D24" s="81">
        <v>4797</v>
      </c>
      <c r="E24" s="70">
        <v>1324</v>
      </c>
      <c r="F24" s="37">
        <f t="shared" si="3"/>
        <v>262.31117824773412</v>
      </c>
      <c r="G24" s="70">
        <v>420688</v>
      </c>
      <c r="H24" s="59">
        <v>185061</v>
      </c>
      <c r="I24" s="37">
        <f t="shared" si="0"/>
        <v>127.3239634498895</v>
      </c>
      <c r="J24" s="49">
        <f t="shared" si="1"/>
        <v>1.1402749781310615</v>
      </c>
      <c r="K24" s="49">
        <f t="shared" si="1"/>
        <v>0.71543977391238567</v>
      </c>
      <c r="L24" s="50">
        <f t="shared" si="2"/>
        <v>0.42483520421867582</v>
      </c>
    </row>
    <row r="25" spans="1:12">
      <c r="A25" s="109"/>
      <c r="B25" s="106" t="s">
        <v>9</v>
      </c>
      <c r="C25" s="15" t="s">
        <v>0</v>
      </c>
      <c r="D25" s="75">
        <v>138</v>
      </c>
      <c r="E25" s="69">
        <v>4814</v>
      </c>
      <c r="F25" s="36">
        <f t="shared" si="3"/>
        <v>-97.133361030328217</v>
      </c>
      <c r="G25" s="69">
        <v>33449</v>
      </c>
      <c r="H25" s="55">
        <v>41026</v>
      </c>
      <c r="I25" s="36">
        <f t="shared" si="0"/>
        <v>-18.46877589821089</v>
      </c>
      <c r="J25" s="51">
        <f t="shared" si="1"/>
        <v>0.41256838769469939</v>
      </c>
      <c r="K25" s="51">
        <f t="shared" si="1"/>
        <v>11.734022327304636</v>
      </c>
      <c r="L25" s="52">
        <f t="shared" si="2"/>
        <v>-11.321453939609937</v>
      </c>
    </row>
    <row r="26" spans="1:12">
      <c r="A26" s="109"/>
      <c r="B26" s="106"/>
      <c r="C26" s="15" t="s">
        <v>1</v>
      </c>
      <c r="D26" s="82">
        <v>20360</v>
      </c>
      <c r="E26" s="62">
        <v>12597</v>
      </c>
      <c r="F26" s="37">
        <f t="shared" si="3"/>
        <v>61.625783916805588</v>
      </c>
      <c r="G26" s="62">
        <v>379442</v>
      </c>
      <c r="H26" s="59">
        <v>179259</v>
      </c>
      <c r="I26" s="37">
        <f t="shared" si="0"/>
        <v>111.67249622055238</v>
      </c>
      <c r="J26" s="49">
        <f t="shared" si="1"/>
        <v>5.3657739522772907</v>
      </c>
      <c r="K26" s="49">
        <f t="shared" si="1"/>
        <v>7.0272622295114884</v>
      </c>
      <c r="L26" s="50">
        <f t="shared" si="2"/>
        <v>-1.6614882772341977</v>
      </c>
    </row>
    <row r="27" spans="1:12">
      <c r="A27" s="109"/>
      <c r="B27" s="106" t="s">
        <v>10</v>
      </c>
      <c r="C27" s="15" t="s">
        <v>0</v>
      </c>
      <c r="D27" s="76">
        <v>2757</v>
      </c>
      <c r="E27" s="71">
        <v>818</v>
      </c>
      <c r="F27" s="36">
        <f t="shared" si="3"/>
        <v>237.04156479217602</v>
      </c>
      <c r="G27" s="71">
        <v>95630</v>
      </c>
      <c r="H27" s="60">
        <v>69241</v>
      </c>
      <c r="I27" s="36">
        <f t="shared" si="0"/>
        <v>38.11181236550599</v>
      </c>
      <c r="J27" s="51">
        <f t="shared" si="1"/>
        <v>2.8829865105092547</v>
      </c>
      <c r="K27" s="51">
        <f t="shared" si="1"/>
        <v>1.1813809737005532</v>
      </c>
      <c r="L27" s="52">
        <f t="shared" si="2"/>
        <v>1.7016055368087015</v>
      </c>
    </row>
    <row r="28" spans="1:12">
      <c r="A28" s="110"/>
      <c r="B28" s="107"/>
      <c r="C28" s="14" t="s">
        <v>1</v>
      </c>
      <c r="D28" s="82">
        <v>20597</v>
      </c>
      <c r="E28" s="62">
        <v>8992</v>
      </c>
      <c r="F28" s="35">
        <f t="shared" si="3"/>
        <v>129.05916370106763</v>
      </c>
      <c r="G28" s="62">
        <v>1042882</v>
      </c>
      <c r="H28" s="65">
        <v>618971</v>
      </c>
      <c r="I28" s="35">
        <f t="shared" si="0"/>
        <v>68.486407279177868</v>
      </c>
      <c r="J28" s="47">
        <f t="shared" si="1"/>
        <v>1.9750077189940953</v>
      </c>
      <c r="K28" s="47">
        <f>E28/H28*100</f>
        <v>1.4527336498802046</v>
      </c>
      <c r="L28" s="48">
        <f>J28-K28</f>
        <v>0.52227406911389074</v>
      </c>
    </row>
    <row r="29" spans="1:12">
      <c r="A29" s="98" t="s">
        <v>19</v>
      </c>
      <c r="B29" s="101" t="s">
        <v>2</v>
      </c>
      <c r="C29" s="16" t="s">
        <v>0</v>
      </c>
      <c r="D29" s="28">
        <f>D31+D33</f>
        <v>3408</v>
      </c>
      <c r="E29" s="29">
        <f>E31+E33</f>
        <v>1425</v>
      </c>
      <c r="F29" s="38">
        <f>(D29-E29)/E29*100</f>
        <v>139.15789473684211</v>
      </c>
      <c r="G29" s="79">
        <v>185653</v>
      </c>
      <c r="H29" s="63">
        <v>148305</v>
      </c>
      <c r="I29" s="34">
        <f t="shared" si="0"/>
        <v>25.183237247564144</v>
      </c>
      <c r="J29" s="45">
        <f t="shared" si="1"/>
        <v>1.8356826983673844</v>
      </c>
      <c r="K29" s="45">
        <f t="shared" si="1"/>
        <v>0.96085769191868109</v>
      </c>
      <c r="L29" s="46">
        <f>J29-K29</f>
        <v>0.87482500644870331</v>
      </c>
    </row>
    <row r="30" spans="1:12">
      <c r="A30" s="99"/>
      <c r="B30" s="102"/>
      <c r="C30" s="17" t="s">
        <v>1</v>
      </c>
      <c r="D30" s="30">
        <f>D32+D34</f>
        <v>60854</v>
      </c>
      <c r="E30" s="31">
        <f>E32+E34</f>
        <v>28789</v>
      </c>
      <c r="F30" s="39">
        <f>(D30-E30)/E30*100</f>
        <v>111.37934627809231</v>
      </c>
      <c r="G30" s="80">
        <v>1330816</v>
      </c>
      <c r="H30" s="64">
        <v>1213910</v>
      </c>
      <c r="I30" s="35">
        <f t="shared" si="0"/>
        <v>9.6305327413070163</v>
      </c>
      <c r="J30" s="47">
        <f t="shared" si="1"/>
        <v>4.5726832259305574</v>
      </c>
      <c r="K30" s="47">
        <f>E30/H30*100</f>
        <v>2.3715926221878063</v>
      </c>
      <c r="L30" s="48">
        <f>J30-K30</f>
        <v>2.2010906037427511</v>
      </c>
    </row>
    <row r="31" spans="1:12">
      <c r="A31" s="99"/>
      <c r="B31" s="103" t="s">
        <v>11</v>
      </c>
      <c r="C31" s="18" t="s">
        <v>0</v>
      </c>
      <c r="D31" s="83">
        <v>1369</v>
      </c>
      <c r="E31" s="55">
        <v>685</v>
      </c>
      <c r="F31" s="36">
        <f t="shared" si="3"/>
        <v>99.854014598540147</v>
      </c>
      <c r="G31" s="55">
        <v>78291</v>
      </c>
      <c r="H31" s="66">
        <v>63352</v>
      </c>
      <c r="I31" s="36">
        <f t="shared" si="0"/>
        <v>23.58094456370754</v>
      </c>
      <c r="J31" s="45">
        <f t="shared" si="1"/>
        <v>1.7486045650202449</v>
      </c>
      <c r="K31" s="45">
        <f t="shared" si="1"/>
        <v>1.0812602601338552</v>
      </c>
      <c r="L31" s="46">
        <f>J31-K31</f>
        <v>0.66734430488638963</v>
      </c>
    </row>
    <row r="32" spans="1:12">
      <c r="A32" s="99"/>
      <c r="B32" s="104"/>
      <c r="C32" s="18" t="s">
        <v>1</v>
      </c>
      <c r="D32" s="62">
        <v>27688</v>
      </c>
      <c r="E32" s="62">
        <v>12387</v>
      </c>
      <c r="F32" s="37">
        <f t="shared" si="3"/>
        <v>123.52466295309598</v>
      </c>
      <c r="G32" s="62">
        <v>558587</v>
      </c>
      <c r="H32" s="59">
        <v>543648</v>
      </c>
      <c r="I32" s="37">
        <f t="shared" si="0"/>
        <v>2.747917770321973</v>
      </c>
      <c r="J32" s="49">
        <f t="shared" si="1"/>
        <v>4.9567927646006797</v>
      </c>
      <c r="K32" s="49">
        <f t="shared" si="1"/>
        <v>2.2784963800105951</v>
      </c>
      <c r="L32" s="50">
        <f t="shared" ref="L32:L33" si="4">J32-K32</f>
        <v>2.6782963845900847</v>
      </c>
    </row>
    <row r="33" spans="1:12" ht="17.25" customHeight="1">
      <c r="A33" s="99"/>
      <c r="B33" s="104" t="s">
        <v>10</v>
      </c>
      <c r="C33" s="18" t="s">
        <v>0</v>
      </c>
      <c r="D33" s="71">
        <v>2039</v>
      </c>
      <c r="E33" s="71">
        <v>740</v>
      </c>
      <c r="F33" s="36">
        <f t="shared" si="3"/>
        <v>175.54054054054055</v>
      </c>
      <c r="G33" s="71">
        <v>107362</v>
      </c>
      <c r="H33" s="60">
        <v>84953</v>
      </c>
      <c r="I33" s="36">
        <f t="shared" si="0"/>
        <v>26.378114957682484</v>
      </c>
      <c r="J33" s="51">
        <f t="shared" si="1"/>
        <v>1.8991822059946724</v>
      </c>
      <c r="K33" s="51">
        <f t="shared" si="1"/>
        <v>0.87106988570150556</v>
      </c>
      <c r="L33" s="52">
        <f t="shared" si="4"/>
        <v>1.0281123202931668</v>
      </c>
    </row>
    <row r="34" spans="1:12" ht="17.25" thickBot="1">
      <c r="A34" s="100"/>
      <c r="B34" s="105"/>
      <c r="C34" s="19" t="s">
        <v>1</v>
      </c>
      <c r="D34" s="72">
        <v>33166</v>
      </c>
      <c r="E34" s="72">
        <v>16402</v>
      </c>
      <c r="F34" s="40">
        <f t="shared" si="3"/>
        <v>102.20704792098525</v>
      </c>
      <c r="G34" s="72">
        <v>692671</v>
      </c>
      <c r="H34" s="61">
        <v>670262</v>
      </c>
      <c r="I34" s="40">
        <f t="shared" si="0"/>
        <v>3.3433194780548501</v>
      </c>
      <c r="J34" s="53">
        <f t="shared" si="1"/>
        <v>4.7881317393105816</v>
      </c>
      <c r="K34" s="53">
        <f>E34/H34*100</f>
        <v>2.4471027747358494</v>
      </c>
      <c r="L34" s="54">
        <f>J34-K34</f>
        <v>2.3410289645747322</v>
      </c>
    </row>
  </sheetData>
  <mergeCells count="21">
    <mergeCell ref="B27:B28"/>
    <mergeCell ref="A29:A34"/>
    <mergeCell ref="B29:B30"/>
    <mergeCell ref="B31:B32"/>
    <mergeCell ref="B33:B34"/>
    <mergeCell ref="B25:B26"/>
    <mergeCell ref="A1:L1"/>
    <mergeCell ref="D3:F3"/>
    <mergeCell ref="G3:I3"/>
    <mergeCell ref="J3:L3"/>
    <mergeCell ref="A5:B6"/>
    <mergeCell ref="A7:A28"/>
    <mergeCell ref="B7:B8"/>
    <mergeCell ref="B9:B10"/>
    <mergeCell ref="B11:B12"/>
    <mergeCell ref="B13:B14"/>
    <mergeCell ref="B15:B16"/>
    <mergeCell ref="B17:B18"/>
    <mergeCell ref="B19:B20"/>
    <mergeCell ref="B21:B22"/>
    <mergeCell ref="B23:B24"/>
  </mergeCells>
  <phoneticPr fontId="2" type="noConversion"/>
  <pageMargins left="0.39370078740157483" right="0.39370078740157483" top="0.15748031496062992" bottom="0.15748031496062992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"/>
  <sheetViews>
    <sheetView zoomScaleNormal="100" workbookViewId="0">
      <selection activeCell="D33" activeCellId="11" sqref="D9 D11 D13 D15 D17 D19 D21 D23 D25 D27 D31 D33"/>
    </sheetView>
  </sheetViews>
  <sheetFormatPr defaultColWidth="9" defaultRowHeight="16.5"/>
  <cols>
    <col min="1" max="2" width="9.875" style="3" bestFit="1" customWidth="1"/>
    <col min="3" max="3" width="10" style="3" bestFit="1" customWidth="1"/>
    <col min="4" max="9" width="10.625" style="3" customWidth="1"/>
    <col min="10" max="16384" width="9" style="3"/>
  </cols>
  <sheetData>
    <row r="1" spans="1:15" ht="26.25">
      <c r="A1" s="114" t="s">
        <v>20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</row>
    <row r="2" spans="1:15" ht="6.95" customHeight="1" thickBot="1">
      <c r="A2" s="4"/>
      <c r="B2" s="4"/>
      <c r="C2" s="4"/>
      <c r="D2" s="4"/>
      <c r="E2" s="2"/>
      <c r="F2" s="2"/>
      <c r="G2" s="2"/>
      <c r="H2" s="2"/>
      <c r="I2" s="2"/>
    </row>
    <row r="3" spans="1:15">
      <c r="A3" s="5"/>
      <c r="B3" s="6"/>
      <c r="C3" s="7"/>
      <c r="D3" s="115" t="s">
        <v>21</v>
      </c>
      <c r="E3" s="112"/>
      <c r="F3" s="116"/>
      <c r="G3" s="117" t="s">
        <v>22</v>
      </c>
      <c r="H3" s="112"/>
      <c r="I3" s="116"/>
      <c r="J3" s="112" t="s">
        <v>24</v>
      </c>
      <c r="K3" s="112"/>
      <c r="L3" s="113"/>
    </row>
    <row r="4" spans="1:15">
      <c r="A4" s="8"/>
      <c r="B4" s="9"/>
      <c r="C4" s="10"/>
      <c r="D4" s="22" t="s">
        <v>28</v>
      </c>
      <c r="E4" s="23" t="s">
        <v>26</v>
      </c>
      <c r="F4" s="21" t="s">
        <v>23</v>
      </c>
      <c r="G4" s="24" t="s">
        <v>28</v>
      </c>
      <c r="H4" s="23" t="s">
        <v>26</v>
      </c>
      <c r="I4" s="25" t="s">
        <v>23</v>
      </c>
      <c r="J4" s="23" t="s">
        <v>28</v>
      </c>
      <c r="K4" s="23" t="s">
        <v>26</v>
      </c>
      <c r="L4" s="20" t="s">
        <v>25</v>
      </c>
    </row>
    <row r="5" spans="1:15">
      <c r="A5" s="118" t="s">
        <v>15</v>
      </c>
      <c r="B5" s="119"/>
      <c r="C5" s="11" t="s">
        <v>0</v>
      </c>
      <c r="D5" s="26">
        <f>D7+D29</f>
        <v>15849</v>
      </c>
      <c r="E5" s="26">
        <f>E7+E29</f>
        <v>6338</v>
      </c>
      <c r="F5" s="32">
        <f t="shared" ref="F5:F34" si="0">(D5-E5)/E5*100</f>
        <v>150.06311139160618</v>
      </c>
      <c r="G5" s="56">
        <v>434429</v>
      </c>
      <c r="H5" s="56">
        <v>81851</v>
      </c>
      <c r="I5" s="32">
        <f t="shared" ref="I5:I34" si="1">(G5-H5)/H5*100</f>
        <v>430.75588569473797</v>
      </c>
      <c r="J5" s="41">
        <f t="shared" ref="J5:J34" si="2">D5/G5*100</f>
        <v>3.6482371112425733</v>
      </c>
      <c r="K5" s="41">
        <f t="shared" ref="K5" si="3">E5/H5*100</f>
        <v>7.7433385053328614</v>
      </c>
      <c r="L5" s="42">
        <f t="shared" ref="L5:L11" si="4">J5-K5</f>
        <v>-4.0951013940902881</v>
      </c>
    </row>
    <row r="6" spans="1:15">
      <c r="A6" s="120"/>
      <c r="B6" s="121"/>
      <c r="C6" s="12" t="s">
        <v>1</v>
      </c>
      <c r="D6" s="27">
        <f>D8+D30</f>
        <v>15849</v>
      </c>
      <c r="E6" s="27">
        <f>E8+E30</f>
        <v>6338</v>
      </c>
      <c r="F6" s="33">
        <f t="shared" si="0"/>
        <v>150.06311139160618</v>
      </c>
      <c r="G6" s="57">
        <v>434429</v>
      </c>
      <c r="H6" s="57">
        <v>81851</v>
      </c>
      <c r="I6" s="33">
        <f t="shared" si="1"/>
        <v>430.75588569473797</v>
      </c>
      <c r="J6" s="43">
        <f t="shared" si="2"/>
        <v>3.6482371112425733</v>
      </c>
      <c r="K6" s="43">
        <f>E6/H6*100</f>
        <v>7.7433385053328614</v>
      </c>
      <c r="L6" s="44">
        <f t="shared" si="4"/>
        <v>-4.0951013940902881</v>
      </c>
      <c r="O6" s="58"/>
    </row>
    <row r="7" spans="1:15">
      <c r="A7" s="108" t="s">
        <v>16</v>
      </c>
      <c r="B7" s="101" t="s">
        <v>2</v>
      </c>
      <c r="C7" s="13" t="s">
        <v>0</v>
      </c>
      <c r="D7" s="73">
        <f>SUM(D9,D11,D13,D15,D17,D19,D21,D23,D25,D27)</f>
        <v>14070</v>
      </c>
      <c r="E7" s="77">
        <v>3901</v>
      </c>
      <c r="F7" s="34">
        <f t="shared" si="0"/>
        <v>260.67674955139705</v>
      </c>
      <c r="G7" s="77">
        <v>311348</v>
      </c>
      <c r="H7" s="67">
        <v>45724</v>
      </c>
      <c r="I7" s="34">
        <f t="shared" si="1"/>
        <v>580.92905257632754</v>
      </c>
      <c r="J7" s="45">
        <f t="shared" si="2"/>
        <v>4.5190590593162634</v>
      </c>
      <c r="K7" s="45">
        <f t="shared" ref="K7" si="5">E7/H7*100</f>
        <v>8.53162452978742</v>
      </c>
      <c r="L7" s="46">
        <f t="shared" si="4"/>
        <v>-4.0125654704711566</v>
      </c>
    </row>
    <row r="8" spans="1:15">
      <c r="A8" s="109"/>
      <c r="B8" s="102"/>
      <c r="C8" s="14" t="s">
        <v>1</v>
      </c>
      <c r="D8" s="74">
        <f>SUM(D10,D12,D14,D16,D18,D20,D22,D24,D26,D28)</f>
        <v>14070</v>
      </c>
      <c r="E8" s="78">
        <v>3901</v>
      </c>
      <c r="F8" s="35">
        <f t="shared" si="0"/>
        <v>260.67674955139705</v>
      </c>
      <c r="G8" s="78">
        <v>311348</v>
      </c>
      <c r="H8" s="68">
        <v>45724</v>
      </c>
      <c r="I8" s="35">
        <f t="shared" si="1"/>
        <v>580.92905257632754</v>
      </c>
      <c r="J8" s="47">
        <f t="shared" si="2"/>
        <v>4.5190590593162634</v>
      </c>
      <c r="K8" s="47">
        <f>E8/H8*100</f>
        <v>8.53162452978742</v>
      </c>
      <c r="L8" s="48">
        <f t="shared" si="4"/>
        <v>-4.0125654704711566</v>
      </c>
    </row>
    <row r="9" spans="1:15">
      <c r="A9" s="109"/>
      <c r="B9" s="111" t="s">
        <v>3</v>
      </c>
      <c r="C9" s="15" t="s">
        <v>0</v>
      </c>
      <c r="D9" s="75">
        <v>1007</v>
      </c>
      <c r="E9" s="69">
        <v>116</v>
      </c>
      <c r="F9" s="36">
        <f t="shared" si="0"/>
        <v>768.10344827586209</v>
      </c>
      <c r="G9" s="69">
        <v>66900</v>
      </c>
      <c r="H9" s="66">
        <v>1162</v>
      </c>
      <c r="I9" s="36">
        <f t="shared" si="1"/>
        <v>5657.3149741824436</v>
      </c>
      <c r="J9" s="45">
        <f t="shared" si="2"/>
        <v>1.5052316890881914</v>
      </c>
      <c r="K9" s="45">
        <f t="shared" ref="K9" si="6">E9/H9*100</f>
        <v>9.9827882960413081</v>
      </c>
      <c r="L9" s="46">
        <f t="shared" si="4"/>
        <v>-8.477556606953117</v>
      </c>
    </row>
    <row r="10" spans="1:15">
      <c r="A10" s="109"/>
      <c r="B10" s="106"/>
      <c r="C10" s="15" t="s">
        <v>1</v>
      </c>
      <c r="D10" s="81">
        <v>1007</v>
      </c>
      <c r="E10" s="70">
        <v>116</v>
      </c>
      <c r="F10" s="37">
        <f t="shared" si="0"/>
        <v>768.10344827586209</v>
      </c>
      <c r="G10" s="70">
        <v>66900</v>
      </c>
      <c r="H10" s="59">
        <v>1162</v>
      </c>
      <c r="I10" s="37">
        <f t="shared" si="1"/>
        <v>5657.3149741824436</v>
      </c>
      <c r="J10" s="49">
        <f t="shared" si="2"/>
        <v>1.5052316890881914</v>
      </c>
      <c r="K10" s="49">
        <f>E10/H10*100</f>
        <v>9.9827882960413081</v>
      </c>
      <c r="L10" s="50">
        <f t="shared" si="4"/>
        <v>-8.477556606953117</v>
      </c>
    </row>
    <row r="11" spans="1:15">
      <c r="A11" s="109"/>
      <c r="B11" s="106" t="s">
        <v>4</v>
      </c>
      <c r="C11" s="15" t="s">
        <v>0</v>
      </c>
      <c r="D11" s="75">
        <v>628</v>
      </c>
      <c r="E11" s="69">
        <v>450</v>
      </c>
      <c r="F11" s="36">
        <f t="shared" si="0"/>
        <v>39.555555555555557</v>
      </c>
      <c r="G11" s="69">
        <v>24946</v>
      </c>
      <c r="H11" s="55">
        <v>9489</v>
      </c>
      <c r="I11" s="36">
        <f t="shared" si="1"/>
        <v>162.89387712087679</v>
      </c>
      <c r="J11" s="51">
        <f t="shared" si="2"/>
        <v>2.5174376653571717</v>
      </c>
      <c r="K11" s="51">
        <f t="shared" ref="K11:K12" si="7">E11/H11*100</f>
        <v>4.7423332279481505</v>
      </c>
      <c r="L11" s="52">
        <f t="shared" si="4"/>
        <v>-2.2248955625909788</v>
      </c>
    </row>
    <row r="12" spans="1:15">
      <c r="A12" s="109"/>
      <c r="B12" s="106"/>
      <c r="C12" s="15" t="s">
        <v>1</v>
      </c>
      <c r="D12" s="81">
        <v>628</v>
      </c>
      <c r="E12" s="70">
        <v>450</v>
      </c>
      <c r="F12" s="37">
        <f t="shared" si="0"/>
        <v>39.555555555555557</v>
      </c>
      <c r="G12" s="70">
        <v>24946</v>
      </c>
      <c r="H12" s="59">
        <v>9489</v>
      </c>
      <c r="I12" s="37">
        <f t="shared" si="1"/>
        <v>162.89387712087679</v>
      </c>
      <c r="J12" s="49">
        <f t="shared" si="2"/>
        <v>2.5174376653571717</v>
      </c>
      <c r="K12" s="49">
        <f t="shared" si="7"/>
        <v>4.7423332279481505</v>
      </c>
      <c r="L12" s="50">
        <f t="shared" ref="L12:L27" si="8">J12-K12</f>
        <v>-2.2248955625909788</v>
      </c>
    </row>
    <row r="13" spans="1:15">
      <c r="A13" s="109"/>
      <c r="B13" s="106" t="s">
        <v>5</v>
      </c>
      <c r="C13" s="15" t="s">
        <v>0</v>
      </c>
      <c r="D13" s="75">
        <v>70</v>
      </c>
      <c r="E13" s="69">
        <v>5</v>
      </c>
      <c r="F13" s="36">
        <f t="shared" si="0"/>
        <v>1300</v>
      </c>
      <c r="G13" s="69">
        <v>26777</v>
      </c>
      <c r="H13" s="55">
        <v>76</v>
      </c>
      <c r="I13" s="36">
        <f t="shared" si="1"/>
        <v>35132.894736842107</v>
      </c>
      <c r="J13" s="51">
        <f t="shared" si="2"/>
        <v>0.26141838144676399</v>
      </c>
      <c r="K13" s="51">
        <f t="shared" ref="K13:K27" si="9">E13/H13*100</f>
        <v>6.5789473684210522</v>
      </c>
      <c r="L13" s="52">
        <f t="shared" si="8"/>
        <v>-6.3175289869742883</v>
      </c>
    </row>
    <row r="14" spans="1:15">
      <c r="A14" s="109"/>
      <c r="B14" s="106"/>
      <c r="C14" s="15" t="s">
        <v>1</v>
      </c>
      <c r="D14" s="81">
        <v>70</v>
      </c>
      <c r="E14" s="70">
        <v>5</v>
      </c>
      <c r="F14" s="37">
        <f t="shared" si="0"/>
        <v>1300</v>
      </c>
      <c r="G14" s="70">
        <v>26777</v>
      </c>
      <c r="H14" s="59">
        <v>76</v>
      </c>
      <c r="I14" s="37">
        <f t="shared" si="1"/>
        <v>35132.894736842107</v>
      </c>
      <c r="J14" s="49">
        <f t="shared" si="2"/>
        <v>0.26141838144676399</v>
      </c>
      <c r="K14" s="49">
        <f t="shared" si="9"/>
        <v>6.5789473684210522</v>
      </c>
      <c r="L14" s="50">
        <f t="shared" si="8"/>
        <v>-6.3175289869742883</v>
      </c>
    </row>
    <row r="15" spans="1:15">
      <c r="A15" s="109"/>
      <c r="B15" s="106" t="s">
        <v>6</v>
      </c>
      <c r="C15" s="15" t="s">
        <v>0</v>
      </c>
      <c r="D15" s="75">
        <v>3084</v>
      </c>
      <c r="E15" s="69">
        <v>12</v>
      </c>
      <c r="F15" s="36">
        <f t="shared" si="0"/>
        <v>25600</v>
      </c>
      <c r="G15" s="69">
        <v>49477</v>
      </c>
      <c r="H15" s="55">
        <v>309</v>
      </c>
      <c r="I15" s="36">
        <f t="shared" si="1"/>
        <v>15911.974110032364</v>
      </c>
      <c r="J15" s="51">
        <f t="shared" si="2"/>
        <v>6.2331992643046261</v>
      </c>
      <c r="K15" s="51">
        <f t="shared" si="9"/>
        <v>3.8834951456310676</v>
      </c>
      <c r="L15" s="52">
        <f t="shared" si="8"/>
        <v>2.3497041186735586</v>
      </c>
      <c r="O15" s="58"/>
    </row>
    <row r="16" spans="1:15">
      <c r="A16" s="109"/>
      <c r="B16" s="106"/>
      <c r="C16" s="15" t="s">
        <v>1</v>
      </c>
      <c r="D16" s="81">
        <v>3084</v>
      </c>
      <c r="E16" s="70">
        <v>12</v>
      </c>
      <c r="F16" s="37">
        <f t="shared" si="0"/>
        <v>25600</v>
      </c>
      <c r="G16" s="70">
        <v>49477</v>
      </c>
      <c r="H16" s="59">
        <v>309</v>
      </c>
      <c r="I16" s="37">
        <f t="shared" si="1"/>
        <v>15911.974110032364</v>
      </c>
      <c r="J16" s="49">
        <f t="shared" si="2"/>
        <v>6.2331992643046261</v>
      </c>
      <c r="K16" s="49">
        <f t="shared" si="9"/>
        <v>3.8834951456310676</v>
      </c>
      <c r="L16" s="50">
        <f t="shared" si="8"/>
        <v>2.3497041186735586</v>
      </c>
    </row>
    <row r="17" spans="1:12">
      <c r="A17" s="109"/>
      <c r="B17" s="106" t="s">
        <v>7</v>
      </c>
      <c r="C17" s="15" t="s">
        <v>0</v>
      </c>
      <c r="D17" s="75">
        <v>2155</v>
      </c>
      <c r="E17" s="69">
        <v>37</v>
      </c>
      <c r="F17" s="36">
        <f t="shared" si="0"/>
        <v>5724.3243243243242</v>
      </c>
      <c r="G17" s="69">
        <v>13316</v>
      </c>
      <c r="H17" s="55">
        <v>1345</v>
      </c>
      <c r="I17" s="36">
        <f t="shared" si="1"/>
        <v>890.03717472118956</v>
      </c>
      <c r="J17" s="51">
        <f t="shared" si="2"/>
        <v>16.183538600180235</v>
      </c>
      <c r="K17" s="51">
        <f t="shared" si="9"/>
        <v>2.7509293680297398</v>
      </c>
      <c r="L17" s="52">
        <f t="shared" si="8"/>
        <v>13.432609232150496</v>
      </c>
    </row>
    <row r="18" spans="1:12">
      <c r="A18" s="109"/>
      <c r="B18" s="106"/>
      <c r="C18" s="15" t="s">
        <v>1</v>
      </c>
      <c r="D18" s="81">
        <v>2155</v>
      </c>
      <c r="E18" s="70">
        <v>37</v>
      </c>
      <c r="F18" s="37">
        <f t="shared" si="0"/>
        <v>5724.3243243243242</v>
      </c>
      <c r="G18" s="70">
        <v>13316</v>
      </c>
      <c r="H18" s="59">
        <v>1345</v>
      </c>
      <c r="I18" s="37">
        <f t="shared" si="1"/>
        <v>890.03717472118956</v>
      </c>
      <c r="J18" s="49">
        <f t="shared" si="2"/>
        <v>16.183538600180235</v>
      </c>
      <c r="K18" s="49">
        <f t="shared" si="9"/>
        <v>2.7509293680297398</v>
      </c>
      <c r="L18" s="50">
        <f t="shared" si="8"/>
        <v>13.432609232150496</v>
      </c>
    </row>
    <row r="19" spans="1:12">
      <c r="A19" s="109"/>
      <c r="B19" s="106" t="s">
        <v>17</v>
      </c>
      <c r="C19" s="15" t="s">
        <v>0</v>
      </c>
      <c r="D19" s="75">
        <v>719</v>
      </c>
      <c r="E19" s="69">
        <v>40</v>
      </c>
      <c r="F19" s="36">
        <f t="shared" si="0"/>
        <v>1697.5000000000002</v>
      </c>
      <c r="G19" s="69">
        <v>11058</v>
      </c>
      <c r="H19" s="55">
        <v>557</v>
      </c>
      <c r="I19" s="36">
        <f t="shared" si="1"/>
        <v>1885.2782764811491</v>
      </c>
      <c r="J19" s="51">
        <f t="shared" si="2"/>
        <v>6.5020799421233493</v>
      </c>
      <c r="K19" s="51">
        <f t="shared" si="9"/>
        <v>7.1813285457809695</v>
      </c>
      <c r="L19" s="52">
        <f t="shared" si="8"/>
        <v>-0.67924860365762019</v>
      </c>
    </row>
    <row r="20" spans="1:12">
      <c r="A20" s="109"/>
      <c r="B20" s="106"/>
      <c r="C20" s="15" t="s">
        <v>1</v>
      </c>
      <c r="D20" s="81">
        <v>719</v>
      </c>
      <c r="E20" s="70">
        <v>40</v>
      </c>
      <c r="F20" s="37">
        <f t="shared" si="0"/>
        <v>1697.5000000000002</v>
      </c>
      <c r="G20" s="70">
        <v>11058</v>
      </c>
      <c r="H20" s="59">
        <v>557</v>
      </c>
      <c r="I20" s="37">
        <f t="shared" si="1"/>
        <v>1885.2782764811491</v>
      </c>
      <c r="J20" s="49">
        <f t="shared" si="2"/>
        <v>6.5020799421233493</v>
      </c>
      <c r="K20" s="49">
        <f t="shared" si="9"/>
        <v>7.1813285457809695</v>
      </c>
      <c r="L20" s="50">
        <f t="shared" si="8"/>
        <v>-0.67924860365762019</v>
      </c>
    </row>
    <row r="21" spans="1:12">
      <c r="A21" s="109"/>
      <c r="B21" s="106" t="s">
        <v>18</v>
      </c>
      <c r="C21" s="15" t="s">
        <v>0</v>
      </c>
      <c r="D21" s="75">
        <v>287</v>
      </c>
      <c r="E21" s="69">
        <v>18</v>
      </c>
      <c r="F21" s="36">
        <f t="shared" si="0"/>
        <v>1494.4444444444446</v>
      </c>
      <c r="G21" s="69">
        <v>12838</v>
      </c>
      <c r="H21" s="55">
        <v>4550</v>
      </c>
      <c r="I21" s="36">
        <f t="shared" si="1"/>
        <v>182.15384615384616</v>
      </c>
      <c r="J21" s="51">
        <f t="shared" si="2"/>
        <v>2.2355507088331517</v>
      </c>
      <c r="K21" s="51">
        <f t="shared" si="9"/>
        <v>0.39560439560439559</v>
      </c>
      <c r="L21" s="52">
        <f t="shared" si="8"/>
        <v>1.8399463132287561</v>
      </c>
    </row>
    <row r="22" spans="1:12">
      <c r="A22" s="109"/>
      <c r="B22" s="106"/>
      <c r="C22" s="15" t="s">
        <v>1</v>
      </c>
      <c r="D22" s="81">
        <v>287</v>
      </c>
      <c r="E22" s="70">
        <v>18</v>
      </c>
      <c r="F22" s="37">
        <f t="shared" si="0"/>
        <v>1494.4444444444446</v>
      </c>
      <c r="G22" s="70">
        <v>12838</v>
      </c>
      <c r="H22" s="59">
        <v>4550</v>
      </c>
      <c r="I22" s="37">
        <f t="shared" si="1"/>
        <v>182.15384615384616</v>
      </c>
      <c r="J22" s="49">
        <f t="shared" si="2"/>
        <v>2.2355507088331517</v>
      </c>
      <c r="K22" s="49">
        <f t="shared" si="9"/>
        <v>0.39560439560439559</v>
      </c>
      <c r="L22" s="50">
        <f t="shared" si="8"/>
        <v>1.8399463132287561</v>
      </c>
    </row>
    <row r="23" spans="1:12">
      <c r="A23" s="109"/>
      <c r="B23" s="106" t="s">
        <v>8</v>
      </c>
      <c r="C23" s="15" t="s">
        <v>0</v>
      </c>
      <c r="D23" s="75">
        <v>273</v>
      </c>
      <c r="E23" s="69">
        <v>34</v>
      </c>
      <c r="F23" s="36">
        <f t="shared" si="0"/>
        <v>702.94117647058818</v>
      </c>
      <c r="G23" s="69">
        <v>21621</v>
      </c>
      <c r="H23" s="55">
        <v>2318</v>
      </c>
      <c r="I23" s="36">
        <f t="shared" si="1"/>
        <v>832.74374460742013</v>
      </c>
      <c r="J23" s="51">
        <f t="shared" si="2"/>
        <v>1.2626613015124184</v>
      </c>
      <c r="K23" s="51">
        <f t="shared" si="9"/>
        <v>1.4667817083692838</v>
      </c>
      <c r="L23" s="52">
        <f t="shared" si="8"/>
        <v>-0.20412040685686539</v>
      </c>
    </row>
    <row r="24" spans="1:12">
      <c r="A24" s="109"/>
      <c r="B24" s="106"/>
      <c r="C24" s="15" t="s">
        <v>1</v>
      </c>
      <c r="D24" s="81">
        <v>273</v>
      </c>
      <c r="E24" s="70">
        <v>34</v>
      </c>
      <c r="F24" s="37">
        <f t="shared" si="0"/>
        <v>702.94117647058818</v>
      </c>
      <c r="G24" s="70">
        <v>21621</v>
      </c>
      <c r="H24" s="59">
        <v>2318</v>
      </c>
      <c r="I24" s="37">
        <f t="shared" si="1"/>
        <v>832.74374460742013</v>
      </c>
      <c r="J24" s="49">
        <f t="shared" si="2"/>
        <v>1.2626613015124184</v>
      </c>
      <c r="K24" s="49">
        <f t="shared" si="9"/>
        <v>1.4667817083692838</v>
      </c>
      <c r="L24" s="50">
        <f t="shared" si="8"/>
        <v>-0.20412040685686539</v>
      </c>
    </row>
    <row r="25" spans="1:12">
      <c r="A25" s="109"/>
      <c r="B25" s="106" t="s">
        <v>9</v>
      </c>
      <c r="C25" s="15" t="s">
        <v>0</v>
      </c>
      <c r="D25" s="75">
        <v>5104</v>
      </c>
      <c r="E25" s="69">
        <v>81</v>
      </c>
      <c r="F25" s="36">
        <f t="shared" si="0"/>
        <v>6201.2345679012351</v>
      </c>
      <c r="G25" s="69">
        <v>25823</v>
      </c>
      <c r="H25" s="55">
        <v>1108</v>
      </c>
      <c r="I25" s="36">
        <f t="shared" si="1"/>
        <v>2230.5956678700363</v>
      </c>
      <c r="J25" s="51">
        <f t="shared" si="2"/>
        <v>19.765325485032722</v>
      </c>
      <c r="K25" s="51">
        <f t="shared" si="9"/>
        <v>7.3104693140794224</v>
      </c>
      <c r="L25" s="52">
        <f t="shared" si="8"/>
        <v>12.454856170953299</v>
      </c>
    </row>
    <row r="26" spans="1:12">
      <c r="A26" s="109"/>
      <c r="B26" s="106"/>
      <c r="C26" s="15" t="s">
        <v>1</v>
      </c>
      <c r="D26" s="82">
        <v>5104</v>
      </c>
      <c r="E26" s="62">
        <v>81</v>
      </c>
      <c r="F26" s="37">
        <f t="shared" si="0"/>
        <v>6201.2345679012351</v>
      </c>
      <c r="G26" s="62">
        <v>25823</v>
      </c>
      <c r="H26" s="59">
        <v>1108</v>
      </c>
      <c r="I26" s="37">
        <f t="shared" si="1"/>
        <v>2230.5956678700363</v>
      </c>
      <c r="J26" s="49">
        <f t="shared" si="2"/>
        <v>19.765325485032722</v>
      </c>
      <c r="K26" s="49">
        <f t="shared" si="9"/>
        <v>7.3104693140794224</v>
      </c>
      <c r="L26" s="50">
        <f t="shared" si="8"/>
        <v>12.454856170953299</v>
      </c>
    </row>
    <row r="27" spans="1:12">
      <c r="A27" s="109"/>
      <c r="B27" s="106" t="s">
        <v>10</v>
      </c>
      <c r="C27" s="15" t="s">
        <v>0</v>
      </c>
      <c r="D27" s="76">
        <v>743</v>
      </c>
      <c r="E27" s="71">
        <v>671</v>
      </c>
      <c r="F27" s="36">
        <f t="shared" si="0"/>
        <v>10.730253353204173</v>
      </c>
      <c r="G27" s="71">
        <v>58592</v>
      </c>
      <c r="H27" s="60">
        <v>24810</v>
      </c>
      <c r="I27" s="36">
        <f t="shared" si="1"/>
        <v>136.1628375654978</v>
      </c>
      <c r="J27" s="51">
        <f t="shared" si="2"/>
        <v>1.2680912069907153</v>
      </c>
      <c r="K27" s="51">
        <f t="shared" si="9"/>
        <v>2.7045546150745667</v>
      </c>
      <c r="L27" s="52">
        <f t="shared" si="8"/>
        <v>-1.4364634080838514</v>
      </c>
    </row>
    <row r="28" spans="1:12">
      <c r="A28" s="110"/>
      <c r="B28" s="107"/>
      <c r="C28" s="14" t="s">
        <v>1</v>
      </c>
      <c r="D28" s="82">
        <v>743</v>
      </c>
      <c r="E28" s="62">
        <v>671</v>
      </c>
      <c r="F28" s="35">
        <f t="shared" si="0"/>
        <v>10.730253353204173</v>
      </c>
      <c r="G28" s="62">
        <v>58592</v>
      </c>
      <c r="H28" s="65">
        <v>24810</v>
      </c>
      <c r="I28" s="35">
        <f t="shared" si="1"/>
        <v>136.1628375654978</v>
      </c>
      <c r="J28" s="47">
        <f t="shared" si="2"/>
        <v>1.2680912069907153</v>
      </c>
      <c r="K28" s="47">
        <f>E28/H28*100</f>
        <v>2.7045546150745667</v>
      </c>
      <c r="L28" s="48">
        <f>J28-K28</f>
        <v>-1.4364634080838514</v>
      </c>
    </row>
    <row r="29" spans="1:12">
      <c r="A29" s="98" t="s">
        <v>19</v>
      </c>
      <c r="B29" s="101" t="s">
        <v>2</v>
      </c>
      <c r="C29" s="16" t="s">
        <v>0</v>
      </c>
      <c r="D29" s="28">
        <f>D31+D33</f>
        <v>1779</v>
      </c>
      <c r="E29" s="29">
        <f>E31+E33</f>
        <v>2437</v>
      </c>
      <c r="F29" s="38">
        <f t="shared" si="0"/>
        <v>-27.000410340582683</v>
      </c>
      <c r="G29" s="79">
        <v>123081</v>
      </c>
      <c r="H29" s="63">
        <v>36127</v>
      </c>
      <c r="I29" s="34">
        <f t="shared" si="1"/>
        <v>240.68978880062005</v>
      </c>
      <c r="J29" s="45">
        <f t="shared" si="2"/>
        <v>1.4453896214687889</v>
      </c>
      <c r="K29" s="45">
        <f t="shared" ref="K29" si="10">E29/H29*100</f>
        <v>6.7456472998034718</v>
      </c>
      <c r="L29" s="46">
        <f>J29-K29</f>
        <v>-5.3002576783346829</v>
      </c>
    </row>
    <row r="30" spans="1:12">
      <c r="A30" s="99"/>
      <c r="B30" s="102"/>
      <c r="C30" s="17" t="s">
        <v>1</v>
      </c>
      <c r="D30" s="30">
        <f>D32+D34</f>
        <v>1779</v>
      </c>
      <c r="E30" s="31">
        <f>E32+E34</f>
        <v>2437</v>
      </c>
      <c r="F30" s="39">
        <f t="shared" si="0"/>
        <v>-27.000410340582683</v>
      </c>
      <c r="G30" s="80">
        <v>123081</v>
      </c>
      <c r="H30" s="64">
        <v>36127</v>
      </c>
      <c r="I30" s="35">
        <f t="shared" si="1"/>
        <v>240.68978880062005</v>
      </c>
      <c r="J30" s="47">
        <f t="shared" si="2"/>
        <v>1.4453896214687889</v>
      </c>
      <c r="K30" s="47">
        <f>E30/H30*100</f>
        <v>6.7456472998034718</v>
      </c>
      <c r="L30" s="48">
        <f>J30-K30</f>
        <v>-5.3002576783346829</v>
      </c>
    </row>
    <row r="31" spans="1:12">
      <c r="A31" s="99"/>
      <c r="B31" s="103" t="s">
        <v>11</v>
      </c>
      <c r="C31" s="18" t="s">
        <v>0</v>
      </c>
      <c r="D31" s="83">
        <v>881</v>
      </c>
      <c r="E31" s="55">
        <v>887</v>
      </c>
      <c r="F31" s="36">
        <f t="shared" si="0"/>
        <v>-0.67643742953776775</v>
      </c>
      <c r="G31" s="55">
        <v>49120</v>
      </c>
      <c r="H31" s="66">
        <v>15570</v>
      </c>
      <c r="I31" s="36">
        <f t="shared" si="1"/>
        <v>215.47848426461144</v>
      </c>
      <c r="J31" s="45">
        <f t="shared" si="2"/>
        <v>1.7935667752442996</v>
      </c>
      <c r="K31" s="45">
        <f t="shared" ref="K31:K33" si="11">E31/H31*100</f>
        <v>5.6968529222864479</v>
      </c>
      <c r="L31" s="46">
        <f>J31-K31</f>
        <v>-3.9032861470421483</v>
      </c>
    </row>
    <row r="32" spans="1:12">
      <c r="A32" s="99"/>
      <c r="B32" s="104"/>
      <c r="C32" s="18" t="s">
        <v>1</v>
      </c>
      <c r="D32" s="62">
        <v>881</v>
      </c>
      <c r="E32" s="62">
        <v>887</v>
      </c>
      <c r="F32" s="37">
        <f t="shared" si="0"/>
        <v>-0.67643742953776775</v>
      </c>
      <c r="G32" s="62">
        <v>49120</v>
      </c>
      <c r="H32" s="59">
        <v>15570</v>
      </c>
      <c r="I32" s="37">
        <f t="shared" si="1"/>
        <v>215.47848426461144</v>
      </c>
      <c r="J32" s="49">
        <f t="shared" si="2"/>
        <v>1.7935667752442996</v>
      </c>
      <c r="K32" s="49">
        <f t="shared" si="11"/>
        <v>5.6968529222864479</v>
      </c>
      <c r="L32" s="50">
        <f t="shared" ref="L32:L33" si="12">J32-K32</f>
        <v>-3.9032861470421483</v>
      </c>
    </row>
    <row r="33" spans="1:12" ht="17.25" customHeight="1">
      <c r="A33" s="99"/>
      <c r="B33" s="104" t="s">
        <v>10</v>
      </c>
      <c r="C33" s="18" t="s">
        <v>0</v>
      </c>
      <c r="D33" s="71">
        <v>898</v>
      </c>
      <c r="E33" s="71">
        <v>1550</v>
      </c>
      <c r="F33" s="36">
        <f t="shared" si="0"/>
        <v>-42.064516129032256</v>
      </c>
      <c r="G33" s="71">
        <v>73961</v>
      </c>
      <c r="H33" s="60">
        <v>20557</v>
      </c>
      <c r="I33" s="36">
        <f t="shared" si="1"/>
        <v>259.78498808191858</v>
      </c>
      <c r="J33" s="51">
        <f t="shared" si="2"/>
        <v>1.2141534051729967</v>
      </c>
      <c r="K33" s="51">
        <f t="shared" si="11"/>
        <v>7.5400107019506741</v>
      </c>
      <c r="L33" s="52">
        <f t="shared" si="12"/>
        <v>-6.3258572967776772</v>
      </c>
    </row>
    <row r="34" spans="1:12" ht="17.25" thickBot="1">
      <c r="A34" s="100"/>
      <c r="B34" s="105"/>
      <c r="C34" s="19" t="s">
        <v>1</v>
      </c>
      <c r="D34" s="72">
        <v>898</v>
      </c>
      <c r="E34" s="72">
        <v>1550</v>
      </c>
      <c r="F34" s="40">
        <f t="shared" si="0"/>
        <v>-42.064516129032256</v>
      </c>
      <c r="G34" s="72">
        <v>73961</v>
      </c>
      <c r="H34" s="61">
        <v>20557</v>
      </c>
      <c r="I34" s="40">
        <f t="shared" si="1"/>
        <v>259.78498808191858</v>
      </c>
      <c r="J34" s="53">
        <f t="shared" si="2"/>
        <v>1.2141534051729967</v>
      </c>
      <c r="K34" s="53">
        <f>E34/H34*100</f>
        <v>7.5400107019506741</v>
      </c>
      <c r="L34" s="54">
        <f>J34-K34</f>
        <v>-6.3258572967776772</v>
      </c>
    </row>
  </sheetData>
  <mergeCells count="21">
    <mergeCell ref="J3:L3"/>
    <mergeCell ref="A1:L1"/>
    <mergeCell ref="D3:F3"/>
    <mergeCell ref="G3:I3"/>
    <mergeCell ref="A5:B6"/>
    <mergeCell ref="A29:A34"/>
    <mergeCell ref="B29:B30"/>
    <mergeCell ref="B31:B32"/>
    <mergeCell ref="B33:B34"/>
    <mergeCell ref="B17:B18"/>
    <mergeCell ref="B19:B20"/>
    <mergeCell ref="B21:B22"/>
    <mergeCell ref="B23:B24"/>
    <mergeCell ref="B25:B26"/>
    <mergeCell ref="B27:B28"/>
    <mergeCell ref="A7:A28"/>
    <mergeCell ref="B7:B8"/>
    <mergeCell ref="B9:B10"/>
    <mergeCell ref="B11:B12"/>
    <mergeCell ref="B13:B14"/>
    <mergeCell ref="B15:B16"/>
  </mergeCells>
  <phoneticPr fontId="2" type="noConversion"/>
  <pageMargins left="0.39370078740157483" right="0.39370078740157483" top="0.15748031496062992" bottom="0.15748031496062992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"/>
  <sheetViews>
    <sheetView topLeftCell="B1" zoomScaleNormal="100" workbookViewId="0">
      <selection activeCell="D33" activeCellId="11" sqref="D9 D11 D13 D15 D17 D19 D21 D23 D25 D27 D31 D33"/>
    </sheetView>
  </sheetViews>
  <sheetFormatPr defaultColWidth="9" defaultRowHeight="16.5"/>
  <cols>
    <col min="1" max="2" width="9.875" style="3" bestFit="1" customWidth="1"/>
    <col min="3" max="3" width="10" style="3" bestFit="1" customWidth="1"/>
    <col min="4" max="9" width="10.625" style="3" customWidth="1"/>
    <col min="10" max="16384" width="9" style="3"/>
  </cols>
  <sheetData>
    <row r="1" spans="1:15" ht="26.25">
      <c r="A1" s="114" t="s">
        <v>29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</row>
    <row r="2" spans="1:15" ht="6.95" customHeight="1" thickBot="1">
      <c r="A2" s="4"/>
      <c r="B2" s="4"/>
      <c r="C2" s="4"/>
      <c r="D2" s="4"/>
      <c r="E2" s="2"/>
      <c r="F2" s="2"/>
      <c r="G2" s="2"/>
      <c r="H2" s="2"/>
      <c r="I2" s="2"/>
    </row>
    <row r="3" spans="1:15">
      <c r="A3" s="5"/>
      <c r="B3" s="6"/>
      <c r="C3" s="7"/>
      <c r="D3" s="115" t="s">
        <v>21</v>
      </c>
      <c r="E3" s="112"/>
      <c r="F3" s="116"/>
      <c r="G3" s="117" t="s">
        <v>22</v>
      </c>
      <c r="H3" s="112"/>
      <c r="I3" s="116"/>
      <c r="J3" s="112" t="s">
        <v>24</v>
      </c>
      <c r="K3" s="112"/>
      <c r="L3" s="113"/>
    </row>
    <row r="4" spans="1:15">
      <c r="A4" s="8"/>
      <c r="B4" s="9"/>
      <c r="C4" s="10"/>
      <c r="D4" s="22" t="s">
        <v>28</v>
      </c>
      <c r="E4" s="23" t="s">
        <v>26</v>
      </c>
      <c r="F4" s="21" t="s">
        <v>23</v>
      </c>
      <c r="G4" s="24" t="s">
        <v>28</v>
      </c>
      <c r="H4" s="23" t="s">
        <v>26</v>
      </c>
      <c r="I4" s="25" t="s">
        <v>23</v>
      </c>
      <c r="J4" s="23" t="s">
        <v>28</v>
      </c>
      <c r="K4" s="23" t="s">
        <v>26</v>
      </c>
      <c r="L4" s="20" t="s">
        <v>25</v>
      </c>
    </row>
    <row r="5" spans="1:15">
      <c r="A5" s="118" t="s">
        <v>15</v>
      </c>
      <c r="B5" s="119"/>
      <c r="C5" s="11" t="s">
        <v>0</v>
      </c>
      <c r="D5" s="26">
        <f>D7+D29</f>
        <v>12929</v>
      </c>
      <c r="E5" s="26">
        <f>E7+E29</f>
        <v>3148</v>
      </c>
      <c r="F5" s="32">
        <f t="shared" ref="F5:F34" si="0">(D5-E5)/E5*100</f>
        <v>310.70520965692504</v>
      </c>
      <c r="G5" s="56">
        <v>479248</v>
      </c>
      <c r="H5" s="56">
        <v>99999</v>
      </c>
      <c r="I5" s="32">
        <f t="shared" ref="I5:I34" si="1">(G5-H5)/H5*100</f>
        <v>379.25279252792529</v>
      </c>
      <c r="J5" s="41">
        <f>D5/G5*100</f>
        <v>2.6977681701332088</v>
      </c>
      <c r="K5" s="41">
        <f t="shared" ref="J5:K34" si="2">E5/H5*100</f>
        <v>3.1480314803148031</v>
      </c>
      <c r="L5" s="42">
        <f t="shared" ref="L5:L27" si="3">J5-K5</f>
        <v>-0.45026331018159427</v>
      </c>
    </row>
    <row r="6" spans="1:15">
      <c r="A6" s="120"/>
      <c r="B6" s="121"/>
      <c r="C6" s="12" t="s">
        <v>1</v>
      </c>
      <c r="D6" s="27">
        <f>D8+D30</f>
        <v>28778</v>
      </c>
      <c r="E6" s="27">
        <f>E8+E30</f>
        <v>7049</v>
      </c>
      <c r="F6" s="33">
        <f t="shared" si="0"/>
        <v>308.25649028230953</v>
      </c>
      <c r="G6" s="57">
        <v>913677</v>
      </c>
      <c r="H6" s="57">
        <v>181850</v>
      </c>
      <c r="I6" s="33">
        <f t="shared" si="1"/>
        <v>402.43442397580418</v>
      </c>
      <c r="J6" s="43">
        <f>D6/G6*100</f>
        <v>3.1496907550480091</v>
      </c>
      <c r="K6" s="43">
        <f>E6/H6*100</f>
        <v>3.8762716524608192</v>
      </c>
      <c r="L6" s="44">
        <f t="shared" si="3"/>
        <v>-0.72658089741281007</v>
      </c>
      <c r="O6" s="58"/>
    </row>
    <row r="7" spans="1:15">
      <c r="A7" s="108" t="s">
        <v>16</v>
      </c>
      <c r="B7" s="101" t="s">
        <v>2</v>
      </c>
      <c r="C7" s="13" t="s">
        <v>0</v>
      </c>
      <c r="D7" s="73">
        <f>SUM(D9,D11,D13,D15,D17,D19,D21,D23,D25,D27)</f>
        <v>11542</v>
      </c>
      <c r="E7" s="77">
        <f>SUM(E9,E11,E13,E15,E17,E19,E21,E23,E25,E27)</f>
        <v>1177</v>
      </c>
      <c r="F7" s="34">
        <f t="shared" si="0"/>
        <v>880.62871707731517</v>
      </c>
      <c r="G7" s="77">
        <v>361780</v>
      </c>
      <c r="H7" s="67">
        <v>59592</v>
      </c>
      <c r="I7" s="34">
        <f t="shared" si="1"/>
        <v>507.09491206873406</v>
      </c>
      <c r="J7" s="45">
        <f>D7/G7*100</f>
        <v>3.1903366686936816</v>
      </c>
      <c r="K7" s="45">
        <f t="shared" si="2"/>
        <v>1.9750973285004698</v>
      </c>
      <c r="L7" s="46">
        <f t="shared" si="3"/>
        <v>1.2152393401932118</v>
      </c>
    </row>
    <row r="8" spans="1:15">
      <c r="A8" s="109"/>
      <c r="B8" s="102"/>
      <c r="C8" s="14" t="s">
        <v>1</v>
      </c>
      <c r="D8" s="74">
        <f>SUM(D10,D12,D14,D16,D18,D20,D22,D24,D26,D28)</f>
        <v>25612</v>
      </c>
      <c r="E8" s="78">
        <f>SUM(E10,E12,E14,E16,E18,E20,E22,E24,E26,E28)</f>
        <v>2641</v>
      </c>
      <c r="F8" s="35">
        <f t="shared" si="0"/>
        <v>869.78417266187057</v>
      </c>
      <c r="G8" s="78">
        <v>673128</v>
      </c>
      <c r="H8" s="68">
        <v>105316</v>
      </c>
      <c r="I8" s="35">
        <f t="shared" si="1"/>
        <v>539.1507463253447</v>
      </c>
      <c r="J8" s="47">
        <f>D8/G8*100</f>
        <v>3.8049226892953496</v>
      </c>
      <c r="K8" s="47">
        <f>E8/H8*100</f>
        <v>2.5076911390481977</v>
      </c>
      <c r="L8" s="48">
        <f t="shared" si="3"/>
        <v>1.2972315502471519</v>
      </c>
    </row>
    <row r="9" spans="1:15">
      <c r="A9" s="109"/>
      <c r="B9" s="111" t="s">
        <v>3</v>
      </c>
      <c r="C9" s="15" t="s">
        <v>0</v>
      </c>
      <c r="D9" s="75">
        <v>782</v>
      </c>
      <c r="E9" s="69">
        <v>85</v>
      </c>
      <c r="F9" s="36">
        <f t="shared" si="0"/>
        <v>819.99999999999989</v>
      </c>
      <c r="G9" s="69">
        <v>94393</v>
      </c>
      <c r="H9" s="66">
        <v>2934</v>
      </c>
      <c r="I9" s="36">
        <f t="shared" si="1"/>
        <v>3117.2119972733472</v>
      </c>
      <c r="J9" s="45">
        <f>D9/G9*100</f>
        <v>0.82845126227580435</v>
      </c>
      <c r="K9" s="45">
        <f t="shared" si="2"/>
        <v>2.8970688479890936</v>
      </c>
      <c r="L9" s="46">
        <f t="shared" si="3"/>
        <v>-2.0686175857132891</v>
      </c>
    </row>
    <row r="10" spans="1:15">
      <c r="A10" s="109"/>
      <c r="B10" s="106"/>
      <c r="C10" s="15" t="s">
        <v>1</v>
      </c>
      <c r="D10" s="81">
        <v>1789</v>
      </c>
      <c r="E10" s="70">
        <v>201</v>
      </c>
      <c r="F10" s="37">
        <f t="shared" si="0"/>
        <v>790.04975124378109</v>
      </c>
      <c r="G10" s="70">
        <v>161293</v>
      </c>
      <c r="H10" s="59">
        <v>4096</v>
      </c>
      <c r="I10" s="37">
        <f t="shared" si="1"/>
        <v>3837.8173828125</v>
      </c>
      <c r="J10" s="49">
        <f t="shared" si="2"/>
        <v>1.1091615879176406</v>
      </c>
      <c r="K10" s="49">
        <f>E10/H10*100</f>
        <v>4.9072265625</v>
      </c>
      <c r="L10" s="50">
        <f t="shared" si="3"/>
        <v>-3.7980649745823594</v>
      </c>
    </row>
    <row r="11" spans="1:15">
      <c r="A11" s="109"/>
      <c r="B11" s="106" t="s">
        <v>4</v>
      </c>
      <c r="C11" s="15" t="s">
        <v>0</v>
      </c>
      <c r="D11" s="75">
        <v>389</v>
      </c>
      <c r="E11" s="69">
        <v>367</v>
      </c>
      <c r="F11" s="36">
        <f t="shared" si="0"/>
        <v>5.9945504087193457</v>
      </c>
      <c r="G11" s="69">
        <v>45884</v>
      </c>
      <c r="H11" s="55">
        <v>16752</v>
      </c>
      <c r="I11" s="36">
        <f t="shared" si="1"/>
        <v>173.90162368672398</v>
      </c>
      <c r="J11" s="51">
        <f t="shared" si="2"/>
        <v>0.84779007933048556</v>
      </c>
      <c r="K11" s="51">
        <f t="shared" si="2"/>
        <v>2.1907831900668575</v>
      </c>
      <c r="L11" s="52">
        <f t="shared" si="3"/>
        <v>-1.342993110736372</v>
      </c>
    </row>
    <row r="12" spans="1:15">
      <c r="A12" s="109"/>
      <c r="B12" s="106"/>
      <c r="C12" s="15" t="s">
        <v>1</v>
      </c>
      <c r="D12" s="81">
        <v>1017</v>
      </c>
      <c r="E12" s="70">
        <v>817</v>
      </c>
      <c r="F12" s="37">
        <f t="shared" si="0"/>
        <v>24.479804161566708</v>
      </c>
      <c r="G12" s="70">
        <v>70830</v>
      </c>
      <c r="H12" s="59">
        <v>26241</v>
      </c>
      <c r="I12" s="37">
        <f t="shared" si="1"/>
        <v>169.92111581113525</v>
      </c>
      <c r="J12" s="49">
        <f t="shared" si="2"/>
        <v>1.4358322744599745</v>
      </c>
      <c r="K12" s="49">
        <f t="shared" si="2"/>
        <v>3.1134484204108075</v>
      </c>
      <c r="L12" s="50">
        <f t="shared" si="3"/>
        <v>-1.677616145950833</v>
      </c>
    </row>
    <row r="13" spans="1:15">
      <c r="A13" s="109"/>
      <c r="B13" s="106" t="s">
        <v>5</v>
      </c>
      <c r="C13" s="15" t="s">
        <v>0</v>
      </c>
      <c r="D13" s="75">
        <v>70</v>
      </c>
      <c r="E13" s="69">
        <v>7</v>
      </c>
      <c r="F13" s="36">
        <f t="shared" si="0"/>
        <v>900</v>
      </c>
      <c r="G13" s="69">
        <v>16237</v>
      </c>
      <c r="H13" s="55">
        <v>272</v>
      </c>
      <c r="I13" s="36">
        <f t="shared" si="1"/>
        <v>5869.4852941176468</v>
      </c>
      <c r="J13" s="51">
        <f t="shared" si="2"/>
        <v>0.43111412206688426</v>
      </c>
      <c r="K13" s="51">
        <f t="shared" si="2"/>
        <v>2.5735294117647056</v>
      </c>
      <c r="L13" s="52">
        <f t="shared" si="3"/>
        <v>-2.1424152896978215</v>
      </c>
    </row>
    <row r="14" spans="1:15">
      <c r="A14" s="109"/>
      <c r="B14" s="106"/>
      <c r="C14" s="15" t="s">
        <v>1</v>
      </c>
      <c r="D14" s="81">
        <v>140</v>
      </c>
      <c r="E14" s="70">
        <v>12</v>
      </c>
      <c r="F14" s="37">
        <f t="shared" si="0"/>
        <v>1066.6666666666665</v>
      </c>
      <c r="G14" s="70">
        <v>43014</v>
      </c>
      <c r="H14" s="59">
        <v>348</v>
      </c>
      <c r="I14" s="37">
        <f t="shared" si="1"/>
        <v>12260.344827586207</v>
      </c>
      <c r="J14" s="49">
        <f t="shared" si="2"/>
        <v>0.32547542660529133</v>
      </c>
      <c r="K14" s="49">
        <f t="shared" si="2"/>
        <v>3.4482758620689653</v>
      </c>
      <c r="L14" s="50">
        <f t="shared" si="3"/>
        <v>-3.1228004354636738</v>
      </c>
    </row>
    <row r="15" spans="1:15">
      <c r="A15" s="109"/>
      <c r="B15" s="106" t="s">
        <v>6</v>
      </c>
      <c r="C15" s="15" t="s">
        <v>0</v>
      </c>
      <c r="D15" s="75">
        <v>2923</v>
      </c>
      <c r="E15" s="69">
        <v>17</v>
      </c>
      <c r="F15" s="36">
        <f t="shared" si="0"/>
        <v>17094.117647058822</v>
      </c>
      <c r="G15" s="69">
        <v>47970</v>
      </c>
      <c r="H15" s="55">
        <v>857</v>
      </c>
      <c r="I15" s="36">
        <f t="shared" si="1"/>
        <v>5497.4329054842474</v>
      </c>
      <c r="J15" s="51">
        <f t="shared" si="2"/>
        <v>6.0933917031478009</v>
      </c>
      <c r="K15" s="51">
        <f t="shared" si="2"/>
        <v>1.9836639439906651</v>
      </c>
      <c r="L15" s="52">
        <f t="shared" si="3"/>
        <v>4.1097277591571357</v>
      </c>
      <c r="O15" s="58"/>
    </row>
    <row r="16" spans="1:15">
      <c r="A16" s="109"/>
      <c r="B16" s="106"/>
      <c r="C16" s="15" t="s">
        <v>1</v>
      </c>
      <c r="D16" s="81">
        <v>6007</v>
      </c>
      <c r="E16" s="70">
        <v>29</v>
      </c>
      <c r="F16" s="37">
        <f t="shared" si="0"/>
        <v>20613.793103448275</v>
      </c>
      <c r="G16" s="70">
        <v>97447</v>
      </c>
      <c r="H16" s="59">
        <v>1166</v>
      </c>
      <c r="I16" s="37">
        <f t="shared" si="1"/>
        <v>8257.3756432246992</v>
      </c>
      <c r="J16" s="49">
        <f t="shared" si="2"/>
        <v>6.1643765328845426</v>
      </c>
      <c r="K16" s="49">
        <f t="shared" si="2"/>
        <v>2.4871355060034306</v>
      </c>
      <c r="L16" s="50">
        <f t="shared" si="3"/>
        <v>3.677241026881112</v>
      </c>
    </row>
    <row r="17" spans="1:12">
      <c r="A17" s="109"/>
      <c r="B17" s="106" t="s">
        <v>7</v>
      </c>
      <c r="C17" s="15" t="s">
        <v>0</v>
      </c>
      <c r="D17" s="75">
        <v>1177</v>
      </c>
      <c r="E17" s="69">
        <v>27</v>
      </c>
      <c r="F17" s="36">
        <f t="shared" si="0"/>
        <v>4259.2592592592591</v>
      </c>
      <c r="G17" s="69">
        <v>12173</v>
      </c>
      <c r="H17" s="55">
        <v>1489</v>
      </c>
      <c r="I17" s="36">
        <f t="shared" si="1"/>
        <v>717.52854264607117</v>
      </c>
      <c r="J17" s="51">
        <f t="shared" si="2"/>
        <v>9.6689394561734989</v>
      </c>
      <c r="K17" s="51">
        <f t="shared" si="2"/>
        <v>1.8132975151108126</v>
      </c>
      <c r="L17" s="52">
        <f t="shared" si="3"/>
        <v>7.8556419410626859</v>
      </c>
    </row>
    <row r="18" spans="1:12">
      <c r="A18" s="109"/>
      <c r="B18" s="106"/>
      <c r="C18" s="15" t="s">
        <v>1</v>
      </c>
      <c r="D18" s="81">
        <v>3332</v>
      </c>
      <c r="E18" s="70">
        <v>64</v>
      </c>
      <c r="F18" s="37">
        <f t="shared" si="0"/>
        <v>5106.25</v>
      </c>
      <c r="G18" s="70">
        <v>25489</v>
      </c>
      <c r="H18" s="59">
        <v>2834</v>
      </c>
      <c r="I18" s="37">
        <f t="shared" si="1"/>
        <v>799.40014114326038</v>
      </c>
      <c r="J18" s="49">
        <f t="shared" si="2"/>
        <v>13.072305700498255</v>
      </c>
      <c r="K18" s="49">
        <f t="shared" si="2"/>
        <v>2.2582921665490474</v>
      </c>
      <c r="L18" s="50">
        <f t="shared" si="3"/>
        <v>10.814013533949208</v>
      </c>
    </row>
    <row r="19" spans="1:12">
      <c r="A19" s="109"/>
      <c r="B19" s="106" t="s">
        <v>17</v>
      </c>
      <c r="C19" s="15" t="s">
        <v>0</v>
      </c>
      <c r="D19" s="75">
        <v>615</v>
      </c>
      <c r="E19" s="69">
        <v>28</v>
      </c>
      <c r="F19" s="36">
        <f t="shared" si="0"/>
        <v>2096.4285714285716</v>
      </c>
      <c r="G19" s="69">
        <v>16486</v>
      </c>
      <c r="H19" s="55">
        <v>987</v>
      </c>
      <c r="I19" s="36">
        <f t="shared" si="1"/>
        <v>1570.3140830800405</v>
      </c>
      <c r="J19" s="51">
        <f t="shared" si="2"/>
        <v>3.7304379473492659</v>
      </c>
      <c r="K19" s="51">
        <f t="shared" si="2"/>
        <v>2.8368794326241136</v>
      </c>
      <c r="L19" s="52">
        <f t="shared" si="3"/>
        <v>0.89355851472515235</v>
      </c>
    </row>
    <row r="20" spans="1:12">
      <c r="A20" s="109"/>
      <c r="B20" s="106"/>
      <c r="C20" s="15" t="s">
        <v>1</v>
      </c>
      <c r="D20" s="81">
        <v>1334</v>
      </c>
      <c r="E20" s="70">
        <v>68</v>
      </c>
      <c r="F20" s="37">
        <f t="shared" si="0"/>
        <v>1861.7647058823529</v>
      </c>
      <c r="G20" s="70">
        <v>27544</v>
      </c>
      <c r="H20" s="59">
        <v>1544</v>
      </c>
      <c r="I20" s="37">
        <f t="shared" si="1"/>
        <v>1683.9378238341969</v>
      </c>
      <c r="J20" s="49">
        <f t="shared" si="2"/>
        <v>4.8431600348533257</v>
      </c>
      <c r="K20" s="49">
        <f t="shared" si="2"/>
        <v>4.4041450777202069</v>
      </c>
      <c r="L20" s="50">
        <f t="shared" si="3"/>
        <v>0.43901495713311878</v>
      </c>
    </row>
    <row r="21" spans="1:12">
      <c r="A21" s="109"/>
      <c r="B21" s="106" t="s">
        <v>18</v>
      </c>
      <c r="C21" s="15" t="s">
        <v>0</v>
      </c>
      <c r="D21" s="75">
        <v>211</v>
      </c>
      <c r="E21" s="69">
        <v>56</v>
      </c>
      <c r="F21" s="36">
        <f t="shared" si="0"/>
        <v>276.78571428571428</v>
      </c>
      <c r="G21" s="69">
        <v>14156</v>
      </c>
      <c r="H21" s="55">
        <v>4425</v>
      </c>
      <c r="I21" s="36">
        <f t="shared" si="1"/>
        <v>219.90960451977401</v>
      </c>
      <c r="J21" s="51">
        <f t="shared" si="2"/>
        <v>1.4905340491664312</v>
      </c>
      <c r="K21" s="51">
        <f t="shared" si="2"/>
        <v>1.2655367231638417</v>
      </c>
      <c r="L21" s="52">
        <f t="shared" si="3"/>
        <v>0.22499732600258948</v>
      </c>
    </row>
    <row r="22" spans="1:12">
      <c r="A22" s="109"/>
      <c r="B22" s="106"/>
      <c r="C22" s="15" t="s">
        <v>1</v>
      </c>
      <c r="D22" s="81">
        <v>498</v>
      </c>
      <c r="E22" s="70">
        <v>74</v>
      </c>
      <c r="F22" s="37">
        <f t="shared" si="0"/>
        <v>572.97297297297303</v>
      </c>
      <c r="G22" s="70">
        <v>26994</v>
      </c>
      <c r="H22" s="59">
        <v>8975</v>
      </c>
      <c r="I22" s="37">
        <f t="shared" si="1"/>
        <v>200.76880222841226</v>
      </c>
      <c r="J22" s="49">
        <f t="shared" si="2"/>
        <v>1.8448544120915762</v>
      </c>
      <c r="K22" s="49">
        <f t="shared" si="2"/>
        <v>0.8245125348189416</v>
      </c>
      <c r="L22" s="50">
        <f t="shared" si="3"/>
        <v>1.0203418772726347</v>
      </c>
    </row>
    <row r="23" spans="1:12">
      <c r="A23" s="109"/>
      <c r="B23" s="106" t="s">
        <v>8</v>
      </c>
      <c r="C23" s="15" t="s">
        <v>0</v>
      </c>
      <c r="D23" s="75">
        <v>296</v>
      </c>
      <c r="E23" s="69">
        <v>28</v>
      </c>
      <c r="F23" s="36">
        <f t="shared" si="0"/>
        <v>957.14285714285711</v>
      </c>
      <c r="G23" s="69">
        <v>28828</v>
      </c>
      <c r="H23" s="55">
        <v>5002</v>
      </c>
      <c r="I23" s="36">
        <f t="shared" si="1"/>
        <v>476.32946821271497</v>
      </c>
      <c r="J23" s="51">
        <f t="shared" si="2"/>
        <v>1.0267795199111975</v>
      </c>
      <c r="K23" s="51">
        <f t="shared" si="2"/>
        <v>0.55977608956417435</v>
      </c>
      <c r="L23" s="52">
        <f t="shared" si="3"/>
        <v>0.46700343034702319</v>
      </c>
    </row>
    <row r="24" spans="1:12">
      <c r="A24" s="109"/>
      <c r="B24" s="106"/>
      <c r="C24" s="15" t="s">
        <v>1</v>
      </c>
      <c r="D24" s="81">
        <v>569</v>
      </c>
      <c r="E24" s="70">
        <v>62</v>
      </c>
      <c r="F24" s="37">
        <f t="shared" si="0"/>
        <v>817.74193548387098</v>
      </c>
      <c r="G24" s="70">
        <v>50449</v>
      </c>
      <c r="H24" s="59">
        <v>7320</v>
      </c>
      <c r="I24" s="37">
        <f t="shared" si="1"/>
        <v>589.19398907103823</v>
      </c>
      <c r="J24" s="49">
        <f t="shared" si="2"/>
        <v>1.1278717120260064</v>
      </c>
      <c r="K24" s="49">
        <f t="shared" si="2"/>
        <v>0.84699453551912562</v>
      </c>
      <c r="L24" s="50">
        <f t="shared" si="3"/>
        <v>0.28087717650688082</v>
      </c>
    </row>
    <row r="25" spans="1:12">
      <c r="A25" s="109"/>
      <c r="B25" s="106" t="s">
        <v>9</v>
      </c>
      <c r="C25" s="15" t="s">
        <v>0</v>
      </c>
      <c r="D25" s="75">
        <v>4339</v>
      </c>
      <c r="E25" s="69">
        <v>45</v>
      </c>
      <c r="F25" s="36">
        <f t="shared" si="0"/>
        <v>9542.2222222222226</v>
      </c>
      <c r="G25" s="69">
        <v>28142</v>
      </c>
      <c r="H25" s="55">
        <v>1492</v>
      </c>
      <c r="I25" s="36">
        <f t="shared" si="1"/>
        <v>1786.1930294906167</v>
      </c>
      <c r="J25" s="51">
        <f t="shared" si="2"/>
        <v>15.418236088408785</v>
      </c>
      <c r="K25" s="51">
        <f t="shared" si="2"/>
        <v>3.0160857908847185</v>
      </c>
      <c r="L25" s="52">
        <f t="shared" si="3"/>
        <v>12.402150297524067</v>
      </c>
    </row>
    <row r="26" spans="1:12">
      <c r="A26" s="109"/>
      <c r="B26" s="106"/>
      <c r="C26" s="15" t="s">
        <v>1</v>
      </c>
      <c r="D26" s="82">
        <v>9443</v>
      </c>
      <c r="E26" s="62">
        <v>126</v>
      </c>
      <c r="F26" s="37">
        <f t="shared" si="0"/>
        <v>7394.4444444444443</v>
      </c>
      <c r="G26" s="62">
        <v>53965</v>
      </c>
      <c r="H26" s="59">
        <v>2600</v>
      </c>
      <c r="I26" s="37">
        <f t="shared" si="1"/>
        <v>1975.5769230769233</v>
      </c>
      <c r="J26" s="49">
        <f t="shared" si="2"/>
        <v>17.498378578708422</v>
      </c>
      <c r="K26" s="49">
        <f t="shared" si="2"/>
        <v>4.8461538461538458</v>
      </c>
      <c r="L26" s="50">
        <f t="shared" si="3"/>
        <v>12.652224732554576</v>
      </c>
    </row>
    <row r="27" spans="1:12">
      <c r="A27" s="109"/>
      <c r="B27" s="106" t="s">
        <v>10</v>
      </c>
      <c r="C27" s="15" t="s">
        <v>0</v>
      </c>
      <c r="D27" s="76">
        <v>740</v>
      </c>
      <c r="E27" s="71">
        <v>517</v>
      </c>
      <c r="F27" s="36">
        <f t="shared" si="0"/>
        <v>43.133462282398455</v>
      </c>
      <c r="G27" s="71">
        <v>57511</v>
      </c>
      <c r="H27" s="60">
        <v>25382</v>
      </c>
      <c r="I27" s="36">
        <f t="shared" si="1"/>
        <v>126.58182964305414</v>
      </c>
      <c r="J27" s="51">
        <f t="shared" si="2"/>
        <v>1.2867103684512529</v>
      </c>
      <c r="K27" s="51">
        <f t="shared" si="2"/>
        <v>2.0368765266724451</v>
      </c>
      <c r="L27" s="52">
        <f t="shared" si="3"/>
        <v>-0.75016615822119226</v>
      </c>
    </row>
    <row r="28" spans="1:12">
      <c r="A28" s="110"/>
      <c r="B28" s="107"/>
      <c r="C28" s="14" t="s">
        <v>1</v>
      </c>
      <c r="D28" s="82">
        <v>1483</v>
      </c>
      <c r="E28" s="62">
        <v>1188</v>
      </c>
      <c r="F28" s="35">
        <f t="shared" si="0"/>
        <v>24.831649831649834</v>
      </c>
      <c r="G28" s="62">
        <v>116103</v>
      </c>
      <c r="H28" s="65">
        <v>50192</v>
      </c>
      <c r="I28" s="35">
        <f t="shared" si="1"/>
        <v>131.31773987886515</v>
      </c>
      <c r="J28" s="47">
        <f t="shared" si="2"/>
        <v>1.277314109023884</v>
      </c>
      <c r="K28" s="47">
        <f>E28/H28*100</f>
        <v>2.3669110615237487</v>
      </c>
      <c r="L28" s="48">
        <f>J28-K28</f>
        <v>-1.0895969524998648</v>
      </c>
    </row>
    <row r="29" spans="1:12">
      <c r="A29" s="98" t="s">
        <v>19</v>
      </c>
      <c r="B29" s="101" t="s">
        <v>2</v>
      </c>
      <c r="C29" s="16" t="s">
        <v>0</v>
      </c>
      <c r="D29" s="28">
        <f>D31+D33</f>
        <v>1387</v>
      </c>
      <c r="E29" s="29">
        <f>E31+E33</f>
        <v>1971</v>
      </c>
      <c r="F29" s="38">
        <f t="shared" si="0"/>
        <v>-29.629629629629626</v>
      </c>
      <c r="G29" s="79">
        <v>117468</v>
      </c>
      <c r="H29" s="63">
        <v>40407</v>
      </c>
      <c r="I29" s="34">
        <f t="shared" si="1"/>
        <v>190.71200534560845</v>
      </c>
      <c r="J29" s="45">
        <f t="shared" si="2"/>
        <v>1.1807470970817584</v>
      </c>
      <c r="K29" s="45">
        <f t="shared" si="2"/>
        <v>4.8778676961912542</v>
      </c>
      <c r="L29" s="46">
        <f>J29-K29</f>
        <v>-3.6971205991094958</v>
      </c>
    </row>
    <row r="30" spans="1:12">
      <c r="A30" s="99"/>
      <c r="B30" s="102"/>
      <c r="C30" s="17" t="s">
        <v>1</v>
      </c>
      <c r="D30" s="30">
        <f>D32+D34</f>
        <v>3166</v>
      </c>
      <c r="E30" s="31">
        <f>E32+E34</f>
        <v>4408</v>
      </c>
      <c r="F30" s="39">
        <f t="shared" si="0"/>
        <v>-28.176043557168782</v>
      </c>
      <c r="G30" s="80">
        <v>240549</v>
      </c>
      <c r="H30" s="64">
        <v>76534</v>
      </c>
      <c r="I30" s="35">
        <f t="shared" si="1"/>
        <v>214.3034468340868</v>
      </c>
      <c r="J30" s="47">
        <f t="shared" si="2"/>
        <v>1.3161559599083763</v>
      </c>
      <c r="K30" s="47">
        <f>E30/H30*100</f>
        <v>5.7595317113962423</v>
      </c>
      <c r="L30" s="48">
        <f>J30-K30</f>
        <v>-4.4433757514878662</v>
      </c>
    </row>
    <row r="31" spans="1:12">
      <c r="A31" s="99"/>
      <c r="B31" s="103" t="s">
        <v>11</v>
      </c>
      <c r="C31" s="18" t="s">
        <v>0</v>
      </c>
      <c r="D31" s="83">
        <v>785</v>
      </c>
      <c r="E31" s="55">
        <v>714</v>
      </c>
      <c r="F31" s="36">
        <f t="shared" si="0"/>
        <v>9.9439775910364148</v>
      </c>
      <c r="G31" s="55">
        <v>46204</v>
      </c>
      <c r="H31" s="66">
        <v>15845</v>
      </c>
      <c r="I31" s="36">
        <f t="shared" si="1"/>
        <v>191.5998737772168</v>
      </c>
      <c r="J31" s="45">
        <f t="shared" si="2"/>
        <v>1.6989871006839234</v>
      </c>
      <c r="K31" s="45">
        <f t="shared" si="2"/>
        <v>4.5061533606816031</v>
      </c>
      <c r="L31" s="46">
        <f>J31-K31</f>
        <v>-2.8071662599976799</v>
      </c>
    </row>
    <row r="32" spans="1:12">
      <c r="A32" s="99"/>
      <c r="B32" s="104"/>
      <c r="C32" s="18" t="s">
        <v>1</v>
      </c>
      <c r="D32" s="62">
        <v>1666</v>
      </c>
      <c r="E32" s="62">
        <v>1601</v>
      </c>
      <c r="F32" s="37">
        <f t="shared" si="0"/>
        <v>4.0599625234228611</v>
      </c>
      <c r="G32" s="62">
        <v>95324</v>
      </c>
      <c r="H32" s="59">
        <v>31415</v>
      </c>
      <c r="I32" s="37">
        <f t="shared" si="1"/>
        <v>203.43466496896389</v>
      </c>
      <c r="J32" s="49">
        <f t="shared" si="2"/>
        <v>1.7477235533548741</v>
      </c>
      <c r="K32" s="49">
        <f t="shared" si="2"/>
        <v>5.0962915804551967</v>
      </c>
      <c r="L32" s="50">
        <f t="shared" ref="L32:L33" si="4">J32-K32</f>
        <v>-3.3485680271003226</v>
      </c>
    </row>
    <row r="33" spans="1:12" ht="17.25" customHeight="1">
      <c r="A33" s="99"/>
      <c r="B33" s="104" t="s">
        <v>10</v>
      </c>
      <c r="C33" s="18" t="s">
        <v>0</v>
      </c>
      <c r="D33" s="71">
        <v>602</v>
      </c>
      <c r="E33" s="71">
        <v>1257</v>
      </c>
      <c r="F33" s="36">
        <f t="shared" si="0"/>
        <v>-52.108194112967389</v>
      </c>
      <c r="G33" s="71">
        <v>71264</v>
      </c>
      <c r="H33" s="60">
        <v>24562</v>
      </c>
      <c r="I33" s="36">
        <f t="shared" si="1"/>
        <v>190.13923947561273</v>
      </c>
      <c r="J33" s="51">
        <f t="shared" si="2"/>
        <v>0.84474629546475077</v>
      </c>
      <c r="K33" s="51">
        <f t="shared" si="2"/>
        <v>5.1176614282224575</v>
      </c>
      <c r="L33" s="52">
        <f t="shared" si="4"/>
        <v>-4.2729151327577064</v>
      </c>
    </row>
    <row r="34" spans="1:12" ht="17.25" thickBot="1">
      <c r="A34" s="100"/>
      <c r="B34" s="105"/>
      <c r="C34" s="19" t="s">
        <v>1</v>
      </c>
      <c r="D34" s="72">
        <v>1500</v>
      </c>
      <c r="E34" s="72">
        <v>2807</v>
      </c>
      <c r="F34" s="40">
        <f t="shared" si="0"/>
        <v>-46.562166013537585</v>
      </c>
      <c r="G34" s="72">
        <v>145225</v>
      </c>
      <c r="H34" s="61">
        <v>45119</v>
      </c>
      <c r="I34" s="40">
        <f t="shared" si="1"/>
        <v>221.87105210665129</v>
      </c>
      <c r="J34" s="53">
        <f t="shared" si="2"/>
        <v>1.0328800137717336</v>
      </c>
      <c r="K34" s="53">
        <f>E34/H34*100</f>
        <v>6.2213258272568099</v>
      </c>
      <c r="L34" s="54">
        <f>J34-K34</f>
        <v>-5.1884458134850764</v>
      </c>
    </row>
  </sheetData>
  <mergeCells count="21">
    <mergeCell ref="B25:B26"/>
    <mergeCell ref="A1:L1"/>
    <mergeCell ref="D3:F3"/>
    <mergeCell ref="G3:I3"/>
    <mergeCell ref="J3:L3"/>
    <mergeCell ref="A5:B6"/>
    <mergeCell ref="A7:A28"/>
    <mergeCell ref="B7:B8"/>
    <mergeCell ref="B9:B10"/>
    <mergeCell ref="B11:B12"/>
    <mergeCell ref="B13:B14"/>
    <mergeCell ref="B15:B16"/>
    <mergeCell ref="B17:B18"/>
    <mergeCell ref="B19:B20"/>
    <mergeCell ref="B21:B22"/>
    <mergeCell ref="B23:B24"/>
    <mergeCell ref="B27:B28"/>
    <mergeCell ref="A29:A34"/>
    <mergeCell ref="B29:B30"/>
    <mergeCell ref="B31:B32"/>
    <mergeCell ref="B33:B34"/>
  </mergeCells>
  <phoneticPr fontId="2" type="noConversion"/>
  <pageMargins left="0.39370078740157483" right="0.39370078740157483" top="0.15748031496062992" bottom="0.15748031496062992" header="0.31496062992125984" footer="0.31496062992125984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"/>
  <sheetViews>
    <sheetView zoomScaleNormal="100" workbookViewId="0">
      <selection activeCell="D33" activeCellId="11" sqref="D9 D11 D13 D15 D17 D19 D21 D23 D25 D27 D31 D33"/>
    </sheetView>
  </sheetViews>
  <sheetFormatPr defaultColWidth="9" defaultRowHeight="16.5"/>
  <cols>
    <col min="1" max="2" width="9.875" style="3" bestFit="1" customWidth="1"/>
    <col min="3" max="3" width="10" style="3" bestFit="1" customWidth="1"/>
    <col min="4" max="9" width="10.625" style="3" customWidth="1"/>
    <col min="10" max="16384" width="9" style="3"/>
  </cols>
  <sheetData>
    <row r="1" spans="1:15" ht="26.25">
      <c r="A1" s="114" t="s">
        <v>30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</row>
    <row r="2" spans="1:15" ht="6.95" customHeight="1" thickBot="1">
      <c r="A2" s="4"/>
      <c r="B2" s="4"/>
      <c r="C2" s="4"/>
      <c r="D2" s="4"/>
      <c r="E2" s="2"/>
      <c r="F2" s="2"/>
      <c r="G2" s="2"/>
      <c r="H2" s="2"/>
      <c r="I2" s="2"/>
    </row>
    <row r="3" spans="1:15">
      <c r="A3" s="5"/>
      <c r="B3" s="6"/>
      <c r="C3" s="7"/>
      <c r="D3" s="115" t="s">
        <v>21</v>
      </c>
      <c r="E3" s="112"/>
      <c r="F3" s="116"/>
      <c r="G3" s="117" t="s">
        <v>22</v>
      </c>
      <c r="H3" s="112"/>
      <c r="I3" s="116"/>
      <c r="J3" s="112" t="s">
        <v>24</v>
      </c>
      <c r="K3" s="112"/>
      <c r="L3" s="113"/>
    </row>
    <row r="4" spans="1:15">
      <c r="A4" s="8"/>
      <c r="B4" s="9"/>
      <c r="C4" s="10"/>
      <c r="D4" s="22" t="s">
        <v>28</v>
      </c>
      <c r="E4" s="23" t="s">
        <v>26</v>
      </c>
      <c r="F4" s="21" t="s">
        <v>23</v>
      </c>
      <c r="G4" s="24" t="s">
        <v>28</v>
      </c>
      <c r="H4" s="23" t="s">
        <v>26</v>
      </c>
      <c r="I4" s="25" t="s">
        <v>23</v>
      </c>
      <c r="J4" s="23" t="s">
        <v>28</v>
      </c>
      <c r="K4" s="23" t="s">
        <v>26</v>
      </c>
      <c r="L4" s="20" t="s">
        <v>25</v>
      </c>
    </row>
    <row r="5" spans="1:15">
      <c r="A5" s="118" t="s">
        <v>15</v>
      </c>
      <c r="B5" s="119"/>
      <c r="C5" s="11" t="s">
        <v>0</v>
      </c>
      <c r="D5" s="26">
        <f>D7+D29</f>
        <v>29831</v>
      </c>
      <c r="E5" s="26">
        <f>E7+E29</f>
        <v>3258</v>
      </c>
      <c r="F5" s="32">
        <f t="shared" ref="F5:F34" si="0">(D5-E5)/E5*100</f>
        <v>815.62308164518117</v>
      </c>
      <c r="G5" s="56">
        <v>800575</v>
      </c>
      <c r="H5" s="56">
        <v>96768</v>
      </c>
      <c r="I5" s="32">
        <f t="shared" ref="I5:I34" si="1">(G5-H5)/H5*100</f>
        <v>727.3137814153439</v>
      </c>
      <c r="J5" s="41">
        <f>D5/G5*100</f>
        <v>3.7261967960528373</v>
      </c>
      <c r="K5" s="41">
        <f t="shared" ref="J5:K34" si="2">E5/H5*100</f>
        <v>3.3668154761904758</v>
      </c>
      <c r="L5" s="42">
        <f t="shared" ref="L5:L27" si="3">J5-K5</f>
        <v>0.35938131986236144</v>
      </c>
    </row>
    <row r="6" spans="1:15">
      <c r="A6" s="120"/>
      <c r="B6" s="121"/>
      <c r="C6" s="12" t="s">
        <v>1</v>
      </c>
      <c r="D6" s="27">
        <f>D8+D30</f>
        <v>58609</v>
      </c>
      <c r="E6" s="27">
        <f>E8+E30</f>
        <v>10307</v>
      </c>
      <c r="F6" s="33">
        <f t="shared" si="0"/>
        <v>468.63296788590276</v>
      </c>
      <c r="G6" s="57">
        <v>1714252</v>
      </c>
      <c r="H6" s="57">
        <v>278618</v>
      </c>
      <c r="I6" s="33">
        <f t="shared" si="1"/>
        <v>515.26965235555485</v>
      </c>
      <c r="J6" s="43">
        <f>D6/G6*100</f>
        <v>3.4189255722029204</v>
      </c>
      <c r="K6" s="43">
        <f>E6/H6*100</f>
        <v>3.6993302658119718</v>
      </c>
      <c r="L6" s="44">
        <f t="shared" si="3"/>
        <v>-0.2804046936090514</v>
      </c>
      <c r="O6" s="58"/>
    </row>
    <row r="7" spans="1:15">
      <c r="A7" s="108" t="s">
        <v>16</v>
      </c>
      <c r="B7" s="101" t="s">
        <v>2</v>
      </c>
      <c r="C7" s="13" t="s">
        <v>0</v>
      </c>
      <c r="D7" s="73">
        <f>SUM(D9,D11,D13,D15,D17,D19,D21,D23,D25,D27)</f>
        <v>22646</v>
      </c>
      <c r="E7" s="77">
        <f>SUM(E9,E11,E13,E15,E17,E19,E21,E23,E25,E27)</f>
        <v>1263</v>
      </c>
      <c r="F7" s="34">
        <f t="shared" si="0"/>
        <v>1693.0324623911322</v>
      </c>
      <c r="G7" s="77">
        <v>592083</v>
      </c>
      <c r="H7" s="67">
        <v>59820</v>
      </c>
      <c r="I7" s="34">
        <f t="shared" si="1"/>
        <v>889.77432296890674</v>
      </c>
      <c r="J7" s="45">
        <f>D7/G7*100</f>
        <v>3.8248015903175738</v>
      </c>
      <c r="K7" s="45">
        <f t="shared" si="2"/>
        <v>2.1113340020060178</v>
      </c>
      <c r="L7" s="46">
        <f t="shared" si="3"/>
        <v>1.713467588311556</v>
      </c>
    </row>
    <row r="8" spans="1:15">
      <c r="A8" s="109"/>
      <c r="B8" s="102"/>
      <c r="C8" s="14" t="s">
        <v>1</v>
      </c>
      <c r="D8" s="74">
        <f>SUM(D10,D12,D14,D16,D18,D20,D22,D24,D26,D28)</f>
        <v>48258</v>
      </c>
      <c r="E8" s="78">
        <f>SUM(E10,E12,E14,E16,E18,E20,E22,E24,E26,E28)</f>
        <v>3904</v>
      </c>
      <c r="F8" s="35">
        <f t="shared" si="0"/>
        <v>1136.1168032786886</v>
      </c>
      <c r="G8" s="78">
        <v>1265211</v>
      </c>
      <c r="H8" s="68">
        <v>165136</v>
      </c>
      <c r="I8" s="35">
        <f t="shared" si="1"/>
        <v>666.16304137196005</v>
      </c>
      <c r="J8" s="47">
        <f>D8/G8*100</f>
        <v>3.8142254533038362</v>
      </c>
      <c r="K8" s="47">
        <f>E8/H8*100</f>
        <v>2.3641120046507123</v>
      </c>
      <c r="L8" s="48">
        <f t="shared" si="3"/>
        <v>1.450113448653124</v>
      </c>
    </row>
    <row r="9" spans="1:15">
      <c r="A9" s="109"/>
      <c r="B9" s="111" t="s">
        <v>3</v>
      </c>
      <c r="C9" s="15" t="s">
        <v>0</v>
      </c>
      <c r="D9" s="75">
        <v>2308</v>
      </c>
      <c r="E9" s="69">
        <v>85</v>
      </c>
      <c r="F9" s="36">
        <f t="shared" si="0"/>
        <v>2615.2941176470586</v>
      </c>
      <c r="G9" s="69">
        <v>192318</v>
      </c>
      <c r="H9" s="66">
        <v>1397</v>
      </c>
      <c r="I9" s="36">
        <f t="shared" si="1"/>
        <v>13666.499642090193</v>
      </c>
      <c r="J9" s="45">
        <f>D9/G9*100</f>
        <v>1.2000956748718268</v>
      </c>
      <c r="K9" s="45">
        <f t="shared" si="2"/>
        <v>6.0844667143879736</v>
      </c>
      <c r="L9" s="46">
        <f t="shared" si="3"/>
        <v>-4.8843710395161466</v>
      </c>
    </row>
    <row r="10" spans="1:15">
      <c r="A10" s="109"/>
      <c r="B10" s="106"/>
      <c r="C10" s="15" t="s">
        <v>1</v>
      </c>
      <c r="D10" s="81">
        <v>4097</v>
      </c>
      <c r="E10" s="70">
        <v>286</v>
      </c>
      <c r="F10" s="37">
        <f t="shared" si="0"/>
        <v>1332.5174825174824</v>
      </c>
      <c r="G10" s="70">
        <v>353611</v>
      </c>
      <c r="H10" s="59">
        <v>5493</v>
      </c>
      <c r="I10" s="37">
        <f t="shared" si="1"/>
        <v>6337.4840706353534</v>
      </c>
      <c r="J10" s="49">
        <f t="shared" si="2"/>
        <v>1.1586178031791996</v>
      </c>
      <c r="K10" s="49">
        <f>E10/H10*100</f>
        <v>5.2066266156927004</v>
      </c>
      <c r="L10" s="50">
        <f t="shared" si="3"/>
        <v>-4.0480088125135012</v>
      </c>
    </row>
    <row r="11" spans="1:15">
      <c r="A11" s="109"/>
      <c r="B11" s="106" t="s">
        <v>4</v>
      </c>
      <c r="C11" s="15" t="s">
        <v>0</v>
      </c>
      <c r="D11" s="75">
        <v>1692</v>
      </c>
      <c r="E11" s="69">
        <v>372</v>
      </c>
      <c r="F11" s="36">
        <f t="shared" si="0"/>
        <v>354.83870967741933</v>
      </c>
      <c r="G11" s="69">
        <v>73390</v>
      </c>
      <c r="H11" s="55">
        <v>14726</v>
      </c>
      <c r="I11" s="36">
        <f t="shared" si="1"/>
        <v>398.37022952600842</v>
      </c>
      <c r="J11" s="51">
        <f t="shared" si="2"/>
        <v>2.3054912113366943</v>
      </c>
      <c r="K11" s="51">
        <f t="shared" si="2"/>
        <v>2.5261442346869485</v>
      </c>
      <c r="L11" s="52">
        <f t="shared" si="3"/>
        <v>-0.22065302335025416</v>
      </c>
    </row>
    <row r="12" spans="1:15">
      <c r="A12" s="109"/>
      <c r="B12" s="106"/>
      <c r="C12" s="15" t="s">
        <v>1</v>
      </c>
      <c r="D12" s="81">
        <v>2709</v>
      </c>
      <c r="E12" s="70">
        <v>1189</v>
      </c>
      <c r="F12" s="37">
        <f t="shared" si="0"/>
        <v>127.83851976450799</v>
      </c>
      <c r="G12" s="70">
        <v>144220</v>
      </c>
      <c r="H12" s="59">
        <v>40967</v>
      </c>
      <c r="I12" s="37">
        <f t="shared" si="1"/>
        <v>252.03944638367469</v>
      </c>
      <c r="J12" s="49">
        <f t="shared" si="2"/>
        <v>1.8783802523921787</v>
      </c>
      <c r="K12" s="49">
        <f t="shared" si="2"/>
        <v>2.9023360265579612</v>
      </c>
      <c r="L12" s="50">
        <f t="shared" si="3"/>
        <v>-1.0239557741657825</v>
      </c>
    </row>
    <row r="13" spans="1:15">
      <c r="A13" s="109"/>
      <c r="B13" s="106" t="s">
        <v>5</v>
      </c>
      <c r="C13" s="15" t="s">
        <v>0</v>
      </c>
      <c r="D13" s="75">
        <v>440</v>
      </c>
      <c r="E13" s="69">
        <v>20</v>
      </c>
      <c r="F13" s="36">
        <f t="shared" si="0"/>
        <v>2100</v>
      </c>
      <c r="G13" s="69">
        <v>27155</v>
      </c>
      <c r="H13" s="55">
        <v>150</v>
      </c>
      <c r="I13" s="36">
        <f t="shared" si="1"/>
        <v>18003.333333333332</v>
      </c>
      <c r="J13" s="51">
        <f t="shared" si="2"/>
        <v>1.6203277481126863</v>
      </c>
      <c r="K13" s="51">
        <f t="shared" si="2"/>
        <v>13.333333333333334</v>
      </c>
      <c r="L13" s="52">
        <f t="shared" si="3"/>
        <v>-11.713005585220648</v>
      </c>
    </row>
    <row r="14" spans="1:15">
      <c r="A14" s="109"/>
      <c r="B14" s="106"/>
      <c r="C14" s="15" t="s">
        <v>1</v>
      </c>
      <c r="D14" s="81">
        <v>580</v>
      </c>
      <c r="E14" s="70">
        <v>32</v>
      </c>
      <c r="F14" s="37">
        <f t="shared" si="0"/>
        <v>1712.5</v>
      </c>
      <c r="G14" s="70">
        <v>70169</v>
      </c>
      <c r="H14" s="59">
        <v>498</v>
      </c>
      <c r="I14" s="37">
        <f t="shared" si="1"/>
        <v>13990.160642570283</v>
      </c>
      <c r="J14" s="49">
        <f t="shared" si="2"/>
        <v>0.82657583833316695</v>
      </c>
      <c r="K14" s="49">
        <f t="shared" si="2"/>
        <v>6.425702811244979</v>
      </c>
      <c r="L14" s="50">
        <f t="shared" si="3"/>
        <v>-5.5991269729118116</v>
      </c>
    </row>
    <row r="15" spans="1:15">
      <c r="A15" s="109"/>
      <c r="B15" s="106" t="s">
        <v>6</v>
      </c>
      <c r="C15" s="15" t="s">
        <v>0</v>
      </c>
      <c r="D15" s="75">
        <v>4505</v>
      </c>
      <c r="E15" s="69">
        <v>13</v>
      </c>
      <c r="F15" s="36">
        <f t="shared" si="0"/>
        <v>34553.846153846156</v>
      </c>
      <c r="G15" s="69">
        <v>63504</v>
      </c>
      <c r="H15" s="55">
        <v>410</v>
      </c>
      <c r="I15" s="36">
        <f t="shared" si="1"/>
        <v>15388.780487804877</v>
      </c>
      <c r="J15" s="51">
        <f t="shared" si="2"/>
        <v>7.0940413202317965</v>
      </c>
      <c r="K15" s="51">
        <f t="shared" si="2"/>
        <v>3.1707317073170733</v>
      </c>
      <c r="L15" s="52">
        <f t="shared" si="3"/>
        <v>3.9233096129147231</v>
      </c>
      <c r="O15" s="58"/>
    </row>
    <row r="16" spans="1:15">
      <c r="A16" s="109"/>
      <c r="B16" s="106"/>
      <c r="C16" s="15" t="s">
        <v>1</v>
      </c>
      <c r="D16" s="81">
        <v>10512</v>
      </c>
      <c r="E16" s="70">
        <v>42</v>
      </c>
      <c r="F16" s="37">
        <f t="shared" si="0"/>
        <v>24928.571428571428</v>
      </c>
      <c r="G16" s="70">
        <v>160951</v>
      </c>
      <c r="H16" s="59">
        <v>1576</v>
      </c>
      <c r="I16" s="37">
        <f t="shared" si="1"/>
        <v>10112.626903553301</v>
      </c>
      <c r="J16" s="49">
        <f t="shared" si="2"/>
        <v>6.5311802971090582</v>
      </c>
      <c r="K16" s="49">
        <f t="shared" si="2"/>
        <v>2.6649746192893402</v>
      </c>
      <c r="L16" s="50">
        <f t="shared" si="3"/>
        <v>3.866205677819718</v>
      </c>
    </row>
    <row r="17" spans="1:12">
      <c r="A17" s="109"/>
      <c r="B17" s="106" t="s">
        <v>7</v>
      </c>
      <c r="C17" s="15" t="s">
        <v>0</v>
      </c>
      <c r="D17" s="75">
        <v>3204</v>
      </c>
      <c r="E17" s="69">
        <v>33</v>
      </c>
      <c r="F17" s="36">
        <f t="shared" si="0"/>
        <v>9609.0909090909099</v>
      </c>
      <c r="G17" s="69">
        <v>34337</v>
      </c>
      <c r="H17" s="55">
        <v>2450</v>
      </c>
      <c r="I17" s="36">
        <f t="shared" si="1"/>
        <v>1301.5102040816328</v>
      </c>
      <c r="J17" s="51">
        <f t="shared" si="2"/>
        <v>9.331042315869178</v>
      </c>
      <c r="K17" s="51">
        <f t="shared" si="2"/>
        <v>1.346938775510204</v>
      </c>
      <c r="L17" s="52">
        <f t="shared" si="3"/>
        <v>7.9841035403589737</v>
      </c>
    </row>
    <row r="18" spans="1:12">
      <c r="A18" s="109"/>
      <c r="B18" s="106"/>
      <c r="C18" s="15" t="s">
        <v>1</v>
      </c>
      <c r="D18" s="81">
        <v>6536</v>
      </c>
      <c r="E18" s="70">
        <v>97</v>
      </c>
      <c r="F18" s="37">
        <f t="shared" si="0"/>
        <v>6638.144329896907</v>
      </c>
      <c r="G18" s="70">
        <v>59826</v>
      </c>
      <c r="H18" s="59">
        <v>5284</v>
      </c>
      <c r="I18" s="37">
        <f t="shared" si="1"/>
        <v>1032.2104466313399</v>
      </c>
      <c r="J18" s="49">
        <f t="shared" si="2"/>
        <v>10.925015879383546</v>
      </c>
      <c r="K18" s="49">
        <f t="shared" si="2"/>
        <v>1.8357305071915215</v>
      </c>
      <c r="L18" s="50">
        <f t="shared" si="3"/>
        <v>9.0892853721920233</v>
      </c>
    </row>
    <row r="19" spans="1:12">
      <c r="A19" s="109"/>
      <c r="B19" s="106" t="s">
        <v>17</v>
      </c>
      <c r="C19" s="15" t="s">
        <v>0</v>
      </c>
      <c r="D19" s="75">
        <v>1190</v>
      </c>
      <c r="E19" s="69">
        <v>43</v>
      </c>
      <c r="F19" s="36">
        <f t="shared" si="0"/>
        <v>2667.4418604651164</v>
      </c>
      <c r="G19" s="69">
        <v>23569</v>
      </c>
      <c r="H19" s="55">
        <v>624</v>
      </c>
      <c r="I19" s="36">
        <f t="shared" si="1"/>
        <v>3677.0833333333335</v>
      </c>
      <c r="J19" s="51">
        <f t="shared" si="2"/>
        <v>5.0490050490050491</v>
      </c>
      <c r="K19" s="51">
        <f t="shared" si="2"/>
        <v>6.8910256410256414</v>
      </c>
      <c r="L19" s="52">
        <f t="shared" si="3"/>
        <v>-1.8420205920205923</v>
      </c>
    </row>
    <row r="20" spans="1:12">
      <c r="A20" s="109"/>
      <c r="B20" s="106"/>
      <c r="C20" s="15" t="s">
        <v>1</v>
      </c>
      <c r="D20" s="81">
        <v>2524</v>
      </c>
      <c r="E20" s="70">
        <v>111</v>
      </c>
      <c r="F20" s="37">
        <f t="shared" si="0"/>
        <v>2173.8738738738739</v>
      </c>
      <c r="G20" s="70">
        <v>51113</v>
      </c>
      <c r="H20" s="59">
        <v>2168</v>
      </c>
      <c r="I20" s="37">
        <f t="shared" si="1"/>
        <v>2257.6107011070112</v>
      </c>
      <c r="J20" s="49">
        <f t="shared" si="2"/>
        <v>4.9380783753643884</v>
      </c>
      <c r="K20" s="49">
        <f t="shared" si="2"/>
        <v>5.1199261992619931</v>
      </c>
      <c r="L20" s="50">
        <f t="shared" si="3"/>
        <v>-0.18184782389760468</v>
      </c>
    </row>
    <row r="21" spans="1:12">
      <c r="A21" s="109"/>
      <c r="B21" s="106" t="s">
        <v>18</v>
      </c>
      <c r="C21" s="15" t="s">
        <v>0</v>
      </c>
      <c r="D21" s="75">
        <v>655</v>
      </c>
      <c r="E21" s="69">
        <v>37</v>
      </c>
      <c r="F21" s="36">
        <f t="shared" si="0"/>
        <v>1670.2702702702702</v>
      </c>
      <c r="G21" s="69">
        <v>18520</v>
      </c>
      <c r="H21" s="55">
        <v>4234</v>
      </c>
      <c r="I21" s="36">
        <f t="shared" si="1"/>
        <v>337.41143127066601</v>
      </c>
      <c r="J21" s="51">
        <f t="shared" si="2"/>
        <v>3.5367170626349891</v>
      </c>
      <c r="K21" s="51">
        <f t="shared" si="2"/>
        <v>0.87387812942843657</v>
      </c>
      <c r="L21" s="52">
        <f t="shared" si="3"/>
        <v>2.6628389332065527</v>
      </c>
    </row>
    <row r="22" spans="1:12">
      <c r="A22" s="109"/>
      <c r="B22" s="106"/>
      <c r="C22" s="15" t="s">
        <v>1</v>
      </c>
      <c r="D22" s="81">
        <v>1153</v>
      </c>
      <c r="E22" s="70">
        <v>111</v>
      </c>
      <c r="F22" s="37">
        <f t="shared" si="0"/>
        <v>938.73873873873868</v>
      </c>
      <c r="G22" s="70">
        <v>45514</v>
      </c>
      <c r="H22" s="59">
        <v>13209</v>
      </c>
      <c r="I22" s="37">
        <f t="shared" si="1"/>
        <v>244.56809750927397</v>
      </c>
      <c r="J22" s="49">
        <f t="shared" si="2"/>
        <v>2.5332864613086081</v>
      </c>
      <c r="K22" s="49">
        <f t="shared" si="2"/>
        <v>0.84033613445378152</v>
      </c>
      <c r="L22" s="50">
        <f t="shared" si="3"/>
        <v>1.6929503268548265</v>
      </c>
    </row>
    <row r="23" spans="1:12">
      <c r="A23" s="109"/>
      <c r="B23" s="106" t="s">
        <v>8</v>
      </c>
      <c r="C23" s="15" t="s">
        <v>0</v>
      </c>
      <c r="D23" s="75">
        <v>127</v>
      </c>
      <c r="E23" s="69">
        <v>44</v>
      </c>
      <c r="F23" s="36">
        <f t="shared" si="0"/>
        <v>188.63636363636365</v>
      </c>
      <c r="G23" s="69">
        <v>34929</v>
      </c>
      <c r="H23" s="55">
        <v>5096</v>
      </c>
      <c r="I23" s="36">
        <f t="shared" si="1"/>
        <v>585.41993720565154</v>
      </c>
      <c r="J23" s="51">
        <f t="shared" si="2"/>
        <v>0.36359472071917315</v>
      </c>
      <c r="K23" s="51">
        <f t="shared" si="2"/>
        <v>0.86342229199372045</v>
      </c>
      <c r="L23" s="52">
        <f t="shared" si="3"/>
        <v>-0.4998275712745473</v>
      </c>
    </row>
    <row r="24" spans="1:12">
      <c r="A24" s="109"/>
      <c r="B24" s="106"/>
      <c r="C24" s="15" t="s">
        <v>1</v>
      </c>
      <c r="D24" s="81">
        <v>696</v>
      </c>
      <c r="E24" s="70">
        <v>106</v>
      </c>
      <c r="F24" s="37">
        <f t="shared" si="0"/>
        <v>556.60377358490564</v>
      </c>
      <c r="G24" s="70">
        <v>85378</v>
      </c>
      <c r="H24" s="59">
        <v>12416</v>
      </c>
      <c r="I24" s="37">
        <f t="shared" si="1"/>
        <v>587.64497422680404</v>
      </c>
      <c r="J24" s="49">
        <f t="shared" si="2"/>
        <v>0.81519829464264792</v>
      </c>
      <c r="K24" s="49">
        <f t="shared" si="2"/>
        <v>0.85373711340206182</v>
      </c>
      <c r="L24" s="50">
        <f t="shared" si="3"/>
        <v>-3.8538818759413895E-2</v>
      </c>
    </row>
    <row r="25" spans="1:12">
      <c r="A25" s="109"/>
      <c r="B25" s="106" t="s">
        <v>9</v>
      </c>
      <c r="C25" s="15" t="s">
        <v>0</v>
      </c>
      <c r="D25" s="75">
        <v>5084</v>
      </c>
      <c r="E25" s="69">
        <v>58</v>
      </c>
      <c r="F25" s="36">
        <f t="shared" si="0"/>
        <v>8665.5172413793116</v>
      </c>
      <c r="G25" s="69">
        <v>43084</v>
      </c>
      <c r="H25" s="55">
        <v>1452</v>
      </c>
      <c r="I25" s="36">
        <f t="shared" si="1"/>
        <v>2867.2176308539947</v>
      </c>
      <c r="J25" s="51">
        <f t="shared" si="2"/>
        <v>11.800204252158574</v>
      </c>
      <c r="K25" s="51">
        <f t="shared" si="2"/>
        <v>3.9944903581267219</v>
      </c>
      <c r="L25" s="52">
        <f t="shared" si="3"/>
        <v>7.805713894031852</v>
      </c>
    </row>
    <row r="26" spans="1:12">
      <c r="A26" s="109"/>
      <c r="B26" s="106"/>
      <c r="C26" s="15" t="s">
        <v>1</v>
      </c>
      <c r="D26" s="82">
        <v>14527</v>
      </c>
      <c r="E26" s="62">
        <v>184</v>
      </c>
      <c r="F26" s="37">
        <f t="shared" si="0"/>
        <v>7795.1086956521731</v>
      </c>
      <c r="G26" s="62">
        <v>97049</v>
      </c>
      <c r="H26" s="59">
        <v>4052</v>
      </c>
      <c r="I26" s="37">
        <f t="shared" si="1"/>
        <v>2295.0888450148072</v>
      </c>
      <c r="J26" s="49">
        <f t="shared" si="2"/>
        <v>14.968727137837586</v>
      </c>
      <c r="K26" s="49">
        <f t="shared" si="2"/>
        <v>4.5409674234945703</v>
      </c>
      <c r="L26" s="50">
        <f t="shared" si="3"/>
        <v>10.427759714343015</v>
      </c>
    </row>
    <row r="27" spans="1:12">
      <c r="A27" s="109"/>
      <c r="B27" s="106" t="s">
        <v>10</v>
      </c>
      <c r="C27" s="15" t="s">
        <v>0</v>
      </c>
      <c r="D27" s="76">
        <v>3441</v>
      </c>
      <c r="E27" s="71">
        <v>558</v>
      </c>
      <c r="F27" s="36">
        <f t="shared" si="0"/>
        <v>516.66666666666674</v>
      </c>
      <c r="G27" s="71">
        <v>81277</v>
      </c>
      <c r="H27" s="60">
        <v>29281</v>
      </c>
      <c r="I27" s="36">
        <f t="shared" si="1"/>
        <v>177.57590246234761</v>
      </c>
      <c r="J27" s="51">
        <f t="shared" si="2"/>
        <v>4.2336700419552891</v>
      </c>
      <c r="K27" s="51">
        <f t="shared" si="2"/>
        <v>1.9056726204706123</v>
      </c>
      <c r="L27" s="52">
        <f t="shared" si="3"/>
        <v>2.3279974214846768</v>
      </c>
    </row>
    <row r="28" spans="1:12">
      <c r="A28" s="110"/>
      <c r="B28" s="107"/>
      <c r="C28" s="14" t="s">
        <v>1</v>
      </c>
      <c r="D28" s="82">
        <v>4924</v>
      </c>
      <c r="E28" s="62">
        <v>1746</v>
      </c>
      <c r="F28" s="35">
        <f t="shared" si="0"/>
        <v>182.01603665521191</v>
      </c>
      <c r="G28" s="62">
        <v>197380</v>
      </c>
      <c r="H28" s="65">
        <v>79473</v>
      </c>
      <c r="I28" s="35">
        <f t="shared" si="1"/>
        <v>148.36107860531249</v>
      </c>
      <c r="J28" s="47">
        <f t="shared" si="2"/>
        <v>2.4946803120883576</v>
      </c>
      <c r="K28" s="47">
        <f>E28/H28*100</f>
        <v>2.1969725567173759</v>
      </c>
      <c r="L28" s="48">
        <f>J28-K28</f>
        <v>0.29770775537098171</v>
      </c>
    </row>
    <row r="29" spans="1:12">
      <c r="A29" s="98" t="s">
        <v>19</v>
      </c>
      <c r="B29" s="101" t="s">
        <v>2</v>
      </c>
      <c r="C29" s="16" t="s">
        <v>0</v>
      </c>
      <c r="D29" s="28">
        <f>D31+D33</f>
        <v>7185</v>
      </c>
      <c r="E29" s="29">
        <f>E31+E33</f>
        <v>1995</v>
      </c>
      <c r="F29" s="38">
        <f t="shared" si="0"/>
        <v>260.1503759398496</v>
      </c>
      <c r="G29" s="79">
        <v>208492</v>
      </c>
      <c r="H29" s="63">
        <v>36948</v>
      </c>
      <c r="I29" s="34">
        <f t="shared" si="1"/>
        <v>464.28494099815953</v>
      </c>
      <c r="J29" s="45">
        <f t="shared" si="2"/>
        <v>3.4461753928208281</v>
      </c>
      <c r="K29" s="45">
        <f t="shared" si="2"/>
        <v>5.399480350763235</v>
      </c>
      <c r="L29" s="46">
        <f>J29-K29</f>
        <v>-1.9533049579424069</v>
      </c>
    </row>
    <row r="30" spans="1:12">
      <c r="A30" s="99"/>
      <c r="B30" s="102"/>
      <c r="C30" s="17" t="s">
        <v>1</v>
      </c>
      <c r="D30" s="30">
        <f>D32+D34</f>
        <v>10351</v>
      </c>
      <c r="E30" s="31">
        <f>E32+E34</f>
        <v>6403</v>
      </c>
      <c r="F30" s="39">
        <f t="shared" si="0"/>
        <v>61.658597532406688</v>
      </c>
      <c r="G30" s="80">
        <v>449041</v>
      </c>
      <c r="H30" s="64">
        <v>113482</v>
      </c>
      <c r="I30" s="35">
        <f t="shared" si="1"/>
        <v>295.69359017289088</v>
      </c>
      <c r="J30" s="47">
        <f t="shared" si="2"/>
        <v>2.3051347204375547</v>
      </c>
      <c r="K30" s="47">
        <f>E30/H30*100</f>
        <v>5.6423045064415502</v>
      </c>
      <c r="L30" s="48">
        <f>J30-K30</f>
        <v>-3.3371697860039955</v>
      </c>
    </row>
    <row r="31" spans="1:12">
      <c r="A31" s="99"/>
      <c r="B31" s="103" t="s">
        <v>11</v>
      </c>
      <c r="C31" s="18" t="s">
        <v>0</v>
      </c>
      <c r="D31" s="83">
        <v>3285</v>
      </c>
      <c r="E31" s="55">
        <v>757</v>
      </c>
      <c r="F31" s="36">
        <f t="shared" si="0"/>
        <v>333.94980184940556</v>
      </c>
      <c r="G31" s="55">
        <v>86430</v>
      </c>
      <c r="H31" s="66">
        <v>16968</v>
      </c>
      <c r="I31" s="36">
        <f t="shared" si="1"/>
        <v>409.37057991513439</v>
      </c>
      <c r="J31" s="45">
        <f t="shared" si="2"/>
        <v>3.8007636237417564</v>
      </c>
      <c r="K31" s="45">
        <f t="shared" si="2"/>
        <v>4.461338991041961</v>
      </c>
      <c r="L31" s="46">
        <f>J31-K31</f>
        <v>-0.66057536730020461</v>
      </c>
    </row>
    <row r="32" spans="1:12">
      <c r="A32" s="99"/>
      <c r="B32" s="104"/>
      <c r="C32" s="18" t="s">
        <v>1</v>
      </c>
      <c r="D32" s="62">
        <v>4951</v>
      </c>
      <c r="E32" s="62">
        <v>2358</v>
      </c>
      <c r="F32" s="37">
        <f t="shared" si="0"/>
        <v>109.96607294317218</v>
      </c>
      <c r="G32" s="62">
        <v>181754</v>
      </c>
      <c r="H32" s="59">
        <v>48383</v>
      </c>
      <c r="I32" s="37">
        <f t="shared" si="1"/>
        <v>275.65673893722999</v>
      </c>
      <c r="J32" s="49">
        <f t="shared" si="2"/>
        <v>2.7240115760863586</v>
      </c>
      <c r="K32" s="49">
        <f t="shared" si="2"/>
        <v>4.8736126325362212</v>
      </c>
      <c r="L32" s="50">
        <f t="shared" ref="L32:L33" si="4">J32-K32</f>
        <v>-2.1496010564498627</v>
      </c>
    </row>
    <row r="33" spans="1:12" ht="17.25" customHeight="1">
      <c r="A33" s="99"/>
      <c r="B33" s="104" t="s">
        <v>10</v>
      </c>
      <c r="C33" s="18" t="s">
        <v>0</v>
      </c>
      <c r="D33" s="71">
        <v>3900</v>
      </c>
      <c r="E33" s="71">
        <v>1238</v>
      </c>
      <c r="F33" s="36">
        <f t="shared" si="0"/>
        <v>215.0242326332795</v>
      </c>
      <c r="G33" s="71">
        <v>122062</v>
      </c>
      <c r="H33" s="60">
        <v>19980</v>
      </c>
      <c r="I33" s="36">
        <f t="shared" si="1"/>
        <v>510.92092092092088</v>
      </c>
      <c r="J33" s="51">
        <f t="shared" si="2"/>
        <v>3.1950975733643556</v>
      </c>
      <c r="K33" s="51">
        <f t="shared" si="2"/>
        <v>6.1961961961961967</v>
      </c>
      <c r="L33" s="52">
        <f t="shared" si="4"/>
        <v>-3.001098622831841</v>
      </c>
    </row>
    <row r="34" spans="1:12" ht="17.25" thickBot="1">
      <c r="A34" s="100"/>
      <c r="B34" s="105"/>
      <c r="C34" s="19" t="s">
        <v>1</v>
      </c>
      <c r="D34" s="72">
        <v>5400</v>
      </c>
      <c r="E34" s="72">
        <v>4045</v>
      </c>
      <c r="F34" s="40">
        <f t="shared" si="0"/>
        <v>33.498145859085291</v>
      </c>
      <c r="G34" s="72">
        <v>267287</v>
      </c>
      <c r="H34" s="61">
        <v>65099</v>
      </c>
      <c r="I34" s="40">
        <f t="shared" si="1"/>
        <v>310.58541605861842</v>
      </c>
      <c r="J34" s="53">
        <f t="shared" si="2"/>
        <v>2.0203002764818341</v>
      </c>
      <c r="K34" s="53">
        <f>E34/H34*100</f>
        <v>6.2136131123365956</v>
      </c>
      <c r="L34" s="54">
        <f>J34-K34</f>
        <v>-4.193312835854762</v>
      </c>
    </row>
  </sheetData>
  <mergeCells count="21">
    <mergeCell ref="B25:B26"/>
    <mergeCell ref="A1:L1"/>
    <mergeCell ref="D3:F3"/>
    <mergeCell ref="G3:I3"/>
    <mergeCell ref="J3:L3"/>
    <mergeCell ref="A5:B6"/>
    <mergeCell ref="A7:A28"/>
    <mergeCell ref="B7:B8"/>
    <mergeCell ref="B9:B10"/>
    <mergeCell ref="B11:B12"/>
    <mergeCell ref="B13:B14"/>
    <mergeCell ref="B15:B16"/>
    <mergeCell ref="B17:B18"/>
    <mergeCell ref="B19:B20"/>
    <mergeCell ref="B21:B22"/>
    <mergeCell ref="B23:B24"/>
    <mergeCell ref="B27:B28"/>
    <mergeCell ref="A29:A34"/>
    <mergeCell ref="B29:B30"/>
    <mergeCell ref="B31:B32"/>
    <mergeCell ref="B33:B34"/>
  </mergeCells>
  <phoneticPr fontId="2" type="noConversion"/>
  <pageMargins left="0.39370078740157483" right="0.39370078740157483" top="0.15748031496062992" bottom="0.15748031496062992" header="0.31496062992125984" footer="0.31496062992125984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"/>
  <sheetViews>
    <sheetView zoomScaleNormal="100" workbookViewId="0">
      <selection activeCell="D33" activeCellId="11" sqref="D9 D11 D13 D15 D17 D19 D21 D23 D25 D27 D31 D33"/>
    </sheetView>
  </sheetViews>
  <sheetFormatPr defaultColWidth="9" defaultRowHeight="16.5"/>
  <cols>
    <col min="1" max="2" width="9.875" style="3" bestFit="1" customWidth="1"/>
    <col min="3" max="3" width="10" style="3" bestFit="1" customWidth="1"/>
    <col min="4" max="9" width="10.625" style="3" customWidth="1"/>
    <col min="10" max="16384" width="9" style="3"/>
  </cols>
  <sheetData>
    <row r="1" spans="1:15" ht="26.25">
      <c r="A1" s="114" t="s">
        <v>31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</row>
    <row r="2" spans="1:15" ht="6.95" customHeight="1" thickBot="1">
      <c r="A2" s="4"/>
      <c r="B2" s="4"/>
      <c r="C2" s="4"/>
      <c r="D2" s="4"/>
      <c r="E2" s="2"/>
      <c r="F2" s="2"/>
      <c r="G2" s="2"/>
      <c r="H2" s="2"/>
      <c r="I2" s="2"/>
    </row>
    <row r="3" spans="1:15">
      <c r="A3" s="5"/>
      <c r="B3" s="6"/>
      <c r="C3" s="7"/>
      <c r="D3" s="115" t="s">
        <v>21</v>
      </c>
      <c r="E3" s="112"/>
      <c r="F3" s="116"/>
      <c r="G3" s="117" t="s">
        <v>22</v>
      </c>
      <c r="H3" s="112"/>
      <c r="I3" s="116"/>
      <c r="J3" s="112" t="s">
        <v>24</v>
      </c>
      <c r="K3" s="112"/>
      <c r="L3" s="113"/>
    </row>
    <row r="4" spans="1:15">
      <c r="A4" s="8"/>
      <c r="B4" s="9"/>
      <c r="C4" s="10"/>
      <c r="D4" s="22" t="s">
        <v>28</v>
      </c>
      <c r="E4" s="23" t="s">
        <v>26</v>
      </c>
      <c r="F4" s="21" t="s">
        <v>23</v>
      </c>
      <c r="G4" s="24" t="s">
        <v>28</v>
      </c>
      <c r="H4" s="23" t="s">
        <v>26</v>
      </c>
      <c r="I4" s="25" t="s">
        <v>23</v>
      </c>
      <c r="J4" s="23" t="s">
        <v>28</v>
      </c>
      <c r="K4" s="23" t="s">
        <v>26</v>
      </c>
      <c r="L4" s="20" t="s">
        <v>25</v>
      </c>
    </row>
    <row r="5" spans="1:15">
      <c r="A5" s="118" t="s">
        <v>15</v>
      </c>
      <c r="B5" s="119"/>
      <c r="C5" s="11" t="s">
        <v>0</v>
      </c>
      <c r="D5" s="26">
        <f>D7+D29</f>
        <v>41606</v>
      </c>
      <c r="E5" s="26">
        <f>E7+E29</f>
        <v>3687</v>
      </c>
      <c r="F5" s="32">
        <f t="shared" ref="F5:F34" si="0">(D5-E5)/E5*100</f>
        <v>1028.4513154326009</v>
      </c>
      <c r="G5" s="56">
        <v>888776</v>
      </c>
      <c r="H5" s="56">
        <v>127919</v>
      </c>
      <c r="I5" s="32">
        <f t="shared" ref="I5:I34" si="1">(G5-H5)/H5*100</f>
        <v>594.79592554663498</v>
      </c>
      <c r="J5" s="41">
        <f>D5/G5*100</f>
        <v>4.6812695212291962</v>
      </c>
      <c r="K5" s="41">
        <f t="shared" ref="J5:K34" si="2">E5/H5*100</f>
        <v>2.8822927008497565</v>
      </c>
      <c r="L5" s="42">
        <f t="shared" ref="L5:L27" si="3">J5-K5</f>
        <v>1.7989768203794396</v>
      </c>
    </row>
    <row r="6" spans="1:15">
      <c r="A6" s="120"/>
      <c r="B6" s="121"/>
      <c r="C6" s="12" t="s">
        <v>1</v>
      </c>
      <c r="D6" s="27">
        <f>D8+D30</f>
        <v>100215</v>
      </c>
      <c r="E6" s="27">
        <f>E8+E30</f>
        <v>13994</v>
      </c>
      <c r="F6" s="33">
        <f t="shared" si="0"/>
        <v>616.12834071745033</v>
      </c>
      <c r="G6" s="57">
        <v>2603028</v>
      </c>
      <c r="H6" s="57">
        <v>406537</v>
      </c>
      <c r="I6" s="33">
        <f t="shared" si="1"/>
        <v>540.29301146021146</v>
      </c>
      <c r="J6" s="43">
        <f>D6/G6*100</f>
        <v>3.8499393782932803</v>
      </c>
      <c r="K6" s="43">
        <f>E6/H6*100</f>
        <v>3.4422451093012443</v>
      </c>
      <c r="L6" s="44">
        <f t="shared" si="3"/>
        <v>0.40769426899203598</v>
      </c>
      <c r="O6" s="58"/>
    </row>
    <row r="7" spans="1:15">
      <c r="A7" s="108" t="s">
        <v>16</v>
      </c>
      <c r="B7" s="101" t="s">
        <v>2</v>
      </c>
      <c r="C7" s="13" t="s">
        <v>0</v>
      </c>
      <c r="D7" s="73">
        <f>SUM(D9,D11,D13,D15,D17,D19,D21,D23,D25,D27)</f>
        <v>37579</v>
      </c>
      <c r="E7" s="77">
        <f>SUM(E9,E11,E13,E15,E17,E19,E21,E23,E25,E27)</f>
        <v>1442</v>
      </c>
      <c r="F7" s="34">
        <f t="shared" si="0"/>
        <v>2506.0332871012483</v>
      </c>
      <c r="G7" s="77">
        <v>614134</v>
      </c>
      <c r="H7" s="67">
        <v>61854</v>
      </c>
      <c r="I7" s="34">
        <f t="shared" si="1"/>
        <v>892.87677433957379</v>
      </c>
      <c r="J7" s="45">
        <f>D7/G7*100</f>
        <v>6.1190228842565304</v>
      </c>
      <c r="K7" s="45">
        <f t="shared" si="2"/>
        <v>2.3312962783328484</v>
      </c>
      <c r="L7" s="46">
        <f t="shared" si="3"/>
        <v>3.787726605923682</v>
      </c>
    </row>
    <row r="8" spans="1:15">
      <c r="A8" s="109"/>
      <c r="B8" s="102"/>
      <c r="C8" s="14" t="s">
        <v>1</v>
      </c>
      <c r="D8" s="74">
        <f>SUM(D10,D12,D14,D16,D18,D20,D22,D24,D26,D28)</f>
        <v>85837</v>
      </c>
      <c r="E8" s="78">
        <f>SUM(E10,E12,E14,E16,E18,E20,E22,E24,E26,E28)</f>
        <v>5346</v>
      </c>
      <c r="F8" s="35">
        <f t="shared" si="0"/>
        <v>1505.6303778526001</v>
      </c>
      <c r="G8" s="78">
        <v>1879345</v>
      </c>
      <c r="H8" s="68">
        <v>226990</v>
      </c>
      <c r="I8" s="35">
        <f t="shared" si="1"/>
        <v>727.94175954887874</v>
      </c>
      <c r="J8" s="47">
        <f>D8/G8*100</f>
        <v>4.5673891701630085</v>
      </c>
      <c r="K8" s="47">
        <f>E8/H8*100</f>
        <v>2.3551698312700999</v>
      </c>
      <c r="L8" s="48">
        <f t="shared" si="3"/>
        <v>2.2122193388929086</v>
      </c>
    </row>
    <row r="9" spans="1:15">
      <c r="A9" s="109"/>
      <c r="B9" s="111" t="s">
        <v>3</v>
      </c>
      <c r="C9" s="15" t="s">
        <v>0</v>
      </c>
      <c r="D9" s="75">
        <v>1372</v>
      </c>
      <c r="E9" s="69">
        <v>103</v>
      </c>
      <c r="F9" s="36">
        <f t="shared" si="0"/>
        <v>1232.0388349514562</v>
      </c>
      <c r="G9" s="69">
        <v>128309</v>
      </c>
      <c r="H9" s="66">
        <v>2231</v>
      </c>
      <c r="I9" s="36">
        <f t="shared" si="1"/>
        <v>5651.187808157777</v>
      </c>
      <c r="J9" s="45">
        <f>D9/G9*100</f>
        <v>1.0692936582780632</v>
      </c>
      <c r="K9" s="45">
        <f t="shared" si="2"/>
        <v>4.6167637830569248</v>
      </c>
      <c r="L9" s="46">
        <f t="shared" si="3"/>
        <v>-3.5474701247788616</v>
      </c>
    </row>
    <row r="10" spans="1:15">
      <c r="A10" s="109"/>
      <c r="B10" s="106"/>
      <c r="C10" s="15" t="s">
        <v>1</v>
      </c>
      <c r="D10" s="81">
        <v>5469</v>
      </c>
      <c r="E10" s="70">
        <v>389</v>
      </c>
      <c r="F10" s="37">
        <f t="shared" si="0"/>
        <v>1305.9125964010284</v>
      </c>
      <c r="G10" s="70">
        <v>481920</v>
      </c>
      <c r="H10" s="59">
        <v>7724</v>
      </c>
      <c r="I10" s="37">
        <f t="shared" si="1"/>
        <v>6139.2542723977213</v>
      </c>
      <c r="J10" s="49">
        <f t="shared" si="2"/>
        <v>1.1348356573705178</v>
      </c>
      <c r="K10" s="49">
        <f>E10/H10*100</f>
        <v>5.036250647332988</v>
      </c>
      <c r="L10" s="50">
        <f t="shared" si="3"/>
        <v>-3.9014149899624702</v>
      </c>
    </row>
    <row r="11" spans="1:15">
      <c r="A11" s="109"/>
      <c r="B11" s="106" t="s">
        <v>4</v>
      </c>
      <c r="C11" s="15" t="s">
        <v>0</v>
      </c>
      <c r="D11" s="75">
        <v>17017</v>
      </c>
      <c r="E11" s="69">
        <v>431</v>
      </c>
      <c r="F11" s="36">
        <f t="shared" si="0"/>
        <v>3848.2598607888631</v>
      </c>
      <c r="G11" s="69">
        <v>105967</v>
      </c>
      <c r="H11" s="55">
        <v>10230</v>
      </c>
      <c r="I11" s="36">
        <f t="shared" si="1"/>
        <v>935.84555229716534</v>
      </c>
      <c r="J11" s="51">
        <f t="shared" si="2"/>
        <v>16.058773014240284</v>
      </c>
      <c r="K11" s="51">
        <f t="shared" si="2"/>
        <v>4.2130987292277613</v>
      </c>
      <c r="L11" s="52">
        <f t="shared" si="3"/>
        <v>11.845674285012523</v>
      </c>
    </row>
    <row r="12" spans="1:15">
      <c r="A12" s="109"/>
      <c r="B12" s="106"/>
      <c r="C12" s="15" t="s">
        <v>1</v>
      </c>
      <c r="D12" s="81">
        <v>19726</v>
      </c>
      <c r="E12" s="70">
        <v>1620</v>
      </c>
      <c r="F12" s="37">
        <f t="shared" si="0"/>
        <v>1117.6543209876543</v>
      </c>
      <c r="G12" s="70">
        <v>250187</v>
      </c>
      <c r="H12" s="59">
        <v>51197</v>
      </c>
      <c r="I12" s="37">
        <f t="shared" si="1"/>
        <v>388.67511768267673</v>
      </c>
      <c r="J12" s="49">
        <f t="shared" si="2"/>
        <v>7.884502392210627</v>
      </c>
      <c r="K12" s="49">
        <f t="shared" si="2"/>
        <v>3.1642479051506927</v>
      </c>
      <c r="L12" s="50">
        <f t="shared" si="3"/>
        <v>4.7202544870599343</v>
      </c>
    </row>
    <row r="13" spans="1:15">
      <c r="A13" s="109"/>
      <c r="B13" s="106" t="s">
        <v>5</v>
      </c>
      <c r="C13" s="15" t="s">
        <v>0</v>
      </c>
      <c r="D13" s="75">
        <v>1721</v>
      </c>
      <c r="E13" s="69">
        <v>7</v>
      </c>
      <c r="F13" s="36">
        <f t="shared" si="0"/>
        <v>24485.714285714286</v>
      </c>
      <c r="G13" s="69">
        <v>38138</v>
      </c>
      <c r="H13" s="55">
        <v>140</v>
      </c>
      <c r="I13" s="36">
        <f t="shared" si="1"/>
        <v>27141.428571428572</v>
      </c>
      <c r="J13" s="51">
        <f t="shared" si="2"/>
        <v>4.5125596517908653</v>
      </c>
      <c r="K13" s="51">
        <f t="shared" si="2"/>
        <v>5</v>
      </c>
      <c r="L13" s="52">
        <f t="shared" si="3"/>
        <v>-0.48744034820913473</v>
      </c>
    </row>
    <row r="14" spans="1:15">
      <c r="A14" s="109"/>
      <c r="B14" s="106"/>
      <c r="C14" s="15" t="s">
        <v>1</v>
      </c>
      <c r="D14" s="81">
        <v>2301</v>
      </c>
      <c r="E14" s="70">
        <v>39</v>
      </c>
      <c r="F14" s="37">
        <f t="shared" si="0"/>
        <v>5800</v>
      </c>
      <c r="G14" s="70">
        <v>108307</v>
      </c>
      <c r="H14" s="59">
        <v>638</v>
      </c>
      <c r="I14" s="37">
        <f t="shared" si="1"/>
        <v>16876.01880877743</v>
      </c>
      <c r="J14" s="49">
        <f t="shared" si="2"/>
        <v>2.1245164209146221</v>
      </c>
      <c r="K14" s="49">
        <f t="shared" si="2"/>
        <v>6.1128526645768027</v>
      </c>
      <c r="L14" s="50">
        <f t="shared" si="3"/>
        <v>-3.9883362436621805</v>
      </c>
    </row>
    <row r="15" spans="1:15">
      <c r="A15" s="109"/>
      <c r="B15" s="106" t="s">
        <v>6</v>
      </c>
      <c r="C15" s="15" t="s">
        <v>0</v>
      </c>
      <c r="D15" s="75">
        <v>5910</v>
      </c>
      <c r="E15" s="69">
        <v>8</v>
      </c>
      <c r="F15" s="36">
        <f t="shared" si="0"/>
        <v>73775</v>
      </c>
      <c r="G15" s="69">
        <v>77187</v>
      </c>
      <c r="H15" s="55">
        <v>505</v>
      </c>
      <c r="I15" s="36">
        <f t="shared" si="1"/>
        <v>15184.554455445545</v>
      </c>
      <c r="J15" s="51">
        <f t="shared" si="2"/>
        <v>7.6567297601927793</v>
      </c>
      <c r="K15" s="51">
        <f t="shared" si="2"/>
        <v>1.5841584158415842</v>
      </c>
      <c r="L15" s="52">
        <f t="shared" si="3"/>
        <v>6.0725713443511946</v>
      </c>
      <c r="O15" s="58"/>
    </row>
    <row r="16" spans="1:15">
      <c r="A16" s="109"/>
      <c r="B16" s="106"/>
      <c r="C16" s="15" t="s">
        <v>1</v>
      </c>
      <c r="D16" s="81">
        <v>16422</v>
      </c>
      <c r="E16" s="70">
        <v>50</v>
      </c>
      <c r="F16" s="37">
        <f t="shared" si="0"/>
        <v>32744</v>
      </c>
      <c r="G16" s="70">
        <v>238138</v>
      </c>
      <c r="H16" s="59">
        <v>2081</v>
      </c>
      <c r="I16" s="37">
        <f t="shared" si="1"/>
        <v>11343.440653531956</v>
      </c>
      <c r="J16" s="49">
        <f t="shared" si="2"/>
        <v>6.8960014781345267</v>
      </c>
      <c r="K16" s="49">
        <f t="shared" si="2"/>
        <v>2.4026910139356077</v>
      </c>
      <c r="L16" s="50">
        <f t="shared" si="3"/>
        <v>4.4933104641989186</v>
      </c>
    </row>
    <row r="17" spans="1:12">
      <c r="A17" s="109"/>
      <c r="B17" s="106" t="s">
        <v>7</v>
      </c>
      <c r="C17" s="15" t="s">
        <v>0</v>
      </c>
      <c r="D17" s="75">
        <v>3566</v>
      </c>
      <c r="E17" s="69">
        <v>54</v>
      </c>
      <c r="F17" s="36">
        <f t="shared" si="0"/>
        <v>6503.7037037037035</v>
      </c>
      <c r="G17" s="69">
        <v>31144</v>
      </c>
      <c r="H17" s="55">
        <v>3805</v>
      </c>
      <c r="I17" s="36">
        <f t="shared" si="1"/>
        <v>718.50197109067017</v>
      </c>
      <c r="J17" s="51">
        <f t="shared" si="2"/>
        <v>11.450038530696121</v>
      </c>
      <c r="K17" s="51">
        <f t="shared" si="2"/>
        <v>1.419185282522996</v>
      </c>
      <c r="L17" s="52">
        <f t="shared" si="3"/>
        <v>10.030853248173125</v>
      </c>
    </row>
    <row r="18" spans="1:12">
      <c r="A18" s="109"/>
      <c r="B18" s="106"/>
      <c r="C18" s="15" t="s">
        <v>1</v>
      </c>
      <c r="D18" s="81">
        <v>10102</v>
      </c>
      <c r="E18" s="70">
        <v>151</v>
      </c>
      <c r="F18" s="37">
        <f t="shared" si="0"/>
        <v>6590.0662251655631</v>
      </c>
      <c r="G18" s="70">
        <v>90970</v>
      </c>
      <c r="H18" s="59">
        <v>9089</v>
      </c>
      <c r="I18" s="37">
        <f t="shared" si="1"/>
        <v>900.88018483881615</v>
      </c>
      <c r="J18" s="49">
        <f t="shared" si="2"/>
        <v>11.104759810926678</v>
      </c>
      <c r="K18" s="49">
        <f t="shared" si="2"/>
        <v>1.6613488832654857</v>
      </c>
      <c r="L18" s="50">
        <f t="shared" si="3"/>
        <v>9.4434109276611924</v>
      </c>
    </row>
    <row r="19" spans="1:12">
      <c r="A19" s="109"/>
      <c r="B19" s="106" t="s">
        <v>17</v>
      </c>
      <c r="C19" s="15" t="s">
        <v>0</v>
      </c>
      <c r="D19" s="75">
        <v>800</v>
      </c>
      <c r="E19" s="69">
        <v>36</v>
      </c>
      <c r="F19" s="36">
        <f t="shared" si="0"/>
        <v>2122.2222222222222</v>
      </c>
      <c r="G19" s="69">
        <v>25679</v>
      </c>
      <c r="H19" s="55">
        <v>1280</v>
      </c>
      <c r="I19" s="36">
        <f t="shared" si="1"/>
        <v>1906.171875</v>
      </c>
      <c r="J19" s="51">
        <f t="shared" si="2"/>
        <v>3.1153861131664002</v>
      </c>
      <c r="K19" s="51">
        <f t="shared" si="2"/>
        <v>2.8125</v>
      </c>
      <c r="L19" s="52">
        <f t="shared" si="3"/>
        <v>0.30288611316640024</v>
      </c>
    </row>
    <row r="20" spans="1:12">
      <c r="A20" s="109"/>
      <c r="B20" s="106"/>
      <c r="C20" s="15" t="s">
        <v>1</v>
      </c>
      <c r="D20" s="81">
        <v>3324</v>
      </c>
      <c r="E20" s="70">
        <v>147</v>
      </c>
      <c r="F20" s="37">
        <f t="shared" si="0"/>
        <v>2161.2244897959181</v>
      </c>
      <c r="G20" s="70">
        <v>76792</v>
      </c>
      <c r="H20" s="59">
        <v>3448</v>
      </c>
      <c r="I20" s="37">
        <f t="shared" si="1"/>
        <v>2127.1461716937356</v>
      </c>
      <c r="J20" s="49">
        <f t="shared" si="2"/>
        <v>4.3285758933222205</v>
      </c>
      <c r="K20" s="49">
        <f t="shared" si="2"/>
        <v>4.2633410672853831</v>
      </c>
      <c r="L20" s="50">
        <f t="shared" si="3"/>
        <v>6.523482603683739E-2</v>
      </c>
    </row>
    <row r="21" spans="1:12">
      <c r="A21" s="109"/>
      <c r="B21" s="106" t="s">
        <v>18</v>
      </c>
      <c r="C21" s="15" t="s">
        <v>0</v>
      </c>
      <c r="D21" s="75">
        <v>399</v>
      </c>
      <c r="E21" s="69">
        <v>57</v>
      </c>
      <c r="F21" s="36">
        <f t="shared" si="0"/>
        <v>600</v>
      </c>
      <c r="G21" s="69">
        <v>23281</v>
      </c>
      <c r="H21" s="55">
        <v>4331</v>
      </c>
      <c r="I21" s="36">
        <f t="shared" si="1"/>
        <v>437.54329254213803</v>
      </c>
      <c r="J21" s="51">
        <f t="shared" si="2"/>
        <v>1.7138439070486664</v>
      </c>
      <c r="K21" s="51">
        <f t="shared" si="2"/>
        <v>1.3160932809974601</v>
      </c>
      <c r="L21" s="52">
        <f t="shared" si="3"/>
        <v>0.39775062605120626</v>
      </c>
    </row>
    <row r="22" spans="1:12">
      <c r="A22" s="109"/>
      <c r="B22" s="106"/>
      <c r="C22" s="15" t="s">
        <v>1</v>
      </c>
      <c r="D22" s="81">
        <v>1552</v>
      </c>
      <c r="E22" s="70">
        <v>168</v>
      </c>
      <c r="F22" s="37">
        <f t="shared" si="0"/>
        <v>823.80952380952374</v>
      </c>
      <c r="G22" s="70">
        <v>68795</v>
      </c>
      <c r="H22" s="59">
        <v>17540</v>
      </c>
      <c r="I22" s="37">
        <f t="shared" si="1"/>
        <v>292.21778791334094</v>
      </c>
      <c r="J22" s="49">
        <f t="shared" si="2"/>
        <v>2.2559779053710298</v>
      </c>
      <c r="K22" s="49">
        <f t="shared" si="2"/>
        <v>0.95781071835803877</v>
      </c>
      <c r="L22" s="50">
        <f t="shared" si="3"/>
        <v>1.2981671870129912</v>
      </c>
    </row>
    <row r="23" spans="1:12">
      <c r="A23" s="109"/>
      <c r="B23" s="106" t="s">
        <v>8</v>
      </c>
      <c r="C23" s="15" t="s">
        <v>0</v>
      </c>
      <c r="D23" s="75">
        <v>418</v>
      </c>
      <c r="E23" s="69">
        <v>29</v>
      </c>
      <c r="F23" s="36">
        <f t="shared" si="0"/>
        <v>1341.3793103448277</v>
      </c>
      <c r="G23" s="69">
        <v>40640</v>
      </c>
      <c r="H23" s="55">
        <v>4041</v>
      </c>
      <c r="I23" s="36">
        <f t="shared" si="1"/>
        <v>905.69166048007924</v>
      </c>
      <c r="J23" s="51">
        <f t="shared" si="2"/>
        <v>1.0285433070866141</v>
      </c>
      <c r="K23" s="51">
        <f t="shared" si="2"/>
        <v>0.71764414748824545</v>
      </c>
      <c r="L23" s="52">
        <f t="shared" si="3"/>
        <v>0.31089915959836867</v>
      </c>
    </row>
    <row r="24" spans="1:12">
      <c r="A24" s="109"/>
      <c r="B24" s="106"/>
      <c r="C24" s="15" t="s">
        <v>1</v>
      </c>
      <c r="D24" s="81">
        <v>1114</v>
      </c>
      <c r="E24" s="70">
        <v>135</v>
      </c>
      <c r="F24" s="37">
        <f t="shared" si="0"/>
        <v>725.18518518518511</v>
      </c>
      <c r="G24" s="70">
        <v>126018</v>
      </c>
      <c r="H24" s="59">
        <v>16457</v>
      </c>
      <c r="I24" s="37">
        <f t="shared" si="1"/>
        <v>665.74102205748318</v>
      </c>
      <c r="J24" s="49">
        <f t="shared" si="2"/>
        <v>0.88400069831293948</v>
      </c>
      <c r="K24" s="49">
        <f t="shared" si="2"/>
        <v>0.82031962083004195</v>
      </c>
      <c r="L24" s="50">
        <f t="shared" si="3"/>
        <v>6.368107748289753E-2</v>
      </c>
    </row>
    <row r="25" spans="1:12">
      <c r="A25" s="109"/>
      <c r="B25" s="106" t="s">
        <v>9</v>
      </c>
      <c r="C25" s="15" t="s">
        <v>0</v>
      </c>
      <c r="D25" s="75">
        <v>4037</v>
      </c>
      <c r="E25" s="69">
        <v>59</v>
      </c>
      <c r="F25" s="36">
        <f t="shared" si="0"/>
        <v>6742.3728813559319</v>
      </c>
      <c r="G25" s="69">
        <v>54431</v>
      </c>
      <c r="H25" s="55">
        <v>3664</v>
      </c>
      <c r="I25" s="36">
        <f t="shared" si="1"/>
        <v>1385.5622270742358</v>
      </c>
      <c r="J25" s="51">
        <f t="shared" si="2"/>
        <v>7.4167294372692041</v>
      </c>
      <c r="K25" s="51">
        <f t="shared" si="2"/>
        <v>1.6102620087336244</v>
      </c>
      <c r="L25" s="52">
        <f t="shared" si="3"/>
        <v>5.80646742853558</v>
      </c>
    </row>
    <row r="26" spans="1:12">
      <c r="A26" s="109"/>
      <c r="B26" s="106"/>
      <c r="C26" s="15" t="s">
        <v>1</v>
      </c>
      <c r="D26" s="82">
        <v>18564</v>
      </c>
      <c r="E26" s="62">
        <v>243</v>
      </c>
      <c r="F26" s="37">
        <f t="shared" si="0"/>
        <v>7539.5061728395067</v>
      </c>
      <c r="G26" s="62">
        <v>151480</v>
      </c>
      <c r="H26" s="59">
        <v>7716</v>
      </c>
      <c r="I26" s="37">
        <f t="shared" si="1"/>
        <v>1863.1933644375322</v>
      </c>
      <c r="J26" s="49">
        <f t="shared" si="2"/>
        <v>12.255083179297598</v>
      </c>
      <c r="K26" s="49">
        <f t="shared" si="2"/>
        <v>3.1493001555209954</v>
      </c>
      <c r="L26" s="50">
        <f t="shared" si="3"/>
        <v>9.1057830237766026</v>
      </c>
    </row>
    <row r="27" spans="1:12">
      <c r="A27" s="109"/>
      <c r="B27" s="106" t="s">
        <v>10</v>
      </c>
      <c r="C27" s="15" t="s">
        <v>0</v>
      </c>
      <c r="D27" s="76">
        <v>2339</v>
      </c>
      <c r="E27" s="71">
        <v>658</v>
      </c>
      <c r="F27" s="36">
        <f t="shared" si="0"/>
        <v>255.47112462006081</v>
      </c>
      <c r="G27" s="71">
        <v>89358</v>
      </c>
      <c r="H27" s="60">
        <v>31627</v>
      </c>
      <c r="I27" s="36">
        <f t="shared" si="1"/>
        <v>182.53707275429224</v>
      </c>
      <c r="J27" s="51">
        <f t="shared" si="2"/>
        <v>2.6175608227578953</v>
      </c>
      <c r="K27" s="51">
        <f t="shared" si="2"/>
        <v>2.0805008378916749</v>
      </c>
      <c r="L27" s="52">
        <f t="shared" si="3"/>
        <v>0.53705998486622031</v>
      </c>
    </row>
    <row r="28" spans="1:12">
      <c r="A28" s="110"/>
      <c r="B28" s="107"/>
      <c r="C28" s="14" t="s">
        <v>1</v>
      </c>
      <c r="D28" s="82">
        <v>7263</v>
      </c>
      <c r="E28" s="62">
        <v>2404</v>
      </c>
      <c r="F28" s="35">
        <f t="shared" si="0"/>
        <v>202.12146422628953</v>
      </c>
      <c r="G28" s="62">
        <v>286738</v>
      </c>
      <c r="H28" s="65">
        <v>111100</v>
      </c>
      <c r="I28" s="35">
        <f t="shared" si="1"/>
        <v>158.0900090009001</v>
      </c>
      <c r="J28" s="47">
        <f t="shared" si="2"/>
        <v>2.5329743528935822</v>
      </c>
      <c r="K28" s="47">
        <f>E28/H28*100</f>
        <v>2.1638163816381639</v>
      </c>
      <c r="L28" s="48">
        <f>J28-K28</f>
        <v>0.36915797125541827</v>
      </c>
    </row>
    <row r="29" spans="1:12">
      <c r="A29" s="98" t="s">
        <v>19</v>
      </c>
      <c r="B29" s="101" t="s">
        <v>2</v>
      </c>
      <c r="C29" s="16" t="s">
        <v>0</v>
      </c>
      <c r="D29" s="28">
        <f>D31+D33</f>
        <v>4027</v>
      </c>
      <c r="E29" s="29">
        <f>E31+E33</f>
        <v>2245</v>
      </c>
      <c r="F29" s="38">
        <f t="shared" si="0"/>
        <v>79.376391982182625</v>
      </c>
      <c r="G29" s="79">
        <v>274642</v>
      </c>
      <c r="H29" s="63">
        <v>66065</v>
      </c>
      <c r="I29" s="34">
        <f t="shared" si="1"/>
        <v>315.71482630742452</v>
      </c>
      <c r="J29" s="45">
        <f t="shared" si="2"/>
        <v>1.4662724565070164</v>
      </c>
      <c r="K29" s="45">
        <f t="shared" si="2"/>
        <v>3.3981684704457735</v>
      </c>
      <c r="L29" s="46">
        <f>J29-K29</f>
        <v>-1.9318960139387571</v>
      </c>
    </row>
    <row r="30" spans="1:12">
      <c r="A30" s="99"/>
      <c r="B30" s="102"/>
      <c r="C30" s="17" t="s">
        <v>1</v>
      </c>
      <c r="D30" s="30">
        <f>D32+D34</f>
        <v>14378</v>
      </c>
      <c r="E30" s="31">
        <f>E32+E34</f>
        <v>8648</v>
      </c>
      <c r="F30" s="39">
        <f t="shared" si="0"/>
        <v>66.258094357076786</v>
      </c>
      <c r="G30" s="80">
        <v>723683</v>
      </c>
      <c r="H30" s="64">
        <v>179547</v>
      </c>
      <c r="I30" s="35">
        <f t="shared" si="1"/>
        <v>303.06047998574189</v>
      </c>
      <c r="J30" s="47">
        <f t="shared" si="2"/>
        <v>1.9867815051617905</v>
      </c>
      <c r="K30" s="47">
        <f>E30/H30*100</f>
        <v>4.8165661358864256</v>
      </c>
      <c r="L30" s="48">
        <f>J30-K30</f>
        <v>-2.8297846307246353</v>
      </c>
    </row>
    <row r="31" spans="1:12">
      <c r="A31" s="99"/>
      <c r="B31" s="103" t="s">
        <v>11</v>
      </c>
      <c r="C31" s="18" t="s">
        <v>0</v>
      </c>
      <c r="D31" s="83">
        <v>1800</v>
      </c>
      <c r="E31" s="55">
        <v>867</v>
      </c>
      <c r="F31" s="36">
        <f t="shared" si="0"/>
        <v>107.61245674740485</v>
      </c>
      <c r="G31" s="55">
        <v>108818</v>
      </c>
      <c r="H31" s="66">
        <v>30882</v>
      </c>
      <c r="I31" s="36">
        <f t="shared" si="1"/>
        <v>252.36707467132956</v>
      </c>
      <c r="J31" s="45">
        <f t="shared" si="2"/>
        <v>1.6541381021522175</v>
      </c>
      <c r="K31" s="45">
        <f t="shared" si="2"/>
        <v>2.8074606566932192</v>
      </c>
      <c r="L31" s="46">
        <f>J31-K31</f>
        <v>-1.1533225545410017</v>
      </c>
    </row>
    <row r="32" spans="1:12">
      <c r="A32" s="99"/>
      <c r="B32" s="104"/>
      <c r="C32" s="18" t="s">
        <v>1</v>
      </c>
      <c r="D32" s="62">
        <v>6751</v>
      </c>
      <c r="E32" s="62">
        <v>3225</v>
      </c>
      <c r="F32" s="37">
        <f t="shared" si="0"/>
        <v>109.33333333333333</v>
      </c>
      <c r="G32" s="62">
        <v>290572</v>
      </c>
      <c r="H32" s="59">
        <v>79265</v>
      </c>
      <c r="I32" s="37">
        <f t="shared" si="1"/>
        <v>266.58298113921654</v>
      </c>
      <c r="J32" s="49">
        <f t="shared" si="2"/>
        <v>2.3233484299932545</v>
      </c>
      <c r="K32" s="49">
        <f t="shared" si="2"/>
        <v>4.0686305431148675</v>
      </c>
      <c r="L32" s="50">
        <f t="shared" ref="L32:L33" si="4">J32-K32</f>
        <v>-1.745282113121613</v>
      </c>
    </row>
    <row r="33" spans="1:12" ht="17.25" customHeight="1">
      <c r="A33" s="99"/>
      <c r="B33" s="104" t="s">
        <v>10</v>
      </c>
      <c r="C33" s="18" t="s">
        <v>0</v>
      </c>
      <c r="D33" s="71">
        <v>2227</v>
      </c>
      <c r="E33" s="71">
        <v>1378</v>
      </c>
      <c r="F33" s="36">
        <f t="shared" si="0"/>
        <v>61.611030478955009</v>
      </c>
      <c r="G33" s="71">
        <v>165824</v>
      </c>
      <c r="H33" s="60">
        <v>35183</v>
      </c>
      <c r="I33" s="36">
        <f t="shared" si="1"/>
        <v>371.31853451951224</v>
      </c>
      <c r="J33" s="51">
        <f t="shared" si="2"/>
        <v>1.3429901582400618</v>
      </c>
      <c r="K33" s="51">
        <f t="shared" si="2"/>
        <v>3.9166642980985134</v>
      </c>
      <c r="L33" s="52">
        <f t="shared" si="4"/>
        <v>-2.5736741398584515</v>
      </c>
    </row>
    <row r="34" spans="1:12" ht="17.25" thickBot="1">
      <c r="A34" s="100"/>
      <c r="B34" s="105"/>
      <c r="C34" s="19" t="s">
        <v>1</v>
      </c>
      <c r="D34" s="72">
        <v>7627</v>
      </c>
      <c r="E34" s="72">
        <v>5423</v>
      </c>
      <c r="F34" s="40">
        <f t="shared" si="0"/>
        <v>40.641711229946523</v>
      </c>
      <c r="G34" s="72">
        <v>433111</v>
      </c>
      <c r="H34" s="61">
        <v>100282</v>
      </c>
      <c r="I34" s="40">
        <f t="shared" si="1"/>
        <v>331.89306156638281</v>
      </c>
      <c r="J34" s="53">
        <f t="shared" si="2"/>
        <v>1.7609804415034482</v>
      </c>
      <c r="K34" s="53">
        <f>E34/H34*100</f>
        <v>5.4077501445922502</v>
      </c>
      <c r="L34" s="54">
        <f>J34-K34</f>
        <v>-3.6467697030888022</v>
      </c>
    </row>
  </sheetData>
  <mergeCells count="21">
    <mergeCell ref="B27:B28"/>
    <mergeCell ref="A29:A34"/>
    <mergeCell ref="B29:B30"/>
    <mergeCell ref="B31:B32"/>
    <mergeCell ref="B33:B34"/>
    <mergeCell ref="B25:B26"/>
    <mergeCell ref="A1:L1"/>
    <mergeCell ref="D3:F3"/>
    <mergeCell ref="G3:I3"/>
    <mergeCell ref="J3:L3"/>
    <mergeCell ref="A5:B6"/>
    <mergeCell ref="A7:A28"/>
    <mergeCell ref="B7:B8"/>
    <mergeCell ref="B9:B10"/>
    <mergeCell ref="B11:B12"/>
    <mergeCell ref="B13:B14"/>
    <mergeCell ref="B15:B16"/>
    <mergeCell ref="B17:B18"/>
    <mergeCell ref="B19:B20"/>
    <mergeCell ref="B21:B22"/>
    <mergeCell ref="B23:B24"/>
  </mergeCells>
  <phoneticPr fontId="2" type="noConversion"/>
  <pageMargins left="0.39370078740157483" right="0.39370078740157483" top="0.15748031496062992" bottom="0.15748031496062992" header="0.31496062992125984" footer="0.31496062992125984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"/>
  <sheetViews>
    <sheetView zoomScaleNormal="100" workbookViewId="0">
      <selection activeCell="D33" activeCellId="11" sqref="D9 D11 D13 D15 D17 D19 D21 D23 D25 D27 D31 D33"/>
    </sheetView>
  </sheetViews>
  <sheetFormatPr defaultColWidth="9" defaultRowHeight="16.5"/>
  <cols>
    <col min="1" max="2" width="9.875" style="3" bestFit="1" customWidth="1"/>
    <col min="3" max="3" width="10" style="3" bestFit="1" customWidth="1"/>
    <col min="4" max="9" width="10.625" style="3" customWidth="1"/>
    <col min="10" max="16384" width="9" style="3"/>
  </cols>
  <sheetData>
    <row r="1" spans="1:15" ht="26.25">
      <c r="A1" s="114" t="s">
        <v>32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</row>
    <row r="2" spans="1:15" ht="6.95" customHeight="1" thickBot="1">
      <c r="A2" s="4"/>
      <c r="B2" s="4"/>
      <c r="C2" s="4"/>
      <c r="D2" s="4"/>
      <c r="E2" s="2"/>
      <c r="F2" s="2"/>
      <c r="G2" s="2"/>
      <c r="H2" s="2"/>
      <c r="I2" s="2"/>
    </row>
    <row r="3" spans="1:15">
      <c r="A3" s="5"/>
      <c r="B3" s="6"/>
      <c r="C3" s="7"/>
      <c r="D3" s="115" t="s">
        <v>21</v>
      </c>
      <c r="E3" s="112"/>
      <c r="F3" s="116"/>
      <c r="G3" s="117" t="s">
        <v>22</v>
      </c>
      <c r="H3" s="112"/>
      <c r="I3" s="116"/>
      <c r="J3" s="112" t="s">
        <v>24</v>
      </c>
      <c r="K3" s="112"/>
      <c r="L3" s="113"/>
    </row>
    <row r="4" spans="1:15">
      <c r="A4" s="8"/>
      <c r="B4" s="9"/>
      <c r="C4" s="10"/>
      <c r="D4" s="22" t="s">
        <v>28</v>
      </c>
      <c r="E4" s="23" t="s">
        <v>26</v>
      </c>
      <c r="F4" s="21" t="s">
        <v>23</v>
      </c>
      <c r="G4" s="24" t="s">
        <v>28</v>
      </c>
      <c r="H4" s="23" t="s">
        <v>26</v>
      </c>
      <c r="I4" s="25" t="s">
        <v>23</v>
      </c>
      <c r="J4" s="23" t="s">
        <v>28</v>
      </c>
      <c r="K4" s="23" t="s">
        <v>26</v>
      </c>
      <c r="L4" s="20" t="s">
        <v>25</v>
      </c>
    </row>
    <row r="5" spans="1:15">
      <c r="A5" s="118" t="s">
        <v>15</v>
      </c>
      <c r="B5" s="119"/>
      <c r="C5" s="11" t="s">
        <v>0</v>
      </c>
      <c r="D5" s="26">
        <f>D7+D29</f>
        <v>49693</v>
      </c>
      <c r="E5" s="26">
        <f>E7+E29</f>
        <v>4574</v>
      </c>
      <c r="F5" s="32">
        <f t="shared" ref="F5:F34" si="0">(D5-E5)/E5*100</f>
        <v>986.4232619151727</v>
      </c>
      <c r="G5" s="56">
        <v>867130</v>
      </c>
      <c r="H5" s="56">
        <v>175922</v>
      </c>
      <c r="I5" s="32">
        <f t="shared" ref="I5:I34" si="1">(G5-H5)/H5*100</f>
        <v>392.90594695376359</v>
      </c>
      <c r="J5" s="41">
        <f>D5/G5*100</f>
        <v>5.7307439484275715</v>
      </c>
      <c r="K5" s="41">
        <f t="shared" ref="J5:K34" si="2">E5/H5*100</f>
        <v>2.6000159161446548</v>
      </c>
      <c r="L5" s="42">
        <f t="shared" ref="L5:L27" si="3">J5-K5</f>
        <v>3.1307280322829167</v>
      </c>
    </row>
    <row r="6" spans="1:15">
      <c r="A6" s="120"/>
      <c r="B6" s="121"/>
      <c r="C6" s="12" t="s">
        <v>1</v>
      </c>
      <c r="D6" s="27">
        <f>D8+D30</f>
        <v>149908</v>
      </c>
      <c r="E6" s="27">
        <f>E8+E30</f>
        <v>18568</v>
      </c>
      <c r="F6" s="33">
        <f t="shared" si="0"/>
        <v>707.34597156398104</v>
      </c>
      <c r="G6" s="57">
        <v>3470158</v>
      </c>
      <c r="H6" s="57">
        <v>582459</v>
      </c>
      <c r="I6" s="33">
        <f t="shared" si="1"/>
        <v>495.77721350343973</v>
      </c>
      <c r="J6" s="43">
        <f>D6/G6*100</f>
        <v>4.3199185743127551</v>
      </c>
      <c r="K6" s="43">
        <f>E6/H6*100</f>
        <v>3.1878638668129429</v>
      </c>
      <c r="L6" s="44">
        <f t="shared" si="3"/>
        <v>1.1320547074998122</v>
      </c>
      <c r="O6" s="58"/>
    </row>
    <row r="7" spans="1:15">
      <c r="A7" s="108" t="s">
        <v>16</v>
      </c>
      <c r="B7" s="101" t="s">
        <v>2</v>
      </c>
      <c r="C7" s="13" t="s">
        <v>0</v>
      </c>
      <c r="D7" s="73">
        <f>SUM(D9,D11,D13,D15,D17,D19,D21,D23,D25,D27)</f>
        <v>44741</v>
      </c>
      <c r="E7" s="77">
        <f>SUM(E9,E11,E13,E15,E17,E19,E21,E23,E25,E27)</f>
        <v>1873</v>
      </c>
      <c r="F7" s="34">
        <f t="shared" si="0"/>
        <v>2288.7346502936466</v>
      </c>
      <c r="G7" s="77">
        <v>629108</v>
      </c>
      <c r="H7" s="67">
        <v>87630</v>
      </c>
      <c r="I7" s="34">
        <f t="shared" si="1"/>
        <v>617.91395640762289</v>
      </c>
      <c r="J7" s="45">
        <f>D7/G7*100</f>
        <v>7.1118154593487928</v>
      </c>
      <c r="K7" s="45">
        <f t="shared" si="2"/>
        <v>2.1373958689946364</v>
      </c>
      <c r="L7" s="46">
        <f t="shared" si="3"/>
        <v>4.9744195903541559</v>
      </c>
    </row>
    <row r="8" spans="1:15">
      <c r="A8" s="109"/>
      <c r="B8" s="102"/>
      <c r="C8" s="14" t="s">
        <v>1</v>
      </c>
      <c r="D8" s="74">
        <f>SUM(D10,D12,D14,D16,D18,D20,D22,D24,D26,D28)</f>
        <v>130578</v>
      </c>
      <c r="E8" s="78">
        <f>SUM(E10,E12,E14,E16,E18,E20,E22,E24,E26,E28)</f>
        <v>7219</v>
      </c>
      <c r="F8" s="35">
        <f t="shared" si="0"/>
        <v>1708.8100844992382</v>
      </c>
      <c r="G8" s="78">
        <v>2508453</v>
      </c>
      <c r="H8" s="68">
        <v>314620</v>
      </c>
      <c r="I8" s="35">
        <f t="shared" si="1"/>
        <v>697.2961032356493</v>
      </c>
      <c r="J8" s="47">
        <f>D8/G8*100</f>
        <v>5.2055190988230597</v>
      </c>
      <c r="K8" s="47">
        <f>E8/H8*100</f>
        <v>2.2945140169092872</v>
      </c>
      <c r="L8" s="48">
        <f t="shared" si="3"/>
        <v>2.9110050819137725</v>
      </c>
    </row>
    <row r="9" spans="1:15">
      <c r="A9" s="109"/>
      <c r="B9" s="111" t="s">
        <v>3</v>
      </c>
      <c r="C9" s="15" t="s">
        <v>0</v>
      </c>
      <c r="D9" s="75">
        <v>7282</v>
      </c>
      <c r="E9" s="69">
        <v>175</v>
      </c>
      <c r="F9" s="36">
        <f t="shared" si="0"/>
        <v>4061.1428571428569</v>
      </c>
      <c r="G9" s="69">
        <v>183691</v>
      </c>
      <c r="H9" s="66">
        <v>3701</v>
      </c>
      <c r="I9" s="36">
        <f t="shared" si="1"/>
        <v>4863.2801945420151</v>
      </c>
      <c r="J9" s="45">
        <f>D9/G9*100</f>
        <v>3.9642660772710689</v>
      </c>
      <c r="K9" s="45">
        <f t="shared" si="2"/>
        <v>4.7284517697919481</v>
      </c>
      <c r="L9" s="46">
        <f t="shared" si="3"/>
        <v>-0.7641856925208792</v>
      </c>
    </row>
    <row r="10" spans="1:15">
      <c r="A10" s="109"/>
      <c r="B10" s="106"/>
      <c r="C10" s="15" t="s">
        <v>1</v>
      </c>
      <c r="D10" s="81">
        <v>12751</v>
      </c>
      <c r="E10" s="70">
        <v>564</v>
      </c>
      <c r="F10" s="37">
        <f t="shared" si="0"/>
        <v>2160.8156028368794</v>
      </c>
      <c r="G10" s="70">
        <v>665611</v>
      </c>
      <c r="H10" s="59">
        <v>11425</v>
      </c>
      <c r="I10" s="37">
        <f t="shared" si="1"/>
        <v>5725.916849015317</v>
      </c>
      <c r="J10" s="49">
        <f t="shared" si="2"/>
        <v>1.9156834847981781</v>
      </c>
      <c r="K10" s="49">
        <f>E10/H10*100</f>
        <v>4.9365426695842451</v>
      </c>
      <c r="L10" s="50">
        <f t="shared" si="3"/>
        <v>-3.0208591847860671</v>
      </c>
    </row>
    <row r="11" spans="1:15">
      <c r="A11" s="109"/>
      <c r="B11" s="106" t="s">
        <v>4</v>
      </c>
      <c r="C11" s="15" t="s">
        <v>0</v>
      </c>
      <c r="D11" s="75">
        <v>23776</v>
      </c>
      <c r="E11" s="69">
        <v>525</v>
      </c>
      <c r="F11" s="36">
        <f t="shared" si="0"/>
        <v>4428.7619047619046</v>
      </c>
      <c r="G11" s="69">
        <v>128171</v>
      </c>
      <c r="H11" s="55">
        <v>11253</v>
      </c>
      <c r="I11" s="36">
        <f t="shared" si="1"/>
        <v>1038.9940460321691</v>
      </c>
      <c r="J11" s="51">
        <f t="shared" si="2"/>
        <v>18.550218068049716</v>
      </c>
      <c r="K11" s="51">
        <f t="shared" si="2"/>
        <v>4.6654225539856036</v>
      </c>
      <c r="L11" s="52">
        <f t="shared" si="3"/>
        <v>13.884795514064113</v>
      </c>
    </row>
    <row r="12" spans="1:15">
      <c r="A12" s="109"/>
      <c r="B12" s="106"/>
      <c r="C12" s="15" t="s">
        <v>1</v>
      </c>
      <c r="D12" s="81">
        <v>43502</v>
      </c>
      <c r="E12" s="70">
        <v>2145</v>
      </c>
      <c r="F12" s="37">
        <f t="shared" si="0"/>
        <v>1928.0652680652679</v>
      </c>
      <c r="G12" s="70">
        <v>378358</v>
      </c>
      <c r="H12" s="59">
        <v>62450</v>
      </c>
      <c r="I12" s="37">
        <f t="shared" si="1"/>
        <v>505.85748598879104</v>
      </c>
      <c r="J12" s="49">
        <f t="shared" si="2"/>
        <v>11.497576369470185</v>
      </c>
      <c r="K12" s="49">
        <f t="shared" si="2"/>
        <v>3.434747798238591</v>
      </c>
      <c r="L12" s="50">
        <f t="shared" si="3"/>
        <v>8.0628285712315932</v>
      </c>
    </row>
    <row r="13" spans="1:15">
      <c r="A13" s="109"/>
      <c r="B13" s="106" t="s">
        <v>5</v>
      </c>
      <c r="C13" s="15" t="s">
        <v>0</v>
      </c>
      <c r="D13" s="75">
        <v>950</v>
      </c>
      <c r="E13" s="69">
        <v>34</v>
      </c>
      <c r="F13" s="36">
        <f t="shared" si="0"/>
        <v>2694.1176470588234</v>
      </c>
      <c r="G13" s="69">
        <v>28617</v>
      </c>
      <c r="H13" s="55">
        <v>307</v>
      </c>
      <c r="I13" s="36">
        <f t="shared" si="1"/>
        <v>9221.498371335505</v>
      </c>
      <c r="J13" s="51">
        <f t="shared" si="2"/>
        <v>3.3197050704126916</v>
      </c>
      <c r="K13" s="51">
        <f t="shared" si="2"/>
        <v>11.074918566775244</v>
      </c>
      <c r="L13" s="52">
        <f t="shared" si="3"/>
        <v>-7.7552134963625523</v>
      </c>
    </row>
    <row r="14" spans="1:15">
      <c r="A14" s="109"/>
      <c r="B14" s="106"/>
      <c r="C14" s="15" t="s">
        <v>1</v>
      </c>
      <c r="D14" s="81">
        <v>3251</v>
      </c>
      <c r="E14" s="70">
        <v>73</v>
      </c>
      <c r="F14" s="37">
        <f t="shared" si="0"/>
        <v>4353.4246575342468</v>
      </c>
      <c r="G14" s="70">
        <v>136924</v>
      </c>
      <c r="H14" s="59">
        <v>945</v>
      </c>
      <c r="I14" s="37">
        <f t="shared" si="1"/>
        <v>14389.312169312168</v>
      </c>
      <c r="J14" s="49">
        <f t="shared" si="2"/>
        <v>2.3743098361134645</v>
      </c>
      <c r="K14" s="49">
        <f t="shared" si="2"/>
        <v>7.7248677248677247</v>
      </c>
      <c r="L14" s="50">
        <f t="shared" si="3"/>
        <v>-5.3505578887542597</v>
      </c>
    </row>
    <row r="15" spans="1:15">
      <c r="A15" s="109"/>
      <c r="B15" s="106" t="s">
        <v>6</v>
      </c>
      <c r="C15" s="15" t="s">
        <v>0</v>
      </c>
      <c r="D15" s="75">
        <v>6100</v>
      </c>
      <c r="E15" s="69">
        <v>43</v>
      </c>
      <c r="F15" s="36">
        <f t="shared" si="0"/>
        <v>14086.046511627907</v>
      </c>
      <c r="G15" s="69">
        <v>66654</v>
      </c>
      <c r="H15" s="55">
        <v>786</v>
      </c>
      <c r="I15" s="36">
        <f t="shared" si="1"/>
        <v>8380.1526717557244</v>
      </c>
      <c r="J15" s="51">
        <f t="shared" si="2"/>
        <v>9.1517388303777718</v>
      </c>
      <c r="K15" s="51">
        <f t="shared" si="2"/>
        <v>5.4707379134860057</v>
      </c>
      <c r="L15" s="52">
        <f t="shared" si="3"/>
        <v>3.6810009168917661</v>
      </c>
      <c r="O15" s="58"/>
    </row>
    <row r="16" spans="1:15">
      <c r="A16" s="109"/>
      <c r="B16" s="106"/>
      <c r="C16" s="15" t="s">
        <v>1</v>
      </c>
      <c r="D16" s="81">
        <v>22522</v>
      </c>
      <c r="E16" s="70">
        <v>93</v>
      </c>
      <c r="F16" s="37">
        <f t="shared" si="0"/>
        <v>24117.204301075271</v>
      </c>
      <c r="G16" s="70">
        <v>304792</v>
      </c>
      <c r="H16" s="59">
        <v>2867</v>
      </c>
      <c r="I16" s="37">
        <f t="shared" si="1"/>
        <v>10531.042901988141</v>
      </c>
      <c r="J16" s="49">
        <f t="shared" si="2"/>
        <v>7.3893015564712989</v>
      </c>
      <c r="K16" s="49">
        <f t="shared" si="2"/>
        <v>3.2438088594349499</v>
      </c>
      <c r="L16" s="50">
        <f t="shared" si="3"/>
        <v>4.1454926970363495</v>
      </c>
    </row>
    <row r="17" spans="1:12">
      <c r="A17" s="109"/>
      <c r="B17" s="106" t="s">
        <v>7</v>
      </c>
      <c r="C17" s="15" t="s">
        <v>0</v>
      </c>
      <c r="D17" s="75">
        <v>3385</v>
      </c>
      <c r="E17" s="69">
        <v>92</v>
      </c>
      <c r="F17" s="36">
        <f t="shared" si="0"/>
        <v>3579.347826086956</v>
      </c>
      <c r="G17" s="69">
        <v>30557</v>
      </c>
      <c r="H17" s="55">
        <v>6776</v>
      </c>
      <c r="I17" s="36">
        <f t="shared" si="1"/>
        <v>350.95926800472256</v>
      </c>
      <c r="J17" s="51">
        <f t="shared" si="2"/>
        <v>11.07765814706941</v>
      </c>
      <c r="K17" s="51">
        <f t="shared" si="2"/>
        <v>1.357733175914994</v>
      </c>
      <c r="L17" s="52">
        <f t="shared" si="3"/>
        <v>9.7199249711544162</v>
      </c>
    </row>
    <row r="18" spans="1:12">
      <c r="A18" s="109"/>
      <c r="B18" s="106"/>
      <c r="C18" s="15" t="s">
        <v>1</v>
      </c>
      <c r="D18" s="81">
        <v>13487</v>
      </c>
      <c r="E18" s="70">
        <v>243</v>
      </c>
      <c r="F18" s="37">
        <f t="shared" si="0"/>
        <v>5450.2057613168727</v>
      </c>
      <c r="G18" s="70">
        <v>121527</v>
      </c>
      <c r="H18" s="59">
        <v>15865</v>
      </c>
      <c r="I18" s="37">
        <f t="shared" si="1"/>
        <v>666.00693350141819</v>
      </c>
      <c r="J18" s="49">
        <f t="shared" si="2"/>
        <v>11.097945312564287</v>
      </c>
      <c r="K18" s="49">
        <f t="shared" si="2"/>
        <v>1.531673495115033</v>
      </c>
      <c r="L18" s="50">
        <f t="shared" si="3"/>
        <v>9.5662718174492536</v>
      </c>
    </row>
    <row r="19" spans="1:12">
      <c r="A19" s="109"/>
      <c r="B19" s="106" t="s">
        <v>17</v>
      </c>
      <c r="C19" s="15" t="s">
        <v>0</v>
      </c>
      <c r="D19" s="75">
        <v>1145</v>
      </c>
      <c r="E19" s="69">
        <v>70</v>
      </c>
      <c r="F19" s="36">
        <f t="shared" si="0"/>
        <v>1535.7142857142858</v>
      </c>
      <c r="G19" s="69">
        <v>21544</v>
      </c>
      <c r="H19" s="55">
        <v>2432</v>
      </c>
      <c r="I19" s="36">
        <f t="shared" si="1"/>
        <v>785.8552631578948</v>
      </c>
      <c r="J19" s="51">
        <f t="shared" si="2"/>
        <v>5.3147047901968065</v>
      </c>
      <c r="K19" s="51">
        <f t="shared" si="2"/>
        <v>2.8782894736842106</v>
      </c>
      <c r="L19" s="52">
        <f t="shared" si="3"/>
        <v>2.4364153165125959</v>
      </c>
    </row>
    <row r="20" spans="1:12">
      <c r="A20" s="109"/>
      <c r="B20" s="106"/>
      <c r="C20" s="15" t="s">
        <v>1</v>
      </c>
      <c r="D20" s="81">
        <v>4469</v>
      </c>
      <c r="E20" s="70">
        <v>217</v>
      </c>
      <c r="F20" s="37">
        <f t="shared" si="0"/>
        <v>1959.4470046082949</v>
      </c>
      <c r="G20" s="70">
        <v>98336</v>
      </c>
      <c r="H20" s="59">
        <v>5880</v>
      </c>
      <c r="I20" s="37">
        <f t="shared" si="1"/>
        <v>1572.3809523809523</v>
      </c>
      <c r="J20" s="49">
        <f t="shared" si="2"/>
        <v>4.5446225187113569</v>
      </c>
      <c r="K20" s="49">
        <f t="shared" si="2"/>
        <v>3.6904761904761907</v>
      </c>
      <c r="L20" s="50">
        <f t="shared" si="3"/>
        <v>0.85414632823516623</v>
      </c>
    </row>
    <row r="21" spans="1:12">
      <c r="A21" s="109"/>
      <c r="B21" s="106" t="s">
        <v>18</v>
      </c>
      <c r="C21" s="15" t="s">
        <v>0</v>
      </c>
      <c r="D21" s="75">
        <v>225</v>
      </c>
      <c r="E21" s="69">
        <v>60</v>
      </c>
      <c r="F21" s="36">
        <f t="shared" si="0"/>
        <v>275</v>
      </c>
      <c r="G21" s="69">
        <v>22531</v>
      </c>
      <c r="H21" s="55">
        <v>5643</v>
      </c>
      <c r="I21" s="36">
        <f t="shared" si="1"/>
        <v>299.27343611554136</v>
      </c>
      <c r="J21" s="51">
        <f t="shared" si="2"/>
        <v>0.99862411788202921</v>
      </c>
      <c r="K21" s="51">
        <f t="shared" si="2"/>
        <v>1.063264221158958</v>
      </c>
      <c r="L21" s="52">
        <f t="shared" si="3"/>
        <v>-6.4640103276928818E-2</v>
      </c>
    </row>
    <row r="22" spans="1:12">
      <c r="A22" s="109"/>
      <c r="B22" s="106"/>
      <c r="C22" s="15" t="s">
        <v>1</v>
      </c>
      <c r="D22" s="81">
        <v>1777</v>
      </c>
      <c r="E22" s="70">
        <v>228</v>
      </c>
      <c r="F22" s="37">
        <f t="shared" si="0"/>
        <v>679.38596491228077</v>
      </c>
      <c r="G22" s="70">
        <v>91326</v>
      </c>
      <c r="H22" s="59">
        <v>23183</v>
      </c>
      <c r="I22" s="37">
        <f t="shared" si="1"/>
        <v>293.93521114609842</v>
      </c>
      <c r="J22" s="49">
        <f t="shared" si="2"/>
        <v>1.9457766681996365</v>
      </c>
      <c r="K22" s="49">
        <f t="shared" si="2"/>
        <v>0.98347927360565923</v>
      </c>
      <c r="L22" s="50">
        <f t="shared" si="3"/>
        <v>0.96229739459397723</v>
      </c>
    </row>
    <row r="23" spans="1:12">
      <c r="A23" s="109"/>
      <c r="B23" s="106" t="s">
        <v>8</v>
      </c>
      <c r="C23" s="15" t="s">
        <v>0</v>
      </c>
      <c r="D23" s="75">
        <v>432</v>
      </c>
      <c r="E23" s="69">
        <v>60</v>
      </c>
      <c r="F23" s="36">
        <f t="shared" si="0"/>
        <v>620</v>
      </c>
      <c r="G23" s="69">
        <v>29422</v>
      </c>
      <c r="H23" s="55">
        <v>6429</v>
      </c>
      <c r="I23" s="36">
        <f t="shared" si="1"/>
        <v>357.64504588582986</v>
      </c>
      <c r="J23" s="51">
        <f t="shared" si="2"/>
        <v>1.4682890354156752</v>
      </c>
      <c r="K23" s="51">
        <f t="shared" si="2"/>
        <v>0.93327111525898265</v>
      </c>
      <c r="L23" s="52">
        <f t="shared" si="3"/>
        <v>0.53501792015669258</v>
      </c>
    </row>
    <row r="24" spans="1:12">
      <c r="A24" s="109"/>
      <c r="B24" s="106"/>
      <c r="C24" s="15" t="s">
        <v>1</v>
      </c>
      <c r="D24" s="81">
        <v>1546</v>
      </c>
      <c r="E24" s="70">
        <v>195</v>
      </c>
      <c r="F24" s="37">
        <f t="shared" si="0"/>
        <v>692.82051282051282</v>
      </c>
      <c r="G24" s="70">
        <v>155440</v>
      </c>
      <c r="H24" s="59">
        <v>22886</v>
      </c>
      <c r="I24" s="37">
        <f t="shared" si="1"/>
        <v>579.19251944420171</v>
      </c>
      <c r="J24" s="49">
        <f t="shared" si="2"/>
        <v>0.99459598558929496</v>
      </c>
      <c r="K24" s="49">
        <f t="shared" si="2"/>
        <v>0.85204928777418509</v>
      </c>
      <c r="L24" s="50">
        <f t="shared" si="3"/>
        <v>0.14254669781510987</v>
      </c>
    </row>
    <row r="25" spans="1:12">
      <c r="A25" s="109"/>
      <c r="B25" s="106" t="s">
        <v>9</v>
      </c>
      <c r="C25" s="15" t="s">
        <v>0</v>
      </c>
      <c r="D25" s="75">
        <v>268</v>
      </c>
      <c r="E25" s="69">
        <v>88</v>
      </c>
      <c r="F25" s="36">
        <f t="shared" si="0"/>
        <v>204.54545454545453</v>
      </c>
      <c r="G25" s="69">
        <v>31597</v>
      </c>
      <c r="H25" s="55">
        <v>8772</v>
      </c>
      <c r="I25" s="36">
        <f t="shared" si="1"/>
        <v>260.20291837665297</v>
      </c>
      <c r="J25" s="51">
        <f t="shared" si="2"/>
        <v>0.84818178941038702</v>
      </c>
      <c r="K25" s="51">
        <f t="shared" si="2"/>
        <v>1.0031919744642042</v>
      </c>
      <c r="L25" s="52">
        <f t="shared" si="3"/>
        <v>-0.15501018505381714</v>
      </c>
    </row>
    <row r="26" spans="1:12">
      <c r="A26" s="109"/>
      <c r="B26" s="106"/>
      <c r="C26" s="15" t="s">
        <v>1</v>
      </c>
      <c r="D26" s="82">
        <v>18832</v>
      </c>
      <c r="E26" s="62">
        <v>331</v>
      </c>
      <c r="F26" s="37">
        <f t="shared" si="0"/>
        <v>5589.4259818731116</v>
      </c>
      <c r="G26" s="62">
        <v>183077</v>
      </c>
      <c r="H26" s="59">
        <v>16488</v>
      </c>
      <c r="I26" s="37">
        <f t="shared" si="1"/>
        <v>1010.3651140223192</v>
      </c>
      <c r="J26" s="49">
        <f t="shared" si="2"/>
        <v>10.286382232612509</v>
      </c>
      <c r="K26" s="49">
        <f t="shared" si="2"/>
        <v>2.007520621057739</v>
      </c>
      <c r="L26" s="50">
        <f t="shared" si="3"/>
        <v>8.2788616115547704</v>
      </c>
    </row>
    <row r="27" spans="1:12">
      <c r="A27" s="109"/>
      <c r="B27" s="106" t="s">
        <v>10</v>
      </c>
      <c r="C27" s="15" t="s">
        <v>0</v>
      </c>
      <c r="D27" s="76">
        <v>1178</v>
      </c>
      <c r="E27" s="71">
        <v>726</v>
      </c>
      <c r="F27" s="36">
        <f t="shared" si="0"/>
        <v>62.258953168044073</v>
      </c>
      <c r="G27" s="71">
        <v>86324</v>
      </c>
      <c r="H27" s="60">
        <v>41531</v>
      </c>
      <c r="I27" s="36">
        <f t="shared" si="1"/>
        <v>107.85437384122703</v>
      </c>
      <c r="J27" s="51">
        <f t="shared" si="2"/>
        <v>1.3646262916454288</v>
      </c>
      <c r="K27" s="51">
        <f t="shared" si="2"/>
        <v>1.7480917868580095</v>
      </c>
      <c r="L27" s="52">
        <f t="shared" si="3"/>
        <v>-0.38346549521258066</v>
      </c>
    </row>
    <row r="28" spans="1:12">
      <c r="A28" s="110"/>
      <c r="B28" s="107"/>
      <c r="C28" s="14" t="s">
        <v>1</v>
      </c>
      <c r="D28" s="82">
        <v>8441</v>
      </c>
      <c r="E28" s="62">
        <v>3130</v>
      </c>
      <c r="F28" s="35">
        <f t="shared" si="0"/>
        <v>169.68051118210863</v>
      </c>
      <c r="G28" s="62">
        <v>373062</v>
      </c>
      <c r="H28" s="65">
        <v>152631</v>
      </c>
      <c r="I28" s="35">
        <f t="shared" si="1"/>
        <v>144.42085814808263</v>
      </c>
      <c r="J28" s="47">
        <f t="shared" si="2"/>
        <v>2.2626265875377283</v>
      </c>
      <c r="K28" s="47">
        <f>E28/H28*100</f>
        <v>2.0506974336799209</v>
      </c>
      <c r="L28" s="48">
        <f>J28-K28</f>
        <v>0.21192915385780742</v>
      </c>
    </row>
    <row r="29" spans="1:12">
      <c r="A29" s="98" t="s">
        <v>19</v>
      </c>
      <c r="B29" s="101" t="s">
        <v>2</v>
      </c>
      <c r="C29" s="16" t="s">
        <v>0</v>
      </c>
      <c r="D29" s="28">
        <f>D31+D33</f>
        <v>4952</v>
      </c>
      <c r="E29" s="29">
        <f>E31+E33</f>
        <v>2701</v>
      </c>
      <c r="F29" s="38">
        <f t="shared" si="0"/>
        <v>83.339503887449098</v>
      </c>
      <c r="G29" s="79">
        <v>238022</v>
      </c>
      <c r="H29" s="63">
        <v>88292</v>
      </c>
      <c r="I29" s="34">
        <f t="shared" si="1"/>
        <v>169.58501336474424</v>
      </c>
      <c r="J29" s="45">
        <f t="shared" si="2"/>
        <v>2.0804799556343534</v>
      </c>
      <c r="K29" s="45">
        <f t="shared" si="2"/>
        <v>3.059167308476419</v>
      </c>
      <c r="L29" s="46">
        <f>J29-K29</f>
        <v>-0.97868735284206565</v>
      </c>
    </row>
    <row r="30" spans="1:12">
      <c r="A30" s="99"/>
      <c r="B30" s="102"/>
      <c r="C30" s="17" t="s">
        <v>1</v>
      </c>
      <c r="D30" s="30">
        <f>D32+D34</f>
        <v>19330</v>
      </c>
      <c r="E30" s="31">
        <f>E32+E34</f>
        <v>11349</v>
      </c>
      <c r="F30" s="39">
        <f t="shared" si="0"/>
        <v>70.323376508943525</v>
      </c>
      <c r="G30" s="80">
        <v>961705</v>
      </c>
      <c r="H30" s="64">
        <v>267839</v>
      </c>
      <c r="I30" s="35">
        <f t="shared" si="1"/>
        <v>259.06085372182542</v>
      </c>
      <c r="J30" s="47">
        <f t="shared" si="2"/>
        <v>2.0099718728716187</v>
      </c>
      <c r="K30" s="47">
        <f>E30/H30*100</f>
        <v>4.2372470028636613</v>
      </c>
      <c r="L30" s="48">
        <f>J30-K30</f>
        <v>-2.2272751299920426</v>
      </c>
    </row>
    <row r="31" spans="1:12">
      <c r="A31" s="99"/>
      <c r="B31" s="103" t="s">
        <v>11</v>
      </c>
      <c r="C31" s="18" t="s">
        <v>0</v>
      </c>
      <c r="D31" s="83">
        <v>2322</v>
      </c>
      <c r="E31" s="55">
        <v>1082</v>
      </c>
      <c r="F31" s="36">
        <f t="shared" si="0"/>
        <v>114.60258780036969</v>
      </c>
      <c r="G31" s="55">
        <v>101915</v>
      </c>
      <c r="H31" s="66">
        <v>42490</v>
      </c>
      <c r="I31" s="36">
        <f t="shared" si="1"/>
        <v>139.85643680866087</v>
      </c>
      <c r="J31" s="45">
        <f t="shared" si="2"/>
        <v>2.2783692292596771</v>
      </c>
      <c r="K31" s="45">
        <f t="shared" si="2"/>
        <v>2.546481525064721</v>
      </c>
      <c r="L31" s="46">
        <f>J31-K31</f>
        <v>-0.26811229580504392</v>
      </c>
    </row>
    <row r="32" spans="1:12">
      <c r="A32" s="99"/>
      <c r="B32" s="104"/>
      <c r="C32" s="18" t="s">
        <v>1</v>
      </c>
      <c r="D32" s="62">
        <v>9073</v>
      </c>
      <c r="E32" s="62">
        <v>4307</v>
      </c>
      <c r="F32" s="37">
        <f t="shared" si="0"/>
        <v>110.65706988623172</v>
      </c>
      <c r="G32" s="62">
        <v>392487</v>
      </c>
      <c r="H32" s="59">
        <v>121755</v>
      </c>
      <c r="I32" s="37">
        <f t="shared" si="1"/>
        <v>222.35801404459775</v>
      </c>
      <c r="J32" s="49">
        <f t="shared" si="2"/>
        <v>2.3116689215184194</v>
      </c>
      <c r="K32" s="49">
        <f t="shared" si="2"/>
        <v>3.5374317276497882</v>
      </c>
      <c r="L32" s="50">
        <f t="shared" ref="L32:L33" si="4">J32-K32</f>
        <v>-1.2257628061313688</v>
      </c>
    </row>
    <row r="33" spans="1:12" ht="17.25" customHeight="1">
      <c r="A33" s="99"/>
      <c r="B33" s="104" t="s">
        <v>10</v>
      </c>
      <c r="C33" s="18" t="s">
        <v>0</v>
      </c>
      <c r="D33" s="71">
        <v>2630</v>
      </c>
      <c r="E33" s="71">
        <v>1619</v>
      </c>
      <c r="F33" s="36">
        <f t="shared" si="0"/>
        <v>62.445954292773322</v>
      </c>
      <c r="G33" s="71">
        <v>136107</v>
      </c>
      <c r="H33" s="60">
        <v>45802</v>
      </c>
      <c r="I33" s="36">
        <f t="shared" si="1"/>
        <v>197.1638793065805</v>
      </c>
      <c r="J33" s="51">
        <f t="shared" si="2"/>
        <v>1.93230326140463</v>
      </c>
      <c r="K33" s="51">
        <f t="shared" si="2"/>
        <v>3.5347801406052133</v>
      </c>
      <c r="L33" s="52">
        <f t="shared" si="4"/>
        <v>-1.6024768792005832</v>
      </c>
    </row>
    <row r="34" spans="1:12" ht="17.25" thickBot="1">
      <c r="A34" s="100"/>
      <c r="B34" s="105"/>
      <c r="C34" s="19" t="s">
        <v>1</v>
      </c>
      <c r="D34" s="72">
        <v>10257</v>
      </c>
      <c r="E34" s="72">
        <v>7042</v>
      </c>
      <c r="F34" s="40">
        <f t="shared" si="0"/>
        <v>45.654643567168421</v>
      </c>
      <c r="G34" s="72">
        <v>569218</v>
      </c>
      <c r="H34" s="61">
        <v>146084</v>
      </c>
      <c r="I34" s="40">
        <f t="shared" si="1"/>
        <v>289.65115960680157</v>
      </c>
      <c r="J34" s="53">
        <f t="shared" si="2"/>
        <v>1.8019458274334261</v>
      </c>
      <c r="K34" s="53">
        <f>E34/H34*100</f>
        <v>4.8205142246926425</v>
      </c>
      <c r="L34" s="54">
        <f>J34-K34</f>
        <v>-3.0185683972592163</v>
      </c>
    </row>
  </sheetData>
  <mergeCells count="21">
    <mergeCell ref="B27:B28"/>
    <mergeCell ref="A29:A34"/>
    <mergeCell ref="B29:B30"/>
    <mergeCell ref="B31:B32"/>
    <mergeCell ref="B33:B34"/>
    <mergeCell ref="B25:B26"/>
    <mergeCell ref="A1:L1"/>
    <mergeCell ref="D3:F3"/>
    <mergeCell ref="G3:I3"/>
    <mergeCell ref="J3:L3"/>
    <mergeCell ref="A5:B6"/>
    <mergeCell ref="A7:A28"/>
    <mergeCell ref="B7:B8"/>
    <mergeCell ref="B9:B10"/>
    <mergeCell ref="B11:B12"/>
    <mergeCell ref="B13:B14"/>
    <mergeCell ref="B15:B16"/>
    <mergeCell ref="B17:B18"/>
    <mergeCell ref="B19:B20"/>
    <mergeCell ref="B21:B22"/>
    <mergeCell ref="B23:B24"/>
  </mergeCells>
  <phoneticPr fontId="2" type="noConversion"/>
  <pageMargins left="0.39370078740157483" right="0.39370078740157483" top="0.15748031496062992" bottom="0.15748031496062992" header="0.31496062992125984" footer="0.31496062992125984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"/>
  <sheetViews>
    <sheetView zoomScaleNormal="100" workbookViewId="0">
      <selection activeCell="D33" activeCellId="11" sqref="D9 D11 D13 D15 D17 D19 D21 D23 D25 D27 D31 D33"/>
    </sheetView>
  </sheetViews>
  <sheetFormatPr defaultColWidth="9" defaultRowHeight="16.5"/>
  <cols>
    <col min="1" max="2" width="9.875" style="3" bestFit="1" customWidth="1"/>
    <col min="3" max="3" width="10" style="3" bestFit="1" customWidth="1"/>
    <col min="4" max="9" width="10.625" style="3" customWidth="1"/>
    <col min="10" max="16384" width="9" style="3"/>
  </cols>
  <sheetData>
    <row r="1" spans="1:15" ht="26.25">
      <c r="A1" s="114" t="s">
        <v>33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</row>
    <row r="2" spans="1:15" ht="6.95" customHeight="1" thickBot="1">
      <c r="A2" s="4"/>
      <c r="B2" s="4"/>
      <c r="C2" s="4"/>
      <c r="D2" s="4"/>
      <c r="E2" s="2"/>
      <c r="F2" s="2"/>
      <c r="G2" s="2"/>
      <c r="H2" s="2"/>
      <c r="I2" s="2"/>
    </row>
    <row r="3" spans="1:15">
      <c r="A3" s="5"/>
      <c r="B3" s="6"/>
      <c r="C3" s="7"/>
      <c r="D3" s="115" t="s">
        <v>21</v>
      </c>
      <c r="E3" s="112"/>
      <c r="F3" s="116"/>
      <c r="G3" s="117" t="s">
        <v>22</v>
      </c>
      <c r="H3" s="112"/>
      <c r="I3" s="116"/>
      <c r="J3" s="112" t="s">
        <v>24</v>
      </c>
      <c r="K3" s="112"/>
      <c r="L3" s="113"/>
    </row>
    <row r="4" spans="1:15">
      <c r="A4" s="8"/>
      <c r="B4" s="9"/>
      <c r="C4" s="10"/>
      <c r="D4" s="22" t="s">
        <v>28</v>
      </c>
      <c r="E4" s="23" t="s">
        <v>26</v>
      </c>
      <c r="F4" s="21" t="s">
        <v>23</v>
      </c>
      <c r="G4" s="24" t="s">
        <v>28</v>
      </c>
      <c r="H4" s="23" t="s">
        <v>26</v>
      </c>
      <c r="I4" s="25" t="s">
        <v>23</v>
      </c>
      <c r="J4" s="23" t="s">
        <v>28</v>
      </c>
      <c r="K4" s="23" t="s">
        <v>26</v>
      </c>
      <c r="L4" s="20" t="s">
        <v>25</v>
      </c>
    </row>
    <row r="5" spans="1:15">
      <c r="A5" s="118" t="s">
        <v>15</v>
      </c>
      <c r="B5" s="119"/>
      <c r="C5" s="11" t="s">
        <v>0</v>
      </c>
      <c r="D5" s="26">
        <f>D7+D29</f>
        <v>64019</v>
      </c>
      <c r="E5" s="26">
        <f>E7+E29</f>
        <v>5622</v>
      </c>
      <c r="F5" s="32">
        <f>(D5-E5)/E5*100</f>
        <v>1038.7228744219137</v>
      </c>
      <c r="G5" s="56">
        <v>960638</v>
      </c>
      <c r="H5" s="56">
        <v>227713</v>
      </c>
      <c r="I5" s="32">
        <f t="shared" ref="I5:I34" si="0">(G5-H5)/H5*100</f>
        <v>321.86348605481464</v>
      </c>
      <c r="J5" s="41">
        <f>D5/G5*100</f>
        <v>6.6642169058479892</v>
      </c>
      <c r="K5" s="41">
        <f t="shared" ref="J5:K34" si="1">E5/H5*100</f>
        <v>2.4688972522429551</v>
      </c>
      <c r="L5" s="42">
        <f t="shared" ref="L5:L27" si="2">J5-K5</f>
        <v>4.1953196536050346</v>
      </c>
    </row>
    <row r="6" spans="1:15">
      <c r="A6" s="120"/>
      <c r="B6" s="121"/>
      <c r="C6" s="12" t="s">
        <v>1</v>
      </c>
      <c r="D6" s="27">
        <f>D8+D30</f>
        <v>213927</v>
      </c>
      <c r="E6" s="27">
        <f>E8+E30</f>
        <v>24190</v>
      </c>
      <c r="F6" s="33">
        <f>(D6-E6)/E6*100</f>
        <v>784.36130632492768</v>
      </c>
      <c r="G6" s="57">
        <v>4430796</v>
      </c>
      <c r="H6" s="57">
        <v>810172</v>
      </c>
      <c r="I6" s="33">
        <f t="shared" si="0"/>
        <v>446.89572090864658</v>
      </c>
      <c r="J6" s="43">
        <f>D6/G6*100</f>
        <v>4.8281843713860901</v>
      </c>
      <c r="K6" s="43">
        <f>E6/H6*100</f>
        <v>2.9857857343872656</v>
      </c>
      <c r="L6" s="44">
        <f t="shared" si="2"/>
        <v>1.8423986369988246</v>
      </c>
      <c r="O6" s="58"/>
    </row>
    <row r="7" spans="1:15">
      <c r="A7" s="108" t="s">
        <v>16</v>
      </c>
      <c r="B7" s="101" t="s">
        <v>2</v>
      </c>
      <c r="C7" s="13" t="s">
        <v>0</v>
      </c>
      <c r="D7" s="73">
        <f>SUM(D9,D11,D13,D15,D17,D19,D21,D23,D25,D27)</f>
        <v>58476</v>
      </c>
      <c r="E7" s="77">
        <f>SUM(E9,E11,E13,E15,E17,E19,E21,E23,E25,E27)</f>
        <v>3028</v>
      </c>
      <c r="F7" s="34">
        <f t="shared" ref="F7:F34" si="3">(D7-E7)/E7*100</f>
        <v>1831.1756935270807</v>
      </c>
      <c r="G7" s="77">
        <v>718305</v>
      </c>
      <c r="H7" s="67">
        <v>122646</v>
      </c>
      <c r="I7" s="34">
        <f t="shared" si="0"/>
        <v>485.67340149699135</v>
      </c>
      <c r="J7" s="45">
        <f>D7/G7*100</f>
        <v>8.1408315409192475</v>
      </c>
      <c r="K7" s="45">
        <f t="shared" si="1"/>
        <v>2.4688942158733265</v>
      </c>
      <c r="L7" s="46">
        <f t="shared" si="2"/>
        <v>5.6719373250459206</v>
      </c>
    </row>
    <row r="8" spans="1:15">
      <c r="A8" s="109"/>
      <c r="B8" s="102"/>
      <c r="C8" s="14" t="s">
        <v>1</v>
      </c>
      <c r="D8" s="74">
        <f>SUM(D10,D12,D14,D16,D18,D20,D22,D24,D26,D28)</f>
        <v>189054</v>
      </c>
      <c r="E8" s="78">
        <f>SUM(E10,E12,E14,E16,E18,E20,E22,E24,E26,E28)</f>
        <v>10247</v>
      </c>
      <c r="F8" s="35">
        <f t="shared" si="3"/>
        <v>1744.9692592954036</v>
      </c>
      <c r="G8" s="78">
        <v>3226758</v>
      </c>
      <c r="H8" s="68">
        <v>437266</v>
      </c>
      <c r="I8" s="35">
        <f t="shared" si="0"/>
        <v>637.93937786153049</v>
      </c>
      <c r="J8" s="47">
        <f>D8/G8*100</f>
        <v>5.8589457281890986</v>
      </c>
      <c r="K8" s="47">
        <f>E8/H8*100</f>
        <v>2.3434248260784054</v>
      </c>
      <c r="L8" s="48">
        <f t="shared" si="2"/>
        <v>3.5155209021106932</v>
      </c>
    </row>
    <row r="9" spans="1:15">
      <c r="A9" s="109"/>
      <c r="B9" s="111" t="s">
        <v>3</v>
      </c>
      <c r="C9" s="15" t="s">
        <v>0</v>
      </c>
      <c r="D9" s="75">
        <v>8499</v>
      </c>
      <c r="E9" s="69">
        <v>134</v>
      </c>
      <c r="F9" s="36">
        <f t="shared" si="3"/>
        <v>6242.5373134328356</v>
      </c>
      <c r="G9" s="69">
        <v>196512</v>
      </c>
      <c r="H9" s="66">
        <v>5855</v>
      </c>
      <c r="I9" s="36">
        <f t="shared" si="0"/>
        <v>3256.3108454312555</v>
      </c>
      <c r="J9" s="45">
        <f>D9/G9*100</f>
        <v>4.3249267220322425</v>
      </c>
      <c r="K9" s="45">
        <f t="shared" si="1"/>
        <v>2.2886421861656703</v>
      </c>
      <c r="L9" s="46">
        <f t="shared" si="2"/>
        <v>2.0362845358665722</v>
      </c>
    </row>
    <row r="10" spans="1:15">
      <c r="A10" s="109"/>
      <c r="B10" s="106"/>
      <c r="C10" s="15" t="s">
        <v>1</v>
      </c>
      <c r="D10" s="81">
        <v>21250</v>
      </c>
      <c r="E10" s="70">
        <v>698</v>
      </c>
      <c r="F10" s="37">
        <f t="shared" si="3"/>
        <v>2944.4126074498568</v>
      </c>
      <c r="G10" s="70">
        <v>862123</v>
      </c>
      <c r="H10" s="59">
        <v>17280</v>
      </c>
      <c r="I10" s="37">
        <f t="shared" si="0"/>
        <v>4889.1377314814818</v>
      </c>
      <c r="J10" s="49">
        <f t="shared" si="1"/>
        <v>2.4648455034838417</v>
      </c>
      <c r="K10" s="49">
        <f>E10/H10*100</f>
        <v>4.0393518518518512</v>
      </c>
      <c r="L10" s="50">
        <f t="shared" si="2"/>
        <v>-1.5745063483680095</v>
      </c>
    </row>
    <row r="11" spans="1:15">
      <c r="A11" s="109"/>
      <c r="B11" s="106" t="s">
        <v>4</v>
      </c>
      <c r="C11" s="15" t="s">
        <v>0</v>
      </c>
      <c r="D11" s="75">
        <v>35907</v>
      </c>
      <c r="E11" s="69">
        <v>628</v>
      </c>
      <c r="F11" s="36">
        <f t="shared" si="3"/>
        <v>5617.6751592356686</v>
      </c>
      <c r="G11" s="69">
        <v>168035</v>
      </c>
      <c r="H11" s="55">
        <v>12741</v>
      </c>
      <c r="I11" s="36">
        <f t="shared" si="0"/>
        <v>1218.8525233498156</v>
      </c>
      <c r="J11" s="51">
        <f t="shared" si="1"/>
        <v>21.368762460201744</v>
      </c>
      <c r="K11" s="51">
        <f t="shared" si="1"/>
        <v>4.9289694686445333</v>
      </c>
      <c r="L11" s="52">
        <f t="shared" si="2"/>
        <v>16.439792991557212</v>
      </c>
    </row>
    <row r="12" spans="1:15">
      <c r="A12" s="109"/>
      <c r="B12" s="106"/>
      <c r="C12" s="15" t="s">
        <v>1</v>
      </c>
      <c r="D12" s="81">
        <v>79409</v>
      </c>
      <c r="E12" s="70">
        <v>2773</v>
      </c>
      <c r="F12" s="37">
        <f t="shared" si="3"/>
        <v>2763.6494771006132</v>
      </c>
      <c r="G12" s="70">
        <v>546393</v>
      </c>
      <c r="H12" s="59">
        <v>75191</v>
      </c>
      <c r="I12" s="37">
        <f t="shared" si="0"/>
        <v>626.67340506177607</v>
      </c>
      <c r="J12" s="49">
        <f t="shared" si="1"/>
        <v>14.533312103193122</v>
      </c>
      <c r="K12" s="49">
        <f t="shared" si="1"/>
        <v>3.6879413759625486</v>
      </c>
      <c r="L12" s="50">
        <f t="shared" si="2"/>
        <v>10.845370727230573</v>
      </c>
    </row>
    <row r="13" spans="1:15">
      <c r="A13" s="109"/>
      <c r="B13" s="106" t="s">
        <v>5</v>
      </c>
      <c r="C13" s="15" t="s">
        <v>0</v>
      </c>
      <c r="D13" s="75">
        <v>441</v>
      </c>
      <c r="E13" s="69">
        <v>112</v>
      </c>
      <c r="F13" s="36">
        <f t="shared" si="3"/>
        <v>293.75</v>
      </c>
      <c r="G13" s="69">
        <v>31874</v>
      </c>
      <c r="H13" s="55">
        <v>662</v>
      </c>
      <c r="I13" s="36">
        <f t="shared" si="0"/>
        <v>4714.8036253776436</v>
      </c>
      <c r="J13" s="51">
        <f t="shared" si="1"/>
        <v>1.3835728179707598</v>
      </c>
      <c r="K13" s="51">
        <f t="shared" si="1"/>
        <v>16.918429003021149</v>
      </c>
      <c r="L13" s="52">
        <f t="shared" si="2"/>
        <v>-15.534856185050389</v>
      </c>
    </row>
    <row r="14" spans="1:15">
      <c r="A14" s="109"/>
      <c r="B14" s="106"/>
      <c r="C14" s="15" t="s">
        <v>1</v>
      </c>
      <c r="D14" s="81">
        <v>3692</v>
      </c>
      <c r="E14" s="70">
        <v>185</v>
      </c>
      <c r="F14" s="37">
        <f t="shared" si="3"/>
        <v>1895.6756756756756</v>
      </c>
      <c r="G14" s="70">
        <v>168798</v>
      </c>
      <c r="H14" s="59">
        <v>1607</v>
      </c>
      <c r="I14" s="37">
        <f t="shared" si="0"/>
        <v>10403.92034847542</v>
      </c>
      <c r="J14" s="49">
        <f t="shared" si="1"/>
        <v>2.1872297065131105</v>
      </c>
      <c r="K14" s="49">
        <f t="shared" si="1"/>
        <v>11.512134411947729</v>
      </c>
      <c r="L14" s="50">
        <f t="shared" si="2"/>
        <v>-9.3249047054346192</v>
      </c>
    </row>
    <row r="15" spans="1:15">
      <c r="A15" s="109"/>
      <c r="B15" s="106" t="s">
        <v>6</v>
      </c>
      <c r="C15" s="15" t="s">
        <v>0</v>
      </c>
      <c r="D15" s="75">
        <v>6251</v>
      </c>
      <c r="E15" s="69">
        <v>110</v>
      </c>
      <c r="F15" s="36">
        <f t="shared" si="3"/>
        <v>5582.727272727273</v>
      </c>
      <c r="G15" s="69">
        <v>97365</v>
      </c>
      <c r="H15" s="55">
        <v>1008</v>
      </c>
      <c r="I15" s="36">
        <f t="shared" si="0"/>
        <v>9559.226190476189</v>
      </c>
      <c r="J15" s="51">
        <f t="shared" si="1"/>
        <v>6.4201715195398759</v>
      </c>
      <c r="K15" s="51">
        <f t="shared" si="1"/>
        <v>10.912698412698413</v>
      </c>
      <c r="L15" s="52">
        <f t="shared" si="2"/>
        <v>-4.4925268931585371</v>
      </c>
      <c r="O15" s="58"/>
    </row>
    <row r="16" spans="1:15">
      <c r="A16" s="109"/>
      <c r="B16" s="106"/>
      <c r="C16" s="15" t="s">
        <v>1</v>
      </c>
      <c r="D16" s="81">
        <v>28773</v>
      </c>
      <c r="E16" s="70">
        <v>203</v>
      </c>
      <c r="F16" s="37">
        <f t="shared" si="3"/>
        <v>14073.891625615764</v>
      </c>
      <c r="G16" s="70">
        <v>402157</v>
      </c>
      <c r="H16" s="59">
        <v>3875</v>
      </c>
      <c r="I16" s="37">
        <f t="shared" si="0"/>
        <v>10278.245161290322</v>
      </c>
      <c r="J16" s="49">
        <f t="shared" si="1"/>
        <v>7.1546684503813189</v>
      </c>
      <c r="K16" s="49">
        <f t="shared" si="1"/>
        <v>5.2387096774193553</v>
      </c>
      <c r="L16" s="50">
        <f t="shared" si="2"/>
        <v>1.9159587729619636</v>
      </c>
    </row>
    <row r="17" spans="1:12">
      <c r="A17" s="109"/>
      <c r="B17" s="106" t="s">
        <v>7</v>
      </c>
      <c r="C17" s="15" t="s">
        <v>0</v>
      </c>
      <c r="D17" s="75">
        <v>4138</v>
      </c>
      <c r="E17" s="69">
        <v>583</v>
      </c>
      <c r="F17" s="36">
        <f t="shared" si="3"/>
        <v>609.77701543739272</v>
      </c>
      <c r="G17" s="69">
        <v>35377</v>
      </c>
      <c r="H17" s="55">
        <v>10462</v>
      </c>
      <c r="I17" s="36">
        <f t="shared" si="0"/>
        <v>238.14758172433571</v>
      </c>
      <c r="J17" s="51">
        <f t="shared" si="1"/>
        <v>11.696865194900642</v>
      </c>
      <c r="K17" s="51">
        <f t="shared" si="1"/>
        <v>5.5725482699292677</v>
      </c>
      <c r="L17" s="52">
        <f t="shared" si="2"/>
        <v>6.1243169249713745</v>
      </c>
    </row>
    <row r="18" spans="1:12">
      <c r="A18" s="109"/>
      <c r="B18" s="106"/>
      <c r="C18" s="15" t="s">
        <v>1</v>
      </c>
      <c r="D18" s="81">
        <v>17625</v>
      </c>
      <c r="E18" s="70">
        <v>826</v>
      </c>
      <c r="F18" s="37">
        <f t="shared" si="3"/>
        <v>2033.7772397094429</v>
      </c>
      <c r="G18" s="70">
        <v>156904</v>
      </c>
      <c r="H18" s="59">
        <v>26327</v>
      </c>
      <c r="I18" s="37">
        <f t="shared" si="0"/>
        <v>495.98131196110461</v>
      </c>
      <c r="J18" s="49">
        <f t="shared" si="1"/>
        <v>11.232983225411717</v>
      </c>
      <c r="K18" s="49">
        <f t="shared" si="1"/>
        <v>3.1374634405743151</v>
      </c>
      <c r="L18" s="50">
        <f t="shared" si="2"/>
        <v>8.0955197848374016</v>
      </c>
    </row>
    <row r="19" spans="1:12">
      <c r="A19" s="109"/>
      <c r="B19" s="106" t="s">
        <v>17</v>
      </c>
      <c r="C19" s="15" t="s">
        <v>0</v>
      </c>
      <c r="D19" s="75">
        <v>527</v>
      </c>
      <c r="E19" s="69">
        <v>184</v>
      </c>
      <c r="F19" s="36">
        <f t="shared" si="3"/>
        <v>186.41304347826087</v>
      </c>
      <c r="G19" s="69">
        <v>15799</v>
      </c>
      <c r="H19" s="55">
        <v>3415</v>
      </c>
      <c r="I19" s="36">
        <f t="shared" si="0"/>
        <v>362.63543191800875</v>
      </c>
      <c r="J19" s="51">
        <f t="shared" si="1"/>
        <v>3.3356541553262864</v>
      </c>
      <c r="K19" s="51">
        <f t="shared" si="1"/>
        <v>5.3879941434846268</v>
      </c>
      <c r="L19" s="52">
        <f t="shared" si="2"/>
        <v>-2.0523399881583404</v>
      </c>
    </row>
    <row r="20" spans="1:12">
      <c r="A20" s="109"/>
      <c r="B20" s="106"/>
      <c r="C20" s="15" t="s">
        <v>1</v>
      </c>
      <c r="D20" s="81">
        <v>4996</v>
      </c>
      <c r="E20" s="70">
        <v>401</v>
      </c>
      <c r="F20" s="37">
        <f t="shared" si="3"/>
        <v>1145.8852867830424</v>
      </c>
      <c r="G20" s="70">
        <v>114135</v>
      </c>
      <c r="H20" s="59">
        <v>9295</v>
      </c>
      <c r="I20" s="37">
        <f t="shared" si="0"/>
        <v>1127.9182356105434</v>
      </c>
      <c r="J20" s="49">
        <f t="shared" si="1"/>
        <v>4.3772725281464933</v>
      </c>
      <c r="K20" s="49">
        <f t="shared" si="1"/>
        <v>4.3141473910704677</v>
      </c>
      <c r="L20" s="50">
        <f t="shared" si="2"/>
        <v>6.3125137076025517E-2</v>
      </c>
    </row>
    <row r="21" spans="1:12">
      <c r="A21" s="109"/>
      <c r="B21" s="106" t="s">
        <v>18</v>
      </c>
      <c r="C21" s="15" t="s">
        <v>0</v>
      </c>
      <c r="D21" s="75">
        <v>311</v>
      </c>
      <c r="E21" s="69">
        <v>87</v>
      </c>
      <c r="F21" s="36">
        <f t="shared" si="3"/>
        <v>257.4712643678161</v>
      </c>
      <c r="G21" s="69">
        <v>21914</v>
      </c>
      <c r="H21" s="55">
        <v>8265</v>
      </c>
      <c r="I21" s="36">
        <f t="shared" si="0"/>
        <v>165.14216575922563</v>
      </c>
      <c r="J21" s="51">
        <f t="shared" si="1"/>
        <v>1.419184083234462</v>
      </c>
      <c r="K21" s="51">
        <f t="shared" si="1"/>
        <v>1.0526315789473684</v>
      </c>
      <c r="L21" s="52">
        <f t="shared" si="2"/>
        <v>0.36655250428709363</v>
      </c>
    </row>
    <row r="22" spans="1:12">
      <c r="A22" s="109"/>
      <c r="B22" s="106"/>
      <c r="C22" s="15" t="s">
        <v>1</v>
      </c>
      <c r="D22" s="81">
        <v>2088</v>
      </c>
      <c r="E22" s="70">
        <v>315</v>
      </c>
      <c r="F22" s="37">
        <f t="shared" si="3"/>
        <v>562.85714285714289</v>
      </c>
      <c r="G22" s="70">
        <v>113240</v>
      </c>
      <c r="H22" s="59">
        <v>31448</v>
      </c>
      <c r="I22" s="37">
        <f t="shared" si="0"/>
        <v>260.08649198677182</v>
      </c>
      <c r="J22" s="49">
        <f t="shared" si="1"/>
        <v>1.8438714235252562</v>
      </c>
      <c r="K22" s="49">
        <f t="shared" si="1"/>
        <v>1.00165352327652</v>
      </c>
      <c r="L22" s="50">
        <f t="shared" si="2"/>
        <v>0.84221790024873622</v>
      </c>
    </row>
    <row r="23" spans="1:12">
      <c r="A23" s="109"/>
      <c r="B23" s="106" t="s">
        <v>8</v>
      </c>
      <c r="C23" s="15" t="s">
        <v>0</v>
      </c>
      <c r="D23" s="75">
        <v>544</v>
      </c>
      <c r="E23" s="69">
        <v>79</v>
      </c>
      <c r="F23" s="36">
        <f t="shared" si="3"/>
        <v>588.60759493670889</v>
      </c>
      <c r="G23" s="69">
        <v>35848</v>
      </c>
      <c r="H23" s="55">
        <v>12884</v>
      </c>
      <c r="I23" s="36">
        <f t="shared" si="0"/>
        <v>178.23657249301459</v>
      </c>
      <c r="J23" s="51">
        <f t="shared" si="1"/>
        <v>1.5175184110689579</v>
      </c>
      <c r="K23" s="51">
        <f t="shared" si="1"/>
        <v>0.61316361378453899</v>
      </c>
      <c r="L23" s="52">
        <f t="shared" si="2"/>
        <v>0.90435479728441892</v>
      </c>
    </row>
    <row r="24" spans="1:12">
      <c r="A24" s="109"/>
      <c r="B24" s="106"/>
      <c r="C24" s="15" t="s">
        <v>1</v>
      </c>
      <c r="D24" s="81">
        <v>2090</v>
      </c>
      <c r="E24" s="70">
        <v>274</v>
      </c>
      <c r="F24" s="37">
        <f t="shared" si="3"/>
        <v>662.77372262773724</v>
      </c>
      <c r="G24" s="70">
        <v>191288</v>
      </c>
      <c r="H24" s="59">
        <v>35770</v>
      </c>
      <c r="I24" s="37">
        <f t="shared" si="0"/>
        <v>434.77215543751748</v>
      </c>
      <c r="J24" s="49">
        <f t="shared" si="1"/>
        <v>1.0925933670695496</v>
      </c>
      <c r="K24" s="49">
        <f t="shared" si="1"/>
        <v>0.76600503214984628</v>
      </c>
      <c r="L24" s="50">
        <f t="shared" si="2"/>
        <v>0.32658833491970329</v>
      </c>
    </row>
    <row r="25" spans="1:12">
      <c r="A25" s="109"/>
      <c r="B25" s="106" t="s">
        <v>9</v>
      </c>
      <c r="C25" s="15" t="s">
        <v>0</v>
      </c>
      <c r="D25" s="75">
        <v>324</v>
      </c>
      <c r="E25" s="69">
        <v>217</v>
      </c>
      <c r="F25" s="36">
        <f t="shared" si="3"/>
        <v>49.308755760368662</v>
      </c>
      <c r="G25" s="69">
        <v>25023</v>
      </c>
      <c r="H25" s="55">
        <v>16822</v>
      </c>
      <c r="I25" s="36">
        <f t="shared" si="0"/>
        <v>48.751634763999526</v>
      </c>
      <c r="J25" s="51">
        <f t="shared" si="1"/>
        <v>1.294808775926148</v>
      </c>
      <c r="K25" s="51">
        <f t="shared" si="1"/>
        <v>1.2899774105338249</v>
      </c>
      <c r="L25" s="52">
        <f t="shared" si="2"/>
        <v>4.8313653923230948E-3</v>
      </c>
    </row>
    <row r="26" spans="1:12">
      <c r="A26" s="109"/>
      <c r="B26" s="106"/>
      <c r="C26" s="15" t="s">
        <v>1</v>
      </c>
      <c r="D26" s="82">
        <v>19156</v>
      </c>
      <c r="E26" s="62">
        <v>548</v>
      </c>
      <c r="F26" s="37">
        <f t="shared" si="3"/>
        <v>3395.6204379562046</v>
      </c>
      <c r="G26" s="62">
        <v>208100</v>
      </c>
      <c r="H26" s="59">
        <v>33310</v>
      </c>
      <c r="I26" s="37">
        <f t="shared" si="0"/>
        <v>524.73731612128495</v>
      </c>
      <c r="J26" s="49">
        <f t="shared" si="1"/>
        <v>9.2051898125901008</v>
      </c>
      <c r="K26" s="49">
        <f t="shared" si="1"/>
        <v>1.645151606124287</v>
      </c>
      <c r="L26" s="50">
        <f t="shared" si="2"/>
        <v>7.5600382064658138</v>
      </c>
    </row>
    <row r="27" spans="1:12">
      <c r="A27" s="109"/>
      <c r="B27" s="106" t="s">
        <v>10</v>
      </c>
      <c r="C27" s="15" t="s">
        <v>0</v>
      </c>
      <c r="D27" s="76">
        <v>1534</v>
      </c>
      <c r="E27" s="71">
        <v>894</v>
      </c>
      <c r="F27" s="36">
        <f t="shared" si="3"/>
        <v>71.588366890380314</v>
      </c>
      <c r="G27" s="71">
        <v>90558</v>
      </c>
      <c r="H27" s="60">
        <v>50532</v>
      </c>
      <c r="I27" s="36">
        <f t="shared" si="0"/>
        <v>79.209213963429121</v>
      </c>
      <c r="J27" s="51">
        <f t="shared" si="1"/>
        <v>1.6939420040195232</v>
      </c>
      <c r="K27" s="51">
        <f t="shared" si="1"/>
        <v>1.7691759677036334</v>
      </c>
      <c r="L27" s="52">
        <f t="shared" si="2"/>
        <v>-7.5233963684110172E-2</v>
      </c>
    </row>
    <row r="28" spans="1:12">
      <c r="A28" s="110"/>
      <c r="B28" s="107"/>
      <c r="C28" s="14" t="s">
        <v>1</v>
      </c>
      <c r="D28" s="82">
        <v>9975</v>
      </c>
      <c r="E28" s="62">
        <v>4024</v>
      </c>
      <c r="F28" s="35">
        <f t="shared" si="3"/>
        <v>147.88767395626243</v>
      </c>
      <c r="G28" s="62">
        <v>463620</v>
      </c>
      <c r="H28" s="65">
        <v>203163</v>
      </c>
      <c r="I28" s="35">
        <f t="shared" si="0"/>
        <v>128.20100116655101</v>
      </c>
      <c r="J28" s="47">
        <f t="shared" si="1"/>
        <v>2.1515465251714767</v>
      </c>
      <c r="K28" s="47">
        <f>E28/H28*100</f>
        <v>1.9806756151464588</v>
      </c>
      <c r="L28" s="48">
        <f>J28-K28</f>
        <v>0.17087091002501786</v>
      </c>
    </row>
    <row r="29" spans="1:12">
      <c r="A29" s="98" t="s">
        <v>19</v>
      </c>
      <c r="B29" s="101" t="s">
        <v>2</v>
      </c>
      <c r="C29" s="16" t="s">
        <v>0</v>
      </c>
      <c r="D29" s="28">
        <f>D31+D33</f>
        <v>5543</v>
      </c>
      <c r="E29" s="29">
        <f>E31+E33</f>
        <v>2594</v>
      </c>
      <c r="F29" s="38">
        <f t="shared" si="3"/>
        <v>113.68542791056284</v>
      </c>
      <c r="G29" s="79">
        <v>242333</v>
      </c>
      <c r="H29" s="63">
        <v>105067</v>
      </c>
      <c r="I29" s="34">
        <f t="shared" si="0"/>
        <v>130.64615911751548</v>
      </c>
      <c r="J29" s="45">
        <f t="shared" si="1"/>
        <v>2.2873484007543339</v>
      </c>
      <c r="K29" s="45">
        <f t="shared" si="1"/>
        <v>2.4689007966345282</v>
      </c>
      <c r="L29" s="46">
        <f>J29-K29</f>
        <v>-0.18155239588019434</v>
      </c>
    </row>
    <row r="30" spans="1:12">
      <c r="A30" s="99"/>
      <c r="B30" s="102"/>
      <c r="C30" s="17" t="s">
        <v>1</v>
      </c>
      <c r="D30" s="30">
        <f>D32+D34</f>
        <v>24873</v>
      </c>
      <c r="E30" s="31">
        <f>E32+E34</f>
        <v>13943</v>
      </c>
      <c r="F30" s="39">
        <f t="shared" si="3"/>
        <v>78.390590260345689</v>
      </c>
      <c r="G30" s="80">
        <v>1204038</v>
      </c>
      <c r="H30" s="64">
        <v>372906</v>
      </c>
      <c r="I30" s="35">
        <f t="shared" si="0"/>
        <v>222.87976058309602</v>
      </c>
      <c r="J30" s="47">
        <f t="shared" si="1"/>
        <v>2.065798587752214</v>
      </c>
      <c r="K30" s="47">
        <f>E30/H30*100</f>
        <v>3.7390119762084817</v>
      </c>
      <c r="L30" s="48">
        <f>J30-K30</f>
        <v>-1.6732133884562677</v>
      </c>
    </row>
    <row r="31" spans="1:12">
      <c r="A31" s="99"/>
      <c r="B31" s="103" t="s">
        <v>11</v>
      </c>
      <c r="C31" s="18" t="s">
        <v>0</v>
      </c>
      <c r="D31" s="83">
        <v>2796</v>
      </c>
      <c r="E31" s="55">
        <v>1087</v>
      </c>
      <c r="F31" s="36">
        <f t="shared" si="3"/>
        <v>157.22171113155474</v>
      </c>
      <c r="G31" s="55">
        <v>121378</v>
      </c>
      <c r="H31" s="66">
        <v>55444</v>
      </c>
      <c r="I31" s="36">
        <f t="shared" si="0"/>
        <v>118.91999134261597</v>
      </c>
      <c r="J31" s="45">
        <f t="shared" si="1"/>
        <v>2.3035475951160835</v>
      </c>
      <c r="K31" s="45">
        <f t="shared" si="1"/>
        <v>1.960536757809682</v>
      </c>
      <c r="L31" s="46">
        <f>J31-K31</f>
        <v>0.34301083730640158</v>
      </c>
    </row>
    <row r="32" spans="1:12">
      <c r="A32" s="99"/>
      <c r="B32" s="104"/>
      <c r="C32" s="18" t="s">
        <v>1</v>
      </c>
      <c r="D32" s="62">
        <v>11869</v>
      </c>
      <c r="E32" s="62">
        <v>5394</v>
      </c>
      <c r="F32" s="37">
        <f t="shared" si="3"/>
        <v>120.04078605858362</v>
      </c>
      <c r="G32" s="62">
        <v>513865</v>
      </c>
      <c r="H32" s="59">
        <v>177199</v>
      </c>
      <c r="I32" s="37">
        <f t="shared" si="0"/>
        <v>189.99317151902665</v>
      </c>
      <c r="J32" s="49">
        <f t="shared" si="1"/>
        <v>2.3097506154340151</v>
      </c>
      <c r="K32" s="49">
        <f t="shared" si="1"/>
        <v>3.0440352372191715</v>
      </c>
      <c r="L32" s="50">
        <f t="shared" ref="L32:L33" si="4">J32-K32</f>
        <v>-0.73428462178515641</v>
      </c>
    </row>
    <row r="33" spans="1:12" ht="17.25" customHeight="1">
      <c r="A33" s="99"/>
      <c r="B33" s="104" t="s">
        <v>10</v>
      </c>
      <c r="C33" s="18" t="s">
        <v>0</v>
      </c>
      <c r="D33" s="71">
        <v>2747</v>
      </c>
      <c r="E33" s="71">
        <v>1507</v>
      </c>
      <c r="F33" s="36">
        <f t="shared" si="3"/>
        <v>82.282680822826805</v>
      </c>
      <c r="G33" s="71">
        <v>120955</v>
      </c>
      <c r="H33" s="60">
        <v>49623</v>
      </c>
      <c r="I33" s="36">
        <f t="shared" si="0"/>
        <v>143.74785885577253</v>
      </c>
      <c r="J33" s="51">
        <f t="shared" si="1"/>
        <v>2.2710925550824688</v>
      </c>
      <c r="K33" s="51">
        <f t="shared" si="1"/>
        <v>3.0368982125224191</v>
      </c>
      <c r="L33" s="52">
        <f t="shared" si="4"/>
        <v>-0.76580565743995033</v>
      </c>
    </row>
    <row r="34" spans="1:12" ht="17.25" thickBot="1">
      <c r="A34" s="100"/>
      <c r="B34" s="105"/>
      <c r="C34" s="19" t="s">
        <v>1</v>
      </c>
      <c r="D34" s="72">
        <v>13004</v>
      </c>
      <c r="E34" s="72">
        <v>8549</v>
      </c>
      <c r="F34" s="40">
        <f t="shared" si="3"/>
        <v>52.111358053573518</v>
      </c>
      <c r="G34" s="72">
        <v>690173</v>
      </c>
      <c r="H34" s="61">
        <v>195707</v>
      </c>
      <c r="I34" s="40">
        <f t="shared" si="0"/>
        <v>252.65626676613508</v>
      </c>
      <c r="J34" s="53">
        <f t="shared" si="1"/>
        <v>1.884165274503639</v>
      </c>
      <c r="K34" s="53">
        <f>E34/H34*100</f>
        <v>4.368264804018251</v>
      </c>
      <c r="L34" s="54">
        <f>J34-K34</f>
        <v>-2.4840995295146122</v>
      </c>
    </row>
  </sheetData>
  <mergeCells count="21">
    <mergeCell ref="B25:B26"/>
    <mergeCell ref="A1:L1"/>
    <mergeCell ref="D3:F3"/>
    <mergeCell ref="G3:I3"/>
    <mergeCell ref="J3:L3"/>
    <mergeCell ref="A5:B6"/>
    <mergeCell ref="A7:A28"/>
    <mergeCell ref="B7:B8"/>
    <mergeCell ref="B9:B10"/>
    <mergeCell ref="B11:B12"/>
    <mergeCell ref="B13:B14"/>
    <mergeCell ref="B15:B16"/>
    <mergeCell ref="B17:B18"/>
    <mergeCell ref="B19:B20"/>
    <mergeCell ref="B21:B22"/>
    <mergeCell ref="B23:B24"/>
    <mergeCell ref="B27:B28"/>
    <mergeCell ref="A29:A34"/>
    <mergeCell ref="B29:B30"/>
    <mergeCell ref="B31:B32"/>
    <mergeCell ref="B33:B34"/>
  </mergeCells>
  <phoneticPr fontId="2" type="noConversion"/>
  <pageMargins left="0.39370078740157483" right="0.39370078740157483" top="0.15748031496062992" bottom="0.15748031496062992" header="0.31496062992125984" footer="0.31496062992125984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"/>
  <sheetViews>
    <sheetView zoomScaleNormal="100" workbookViewId="0">
      <selection activeCell="D33" activeCellId="11" sqref="D9 D11 D13 D15 D17 D19 D21 D23 D25 D27 D31 D33"/>
    </sheetView>
  </sheetViews>
  <sheetFormatPr defaultColWidth="9" defaultRowHeight="16.5"/>
  <cols>
    <col min="1" max="1" width="7.625" style="3" bestFit="1" customWidth="1"/>
    <col min="2" max="2" width="9.875" style="3" bestFit="1" customWidth="1"/>
    <col min="3" max="3" width="10" style="3" bestFit="1" customWidth="1"/>
    <col min="4" max="9" width="10.625" style="3" customWidth="1"/>
    <col min="10" max="16384" width="9" style="3"/>
  </cols>
  <sheetData>
    <row r="1" spans="1:15" ht="26.25">
      <c r="A1" s="114" t="s">
        <v>34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</row>
    <row r="2" spans="1:15" ht="6.95" customHeight="1" thickBot="1">
      <c r="A2" s="4"/>
      <c r="B2" s="4"/>
      <c r="C2" s="4"/>
      <c r="D2" s="4"/>
      <c r="E2" s="2"/>
      <c r="F2" s="2"/>
      <c r="G2" s="2"/>
      <c r="H2" s="2"/>
      <c r="I2" s="2"/>
    </row>
    <row r="3" spans="1:15">
      <c r="A3" s="5"/>
      <c r="B3" s="6"/>
      <c r="C3" s="7"/>
      <c r="D3" s="115" t="s">
        <v>21</v>
      </c>
      <c r="E3" s="112"/>
      <c r="F3" s="116"/>
      <c r="G3" s="117" t="s">
        <v>22</v>
      </c>
      <c r="H3" s="112"/>
      <c r="I3" s="116"/>
      <c r="J3" s="112" t="s">
        <v>24</v>
      </c>
      <c r="K3" s="112"/>
      <c r="L3" s="113"/>
    </row>
    <row r="4" spans="1:15">
      <c r="A4" s="8"/>
      <c r="B4" s="9"/>
      <c r="C4" s="10"/>
      <c r="D4" s="22" t="s">
        <v>28</v>
      </c>
      <c r="E4" s="23" t="s">
        <v>26</v>
      </c>
      <c r="F4" s="21" t="s">
        <v>23</v>
      </c>
      <c r="G4" s="24" t="s">
        <v>28</v>
      </c>
      <c r="H4" s="23" t="s">
        <v>26</v>
      </c>
      <c r="I4" s="25" t="s">
        <v>23</v>
      </c>
      <c r="J4" s="23" t="s">
        <v>28</v>
      </c>
      <c r="K4" s="23" t="s">
        <v>26</v>
      </c>
      <c r="L4" s="20" t="s">
        <v>25</v>
      </c>
    </row>
    <row r="5" spans="1:15">
      <c r="A5" s="118" t="s">
        <v>15</v>
      </c>
      <c r="B5" s="119"/>
      <c r="C5" s="11" t="s">
        <v>0</v>
      </c>
      <c r="D5" s="26">
        <f>D7+D29</f>
        <v>89437</v>
      </c>
      <c r="E5" s="26">
        <f>E7+E29</f>
        <v>6487</v>
      </c>
      <c r="F5" s="32">
        <f>(D5-E5)/E5*100</f>
        <v>1278.7112686912285</v>
      </c>
      <c r="G5" s="56">
        <v>1032188</v>
      </c>
      <c r="H5" s="56">
        <v>263986</v>
      </c>
      <c r="I5" s="32">
        <f t="shared" ref="I5:I34" si="0">(G5-H5)/H5*100</f>
        <v>291.00103793382982</v>
      </c>
      <c r="J5" s="41">
        <f>D5/G5*100</f>
        <v>8.6647974981301861</v>
      </c>
      <c r="K5" s="41">
        <f t="shared" ref="J5:K34" si="1">E5/H5*100</f>
        <v>2.4573272825074057</v>
      </c>
      <c r="L5" s="42">
        <f t="shared" ref="L5:L27" si="2">J5-K5</f>
        <v>6.2074702156227808</v>
      </c>
    </row>
    <row r="6" spans="1:15">
      <c r="A6" s="120"/>
      <c r="B6" s="121"/>
      <c r="C6" s="12" t="s">
        <v>1</v>
      </c>
      <c r="D6" s="27">
        <f>D8+D30</f>
        <v>303364</v>
      </c>
      <c r="E6" s="27">
        <f>E8+E30</f>
        <v>30677</v>
      </c>
      <c r="F6" s="33">
        <f>(D6-E6)/E6*100</f>
        <v>888.89721941519701</v>
      </c>
      <c r="G6" s="57">
        <v>5462984</v>
      </c>
      <c r="H6" s="57">
        <v>1074158</v>
      </c>
      <c r="I6" s="33">
        <f t="shared" si="0"/>
        <v>408.58290865961987</v>
      </c>
      <c r="J6" s="43">
        <f>D6/G6*100</f>
        <v>5.5530823447405302</v>
      </c>
      <c r="K6" s="43">
        <f>E6/H6*100</f>
        <v>2.8559113277562518</v>
      </c>
      <c r="L6" s="44">
        <f t="shared" si="2"/>
        <v>2.6971710169842784</v>
      </c>
      <c r="O6" s="58"/>
    </row>
    <row r="7" spans="1:15">
      <c r="A7" s="108" t="s">
        <v>16</v>
      </c>
      <c r="B7" s="101" t="s">
        <v>2</v>
      </c>
      <c r="C7" s="13" t="s">
        <v>0</v>
      </c>
      <c r="D7" s="73">
        <f>SUM(D9,D11,D13,D15,D17,D19,D21,D23,D25,D27)</f>
        <v>81219</v>
      </c>
      <c r="E7" s="77">
        <f>SUM(E9,E11,E13,E15,E17,E19,E21,E23,E25,E27)</f>
        <v>3759</v>
      </c>
      <c r="F7" s="34">
        <f t="shared" ref="F7:F34" si="3">(D7-E7)/E7*100</f>
        <v>2060.6544293695129</v>
      </c>
      <c r="G7" s="77">
        <v>771026</v>
      </c>
      <c r="H7" s="67">
        <v>149181</v>
      </c>
      <c r="I7" s="34">
        <f t="shared" si="0"/>
        <v>416.83927577908719</v>
      </c>
      <c r="J7" s="45">
        <f>D7/G7*100</f>
        <v>10.533886016813959</v>
      </c>
      <c r="K7" s="45">
        <f t="shared" si="1"/>
        <v>2.519757878013956</v>
      </c>
      <c r="L7" s="46">
        <f t="shared" si="2"/>
        <v>8.0141281388000039</v>
      </c>
    </row>
    <row r="8" spans="1:15">
      <c r="A8" s="109"/>
      <c r="B8" s="102"/>
      <c r="C8" s="14" t="s">
        <v>1</v>
      </c>
      <c r="D8" s="74">
        <f>SUM(D10,D12,D14,D16,D18,D20,D22,D24,D26,D28)</f>
        <v>270273</v>
      </c>
      <c r="E8" s="78">
        <f>SUM(E10,E12,E14,E16,E18,E20,E22,E24,E26,E28)</f>
        <v>14006</v>
      </c>
      <c r="F8" s="35">
        <f t="shared" si="3"/>
        <v>1829.6944166785665</v>
      </c>
      <c r="G8" s="78">
        <v>3997784</v>
      </c>
      <c r="H8" s="68">
        <v>586447</v>
      </c>
      <c r="I8" s="35">
        <f t="shared" si="0"/>
        <v>581.69570310701567</v>
      </c>
      <c r="J8" s="47">
        <f>D8/G8*100</f>
        <v>6.7605703559772117</v>
      </c>
      <c r="K8" s="47">
        <f>E8/H8*100</f>
        <v>2.3882806118882014</v>
      </c>
      <c r="L8" s="48">
        <f t="shared" si="2"/>
        <v>4.3722897440890103</v>
      </c>
    </row>
    <row r="9" spans="1:15">
      <c r="A9" s="109"/>
      <c r="B9" s="111" t="s">
        <v>3</v>
      </c>
      <c r="C9" s="15" t="s">
        <v>0</v>
      </c>
      <c r="D9" s="75">
        <v>13178</v>
      </c>
      <c r="E9" s="69">
        <v>138</v>
      </c>
      <c r="F9" s="36">
        <f t="shared" si="3"/>
        <v>9449.2753623188401</v>
      </c>
      <c r="G9" s="69">
        <v>211468</v>
      </c>
      <c r="H9" s="66">
        <v>11789</v>
      </c>
      <c r="I9" s="36">
        <f t="shared" si="0"/>
        <v>1693.7738569853252</v>
      </c>
      <c r="J9" s="45">
        <f>D9/G9*100</f>
        <v>6.2316757145289126</v>
      </c>
      <c r="K9" s="45">
        <f t="shared" si="1"/>
        <v>1.1705827466282128</v>
      </c>
      <c r="L9" s="46">
        <f t="shared" si="2"/>
        <v>5.0610929679006995</v>
      </c>
    </row>
    <row r="10" spans="1:15">
      <c r="A10" s="109"/>
      <c r="B10" s="106"/>
      <c r="C10" s="15" t="s">
        <v>1</v>
      </c>
      <c r="D10" s="81">
        <v>34428</v>
      </c>
      <c r="E10" s="70">
        <v>836</v>
      </c>
      <c r="F10" s="37">
        <f t="shared" si="3"/>
        <v>4018.181818181818</v>
      </c>
      <c r="G10" s="70">
        <v>1073591</v>
      </c>
      <c r="H10" s="59">
        <v>29069</v>
      </c>
      <c r="I10" s="37">
        <f t="shared" si="0"/>
        <v>3593.2505418143037</v>
      </c>
      <c r="J10" s="49">
        <f t="shared" si="1"/>
        <v>3.2068078066973364</v>
      </c>
      <c r="K10" s="49">
        <f>E10/H10*100</f>
        <v>2.8759159241803984</v>
      </c>
      <c r="L10" s="50">
        <f t="shared" si="2"/>
        <v>0.33089188251693802</v>
      </c>
    </row>
    <row r="11" spans="1:15">
      <c r="A11" s="109"/>
      <c r="B11" s="106" t="s">
        <v>4</v>
      </c>
      <c r="C11" s="15" t="s">
        <v>0</v>
      </c>
      <c r="D11" s="75">
        <v>50472</v>
      </c>
      <c r="E11" s="69">
        <v>963</v>
      </c>
      <c r="F11" s="36">
        <f t="shared" si="3"/>
        <v>5141.1214953271028</v>
      </c>
      <c r="G11" s="69">
        <v>224805</v>
      </c>
      <c r="H11" s="55">
        <v>17907</v>
      </c>
      <c r="I11" s="36">
        <f t="shared" si="0"/>
        <v>1155.4029150611493</v>
      </c>
      <c r="J11" s="51">
        <f t="shared" si="1"/>
        <v>22.451457930206178</v>
      </c>
      <c r="K11" s="51">
        <f t="shared" si="1"/>
        <v>5.3777852236555539</v>
      </c>
      <c r="L11" s="52">
        <f t="shared" si="2"/>
        <v>17.073672706550624</v>
      </c>
    </row>
    <row r="12" spans="1:15">
      <c r="A12" s="109"/>
      <c r="B12" s="106"/>
      <c r="C12" s="15" t="s">
        <v>1</v>
      </c>
      <c r="D12" s="81">
        <v>129881</v>
      </c>
      <c r="E12" s="70">
        <v>3736</v>
      </c>
      <c r="F12" s="37">
        <f t="shared" si="3"/>
        <v>3376.4721627408994</v>
      </c>
      <c r="G12" s="70">
        <v>771198</v>
      </c>
      <c r="H12" s="59">
        <v>93098</v>
      </c>
      <c r="I12" s="37">
        <f t="shared" si="0"/>
        <v>728.37225289479898</v>
      </c>
      <c r="J12" s="49">
        <f t="shared" si="1"/>
        <v>16.841459651088307</v>
      </c>
      <c r="K12" s="49">
        <f t="shared" si="1"/>
        <v>4.0129755741261892</v>
      </c>
      <c r="L12" s="50">
        <f t="shared" si="2"/>
        <v>12.828484076962118</v>
      </c>
    </row>
    <row r="13" spans="1:15">
      <c r="A13" s="109"/>
      <c r="B13" s="106" t="s">
        <v>5</v>
      </c>
      <c r="C13" s="15" t="s">
        <v>0</v>
      </c>
      <c r="D13" s="75">
        <v>2283</v>
      </c>
      <c r="E13" s="69">
        <v>78</v>
      </c>
      <c r="F13" s="36">
        <f t="shared" si="3"/>
        <v>2826.9230769230771</v>
      </c>
      <c r="G13" s="69">
        <v>39527</v>
      </c>
      <c r="H13" s="55">
        <v>1237</v>
      </c>
      <c r="I13" s="36">
        <f t="shared" si="0"/>
        <v>3095.3920776071141</v>
      </c>
      <c r="J13" s="51">
        <f t="shared" si="1"/>
        <v>5.7757988210590225</v>
      </c>
      <c r="K13" s="51">
        <f t="shared" si="1"/>
        <v>6.3055780113177047</v>
      </c>
      <c r="L13" s="52">
        <f t="shared" si="2"/>
        <v>-0.52977919025868214</v>
      </c>
    </row>
    <row r="14" spans="1:15">
      <c r="A14" s="109"/>
      <c r="B14" s="106"/>
      <c r="C14" s="15" t="s">
        <v>1</v>
      </c>
      <c r="D14" s="81">
        <v>5975</v>
      </c>
      <c r="E14" s="70">
        <v>263</v>
      </c>
      <c r="F14" s="37">
        <f t="shared" si="3"/>
        <v>2171.8631178707224</v>
      </c>
      <c r="G14" s="70">
        <v>208325</v>
      </c>
      <c r="H14" s="59">
        <v>2844</v>
      </c>
      <c r="I14" s="37">
        <f t="shared" si="0"/>
        <v>7225.0703234880448</v>
      </c>
      <c r="J14" s="49">
        <f t="shared" si="1"/>
        <v>2.8681147245889838</v>
      </c>
      <c r="K14" s="49">
        <f t="shared" si="1"/>
        <v>9.2475386779184259</v>
      </c>
      <c r="L14" s="50">
        <f t="shared" si="2"/>
        <v>-6.3794239533294421</v>
      </c>
    </row>
    <row r="15" spans="1:15">
      <c r="A15" s="109"/>
      <c r="B15" s="106" t="s">
        <v>6</v>
      </c>
      <c r="C15" s="15" t="s">
        <v>0</v>
      </c>
      <c r="D15" s="75">
        <v>9975</v>
      </c>
      <c r="E15" s="69">
        <v>114</v>
      </c>
      <c r="F15" s="36">
        <f t="shared" si="3"/>
        <v>8650</v>
      </c>
      <c r="G15" s="69">
        <v>103566</v>
      </c>
      <c r="H15" s="55">
        <v>1756</v>
      </c>
      <c r="I15" s="36">
        <f t="shared" si="0"/>
        <v>5797.8359908883822</v>
      </c>
      <c r="J15" s="51">
        <f t="shared" si="1"/>
        <v>9.6315393082671932</v>
      </c>
      <c r="K15" s="51">
        <f t="shared" si="1"/>
        <v>6.4920273348519366</v>
      </c>
      <c r="L15" s="52">
        <f t="shared" si="2"/>
        <v>3.1395119734152566</v>
      </c>
      <c r="O15" s="58"/>
    </row>
    <row r="16" spans="1:15">
      <c r="A16" s="109"/>
      <c r="B16" s="106"/>
      <c r="C16" s="15" t="s">
        <v>1</v>
      </c>
      <c r="D16" s="81">
        <v>38748</v>
      </c>
      <c r="E16" s="70">
        <v>317</v>
      </c>
      <c r="F16" s="37">
        <f t="shared" si="3"/>
        <v>12123.343848580442</v>
      </c>
      <c r="G16" s="70">
        <v>505723</v>
      </c>
      <c r="H16" s="59">
        <v>5631</v>
      </c>
      <c r="I16" s="37">
        <f t="shared" si="0"/>
        <v>8881.051323033209</v>
      </c>
      <c r="J16" s="49">
        <f t="shared" si="1"/>
        <v>7.6619018711824456</v>
      </c>
      <c r="K16" s="49">
        <f t="shared" si="1"/>
        <v>5.6295507014739838</v>
      </c>
      <c r="L16" s="50">
        <f t="shared" si="2"/>
        <v>2.0323511697084617</v>
      </c>
    </row>
    <row r="17" spans="1:12">
      <c r="A17" s="109"/>
      <c r="B17" s="106" t="s">
        <v>7</v>
      </c>
      <c r="C17" s="15" t="s">
        <v>0</v>
      </c>
      <c r="D17" s="75">
        <v>2073</v>
      </c>
      <c r="E17" s="69">
        <v>808</v>
      </c>
      <c r="F17" s="36">
        <f t="shared" si="3"/>
        <v>156.55940594059405</v>
      </c>
      <c r="G17" s="69">
        <v>13348</v>
      </c>
      <c r="H17" s="55">
        <v>7832</v>
      </c>
      <c r="I17" s="36">
        <f t="shared" si="0"/>
        <v>70.429009193054142</v>
      </c>
      <c r="J17" s="51">
        <f t="shared" si="1"/>
        <v>15.530416541804016</v>
      </c>
      <c r="K17" s="51">
        <f t="shared" si="1"/>
        <v>10.316649642492338</v>
      </c>
      <c r="L17" s="52">
        <f t="shared" si="2"/>
        <v>5.2137668993116772</v>
      </c>
    </row>
    <row r="18" spans="1:12">
      <c r="A18" s="109"/>
      <c r="B18" s="106"/>
      <c r="C18" s="15" t="s">
        <v>1</v>
      </c>
      <c r="D18" s="81">
        <v>19698</v>
      </c>
      <c r="E18" s="70">
        <v>1634</v>
      </c>
      <c r="F18" s="37">
        <f t="shared" si="3"/>
        <v>1105.5079559363526</v>
      </c>
      <c r="G18" s="70">
        <v>170252</v>
      </c>
      <c r="H18" s="59">
        <v>34159</v>
      </c>
      <c r="I18" s="37">
        <f t="shared" si="0"/>
        <v>398.41037501097804</v>
      </c>
      <c r="J18" s="49">
        <f t="shared" si="1"/>
        <v>11.569908136174611</v>
      </c>
      <c r="K18" s="49">
        <f t="shared" si="1"/>
        <v>4.7835123979039196</v>
      </c>
      <c r="L18" s="50">
        <f t="shared" si="2"/>
        <v>6.7863957382706914</v>
      </c>
    </row>
    <row r="19" spans="1:12">
      <c r="A19" s="109"/>
      <c r="B19" s="106" t="s">
        <v>17</v>
      </c>
      <c r="C19" s="15" t="s">
        <v>0</v>
      </c>
      <c r="D19" s="75">
        <v>702</v>
      </c>
      <c r="E19" s="69">
        <v>375</v>
      </c>
      <c r="F19" s="36">
        <f t="shared" si="3"/>
        <v>87.2</v>
      </c>
      <c r="G19" s="69">
        <v>11356</v>
      </c>
      <c r="H19" s="55">
        <v>3799</v>
      </c>
      <c r="I19" s="36">
        <f t="shared" si="0"/>
        <v>198.92076862332192</v>
      </c>
      <c r="J19" s="51">
        <f t="shared" si="1"/>
        <v>6.1817541387812609</v>
      </c>
      <c r="K19" s="51">
        <f t="shared" si="1"/>
        <v>9.8710186891287179</v>
      </c>
      <c r="L19" s="52">
        <f t="shared" si="2"/>
        <v>-3.689264550347457</v>
      </c>
    </row>
    <row r="20" spans="1:12">
      <c r="A20" s="109"/>
      <c r="B20" s="106"/>
      <c r="C20" s="15" t="s">
        <v>1</v>
      </c>
      <c r="D20" s="81">
        <v>5698</v>
      </c>
      <c r="E20" s="70">
        <v>776</v>
      </c>
      <c r="F20" s="37">
        <f t="shared" si="3"/>
        <v>634.2783505154639</v>
      </c>
      <c r="G20" s="70">
        <v>125491</v>
      </c>
      <c r="H20" s="59">
        <v>13094</v>
      </c>
      <c r="I20" s="37">
        <f t="shared" si="0"/>
        <v>858.38552008553529</v>
      </c>
      <c r="J20" s="49">
        <f t="shared" si="1"/>
        <v>4.5405646620076334</v>
      </c>
      <c r="K20" s="49">
        <f t="shared" si="1"/>
        <v>5.9263784939667028</v>
      </c>
      <c r="L20" s="50">
        <f t="shared" si="2"/>
        <v>-1.3858138319590694</v>
      </c>
    </row>
    <row r="21" spans="1:12">
      <c r="A21" s="109"/>
      <c r="B21" s="106" t="s">
        <v>18</v>
      </c>
      <c r="C21" s="15" t="s">
        <v>0</v>
      </c>
      <c r="D21" s="75">
        <v>355</v>
      </c>
      <c r="E21" s="69">
        <v>106</v>
      </c>
      <c r="F21" s="36">
        <f t="shared" si="3"/>
        <v>234.90566037735849</v>
      </c>
      <c r="G21" s="69">
        <v>17934</v>
      </c>
      <c r="H21" s="55">
        <v>8998</v>
      </c>
      <c r="I21" s="36">
        <f t="shared" si="0"/>
        <v>99.310957990664591</v>
      </c>
      <c r="J21" s="51">
        <f t="shared" si="1"/>
        <v>1.9794803167168509</v>
      </c>
      <c r="K21" s="51">
        <f t="shared" si="1"/>
        <v>1.1780395643476329</v>
      </c>
      <c r="L21" s="52">
        <f t="shared" si="2"/>
        <v>0.80144075236921797</v>
      </c>
    </row>
    <row r="22" spans="1:12">
      <c r="A22" s="109"/>
      <c r="B22" s="106"/>
      <c r="C22" s="15" t="s">
        <v>1</v>
      </c>
      <c r="D22" s="81">
        <v>2443</v>
      </c>
      <c r="E22" s="70">
        <v>421</v>
      </c>
      <c r="F22" s="37">
        <f t="shared" si="3"/>
        <v>480.28503562945366</v>
      </c>
      <c r="G22" s="70">
        <v>131174</v>
      </c>
      <c r="H22" s="59">
        <v>40446</v>
      </c>
      <c r="I22" s="37">
        <f t="shared" si="0"/>
        <v>224.31884487959252</v>
      </c>
      <c r="J22" s="49">
        <f t="shared" si="1"/>
        <v>1.8624117584277373</v>
      </c>
      <c r="K22" s="49">
        <f t="shared" si="1"/>
        <v>1.0408940315482371</v>
      </c>
      <c r="L22" s="50">
        <f t="shared" si="2"/>
        <v>0.8215177268795002</v>
      </c>
    </row>
    <row r="23" spans="1:12">
      <c r="A23" s="109"/>
      <c r="B23" s="106" t="s">
        <v>8</v>
      </c>
      <c r="C23" s="15" t="s">
        <v>0</v>
      </c>
      <c r="D23" s="75">
        <v>623</v>
      </c>
      <c r="E23" s="69">
        <v>139</v>
      </c>
      <c r="F23" s="36">
        <f t="shared" si="3"/>
        <v>348.20143884892087</v>
      </c>
      <c r="G23" s="69">
        <v>38402</v>
      </c>
      <c r="H23" s="55">
        <v>18867</v>
      </c>
      <c r="I23" s="36">
        <f t="shared" si="0"/>
        <v>103.5405734881009</v>
      </c>
      <c r="J23" s="51">
        <f t="shared" si="1"/>
        <v>1.6223113379511482</v>
      </c>
      <c r="K23" s="51">
        <f t="shared" si="1"/>
        <v>0.73673610006890344</v>
      </c>
      <c r="L23" s="52">
        <f t="shared" si="2"/>
        <v>0.88557523788224479</v>
      </c>
    </row>
    <row r="24" spans="1:12">
      <c r="A24" s="109"/>
      <c r="B24" s="106"/>
      <c r="C24" s="15" t="s">
        <v>1</v>
      </c>
      <c r="D24" s="81">
        <v>2713</v>
      </c>
      <c r="E24" s="70">
        <v>413</v>
      </c>
      <c r="F24" s="37">
        <f t="shared" si="3"/>
        <v>556.90072639225184</v>
      </c>
      <c r="G24" s="70">
        <v>229690</v>
      </c>
      <c r="H24" s="59">
        <v>54637</v>
      </c>
      <c r="I24" s="37">
        <f t="shared" si="0"/>
        <v>320.3927741274228</v>
      </c>
      <c r="J24" s="49">
        <f t="shared" si="1"/>
        <v>1.1811572118942923</v>
      </c>
      <c r="K24" s="49">
        <f t="shared" si="1"/>
        <v>0.75589801782674748</v>
      </c>
      <c r="L24" s="50">
        <f t="shared" si="2"/>
        <v>0.42525919406754487</v>
      </c>
    </row>
    <row r="25" spans="1:12">
      <c r="A25" s="109"/>
      <c r="B25" s="106" t="s">
        <v>9</v>
      </c>
      <c r="C25" s="15" t="s">
        <v>0</v>
      </c>
      <c r="D25" s="75">
        <v>252</v>
      </c>
      <c r="E25" s="69">
        <v>123</v>
      </c>
      <c r="F25" s="36">
        <f t="shared" si="3"/>
        <v>104.8780487804878</v>
      </c>
      <c r="G25" s="69">
        <v>20184</v>
      </c>
      <c r="H25" s="55">
        <v>16808</v>
      </c>
      <c r="I25" s="36">
        <f t="shared" si="0"/>
        <v>20.085673488814852</v>
      </c>
      <c r="J25" s="51">
        <f t="shared" si="1"/>
        <v>1.2485136741973841</v>
      </c>
      <c r="K25" s="51">
        <f t="shared" si="1"/>
        <v>0.73179438362684435</v>
      </c>
      <c r="L25" s="52">
        <f t="shared" si="2"/>
        <v>0.51671929057053978</v>
      </c>
    </row>
    <row r="26" spans="1:12">
      <c r="A26" s="109"/>
      <c r="B26" s="106"/>
      <c r="C26" s="15" t="s">
        <v>1</v>
      </c>
      <c r="D26" s="82">
        <v>19408</v>
      </c>
      <c r="E26" s="62">
        <v>671</v>
      </c>
      <c r="F26" s="37">
        <f t="shared" si="3"/>
        <v>2792.3994038748137</v>
      </c>
      <c r="G26" s="62">
        <v>228284</v>
      </c>
      <c r="H26" s="59">
        <v>50118</v>
      </c>
      <c r="I26" s="37">
        <f t="shared" si="0"/>
        <v>355.49303643401572</v>
      </c>
      <c r="J26" s="49">
        <f t="shared" si="1"/>
        <v>8.5016908762769177</v>
      </c>
      <c r="K26" s="49">
        <f t="shared" si="1"/>
        <v>1.3388403368051398</v>
      </c>
      <c r="L26" s="50">
        <f t="shared" si="2"/>
        <v>7.1628505394717781</v>
      </c>
    </row>
    <row r="27" spans="1:12">
      <c r="A27" s="109"/>
      <c r="B27" s="106" t="s">
        <v>10</v>
      </c>
      <c r="C27" s="15" t="s">
        <v>0</v>
      </c>
      <c r="D27" s="76">
        <v>1306</v>
      </c>
      <c r="E27" s="71">
        <v>915</v>
      </c>
      <c r="F27" s="36">
        <f t="shared" si="3"/>
        <v>42.732240437158467</v>
      </c>
      <c r="G27" s="71">
        <v>90436</v>
      </c>
      <c r="H27" s="60">
        <v>60188</v>
      </c>
      <c r="I27" s="36">
        <f t="shared" si="0"/>
        <v>50.255864956469729</v>
      </c>
      <c r="J27" s="51">
        <f t="shared" si="1"/>
        <v>1.4441151753726391</v>
      </c>
      <c r="K27" s="51">
        <f t="shared" si="1"/>
        <v>1.5202365920116967</v>
      </c>
      <c r="L27" s="52">
        <f t="shared" si="2"/>
        <v>-7.6121416639057582E-2</v>
      </c>
    </row>
    <row r="28" spans="1:12">
      <c r="A28" s="110"/>
      <c r="B28" s="107"/>
      <c r="C28" s="14" t="s">
        <v>1</v>
      </c>
      <c r="D28" s="82">
        <v>11281</v>
      </c>
      <c r="E28" s="62">
        <v>4939</v>
      </c>
      <c r="F28" s="35">
        <f t="shared" si="3"/>
        <v>128.40656003239522</v>
      </c>
      <c r="G28" s="62">
        <v>554056</v>
      </c>
      <c r="H28" s="65">
        <v>263351</v>
      </c>
      <c r="I28" s="35">
        <f t="shared" si="0"/>
        <v>110.38689809417849</v>
      </c>
      <c r="J28" s="47">
        <f t="shared" si="1"/>
        <v>2.036075775733861</v>
      </c>
      <c r="K28" s="47">
        <f>E28/H28*100</f>
        <v>1.8754437993400443</v>
      </c>
      <c r="L28" s="48">
        <f>J28-K28</f>
        <v>0.16063197639381666</v>
      </c>
    </row>
    <row r="29" spans="1:12">
      <c r="A29" s="98" t="s">
        <v>19</v>
      </c>
      <c r="B29" s="101" t="s">
        <v>2</v>
      </c>
      <c r="C29" s="16" t="s">
        <v>0</v>
      </c>
      <c r="D29" s="28">
        <f>D31+D33</f>
        <v>8218</v>
      </c>
      <c r="E29" s="29">
        <f>E31+E33</f>
        <v>2728</v>
      </c>
      <c r="F29" s="38">
        <f t="shared" si="3"/>
        <v>201.24633431085047</v>
      </c>
      <c r="G29" s="79">
        <v>261162</v>
      </c>
      <c r="H29" s="63">
        <v>114805</v>
      </c>
      <c r="I29" s="34">
        <f t="shared" si="0"/>
        <v>127.48312355733636</v>
      </c>
      <c r="J29" s="45">
        <f t="shared" si="1"/>
        <v>3.1467058760462852</v>
      </c>
      <c r="K29" s="45">
        <f t="shared" si="1"/>
        <v>2.3762031270415052</v>
      </c>
      <c r="L29" s="46">
        <f>J29-K29</f>
        <v>0.77050274900478</v>
      </c>
    </row>
    <row r="30" spans="1:12">
      <c r="A30" s="99"/>
      <c r="B30" s="102"/>
      <c r="C30" s="17" t="s">
        <v>1</v>
      </c>
      <c r="D30" s="30">
        <f>D32+D34</f>
        <v>33091</v>
      </c>
      <c r="E30" s="31">
        <f>E32+E34</f>
        <v>16671</v>
      </c>
      <c r="F30" s="39">
        <f t="shared" si="3"/>
        <v>98.494391458220861</v>
      </c>
      <c r="G30" s="80">
        <v>1465200</v>
      </c>
      <c r="H30" s="64">
        <v>487711</v>
      </c>
      <c r="I30" s="35">
        <f t="shared" si="0"/>
        <v>200.42381656349764</v>
      </c>
      <c r="J30" s="47">
        <f t="shared" si="1"/>
        <v>2.2584630084630084</v>
      </c>
      <c r="K30" s="47">
        <f>E30/H30*100</f>
        <v>3.4182128350601073</v>
      </c>
      <c r="L30" s="48">
        <f>J30-K30</f>
        <v>-1.1597498265970989</v>
      </c>
    </row>
    <row r="31" spans="1:12">
      <c r="A31" s="99"/>
      <c r="B31" s="103" t="s">
        <v>11</v>
      </c>
      <c r="C31" s="18" t="s">
        <v>0</v>
      </c>
      <c r="D31" s="83">
        <v>3989</v>
      </c>
      <c r="E31" s="55">
        <v>1140</v>
      </c>
      <c r="F31" s="36">
        <f t="shared" si="3"/>
        <v>249.91228070175438</v>
      </c>
      <c r="G31" s="55">
        <v>104823</v>
      </c>
      <c r="H31" s="66">
        <v>53942</v>
      </c>
      <c r="I31" s="36">
        <f t="shared" si="0"/>
        <v>94.325386526268957</v>
      </c>
      <c r="J31" s="45">
        <f t="shared" si="1"/>
        <v>3.8054625416177745</v>
      </c>
      <c r="K31" s="45">
        <f t="shared" si="1"/>
        <v>2.1133810388936265</v>
      </c>
      <c r="L31" s="46">
        <f>J31-K31</f>
        <v>1.692081502724148</v>
      </c>
    </row>
    <row r="32" spans="1:12">
      <c r="A32" s="99"/>
      <c r="B32" s="104"/>
      <c r="C32" s="18" t="s">
        <v>1</v>
      </c>
      <c r="D32" s="62">
        <v>15858</v>
      </c>
      <c r="E32" s="62">
        <v>6534</v>
      </c>
      <c r="F32" s="37">
        <f t="shared" si="3"/>
        <v>142.69972451790633</v>
      </c>
      <c r="G32" s="62">
        <v>618688</v>
      </c>
      <c r="H32" s="59">
        <v>231141</v>
      </c>
      <c r="I32" s="37">
        <f t="shared" si="0"/>
        <v>167.66692192211681</v>
      </c>
      <c r="J32" s="49">
        <f t="shared" si="1"/>
        <v>2.5631659253129202</v>
      </c>
      <c r="K32" s="49">
        <f t="shared" si="1"/>
        <v>2.8268459511726607</v>
      </c>
      <c r="L32" s="50">
        <f t="shared" ref="L32:L33" si="4">J32-K32</f>
        <v>-0.26368002585974049</v>
      </c>
    </row>
    <row r="33" spans="1:12" ht="17.25" customHeight="1">
      <c r="A33" s="99"/>
      <c r="B33" s="104" t="s">
        <v>10</v>
      </c>
      <c r="C33" s="18" t="s">
        <v>0</v>
      </c>
      <c r="D33" s="71">
        <v>4229</v>
      </c>
      <c r="E33" s="71">
        <v>1588</v>
      </c>
      <c r="F33" s="36">
        <f t="shared" si="3"/>
        <v>166.30982367758187</v>
      </c>
      <c r="G33" s="71">
        <v>156339</v>
      </c>
      <c r="H33" s="60">
        <v>60863</v>
      </c>
      <c r="I33" s="36">
        <f t="shared" si="0"/>
        <v>156.87034815897999</v>
      </c>
      <c r="J33" s="51">
        <f t="shared" si="1"/>
        <v>2.705019221051689</v>
      </c>
      <c r="K33" s="51">
        <f t="shared" si="1"/>
        <v>2.609138557087229</v>
      </c>
      <c r="L33" s="52">
        <f t="shared" si="4"/>
        <v>9.5880663964460044E-2</v>
      </c>
    </row>
    <row r="34" spans="1:12" ht="17.25" thickBot="1">
      <c r="A34" s="100"/>
      <c r="B34" s="105"/>
      <c r="C34" s="19" t="s">
        <v>1</v>
      </c>
      <c r="D34" s="72">
        <v>17233</v>
      </c>
      <c r="E34" s="72">
        <v>10137</v>
      </c>
      <c r="F34" s="40">
        <f t="shared" si="3"/>
        <v>70.000986485153391</v>
      </c>
      <c r="G34" s="72">
        <v>846512</v>
      </c>
      <c r="H34" s="61">
        <v>256570</v>
      </c>
      <c r="I34" s="40">
        <f t="shared" si="0"/>
        <v>229.93413103636433</v>
      </c>
      <c r="J34" s="53">
        <f t="shared" si="1"/>
        <v>2.0357655886744666</v>
      </c>
      <c r="K34" s="53">
        <f>E34/H34*100</f>
        <v>3.9509685465954707</v>
      </c>
      <c r="L34" s="54">
        <f>J34-K34</f>
        <v>-1.9152029579210041</v>
      </c>
    </row>
  </sheetData>
  <mergeCells count="21">
    <mergeCell ref="B25:B26"/>
    <mergeCell ref="A1:L1"/>
    <mergeCell ref="D3:F3"/>
    <mergeCell ref="G3:I3"/>
    <mergeCell ref="J3:L3"/>
    <mergeCell ref="A5:B6"/>
    <mergeCell ref="A7:A28"/>
    <mergeCell ref="B7:B8"/>
    <mergeCell ref="B9:B10"/>
    <mergeCell ref="B11:B12"/>
    <mergeCell ref="B13:B14"/>
    <mergeCell ref="B15:B16"/>
    <mergeCell ref="B17:B18"/>
    <mergeCell ref="B19:B20"/>
    <mergeCell ref="B21:B22"/>
    <mergeCell ref="B23:B24"/>
    <mergeCell ref="B27:B28"/>
    <mergeCell ref="A29:A34"/>
    <mergeCell ref="B29:B30"/>
    <mergeCell ref="B31:B32"/>
    <mergeCell ref="B33:B34"/>
  </mergeCells>
  <phoneticPr fontId="2" type="noConversion"/>
  <pageMargins left="0.39370078740157483" right="0.39370078740157483" top="0.15748031496062992" bottom="0.15748031496062992" header="0.31496062992125984" footer="0.31496062992125984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workbookViewId="0">
      <selection activeCell="D9" activeCellId="12" sqref="D33 D31 D27 D25 D23 D21 D19 D17 D15 D13 D11 D10 D9"/>
    </sheetView>
  </sheetViews>
  <sheetFormatPr defaultRowHeight="16.5"/>
  <cols>
    <col min="1" max="12" width="9.875" customWidth="1"/>
  </cols>
  <sheetData>
    <row r="1" spans="1:12" ht="26.25">
      <c r="A1" s="114" t="s">
        <v>35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</row>
    <row r="2" spans="1:12" ht="17.25" thickBot="1">
      <c r="A2" s="4"/>
      <c r="B2" s="4"/>
      <c r="C2" s="4"/>
      <c r="D2" s="4"/>
      <c r="E2" s="2"/>
      <c r="F2" s="2"/>
      <c r="G2" s="2"/>
      <c r="H2" s="2"/>
      <c r="I2" s="2"/>
      <c r="J2" s="3"/>
      <c r="K2" s="3"/>
      <c r="L2" s="3"/>
    </row>
    <row r="3" spans="1:12">
      <c r="A3" s="5"/>
      <c r="B3" s="6"/>
      <c r="C3" s="7"/>
      <c r="D3" s="115" t="s">
        <v>21</v>
      </c>
      <c r="E3" s="112"/>
      <c r="F3" s="116"/>
      <c r="G3" s="117" t="s">
        <v>22</v>
      </c>
      <c r="H3" s="112"/>
      <c r="I3" s="116"/>
      <c r="J3" s="112" t="s">
        <v>24</v>
      </c>
      <c r="K3" s="112"/>
      <c r="L3" s="113"/>
    </row>
    <row r="4" spans="1:12">
      <c r="A4" s="8"/>
      <c r="B4" s="9"/>
      <c r="C4" s="10"/>
      <c r="D4" s="22" t="s">
        <v>28</v>
      </c>
      <c r="E4" s="23" t="s">
        <v>26</v>
      </c>
      <c r="F4" s="21" t="s">
        <v>23</v>
      </c>
      <c r="G4" s="24" t="s">
        <v>28</v>
      </c>
      <c r="H4" s="23" t="s">
        <v>26</v>
      </c>
      <c r="I4" s="25" t="s">
        <v>23</v>
      </c>
      <c r="J4" s="23" t="s">
        <v>28</v>
      </c>
      <c r="K4" s="23" t="s">
        <v>26</v>
      </c>
      <c r="L4" s="20" t="s">
        <v>25</v>
      </c>
    </row>
    <row r="5" spans="1:12">
      <c r="A5" s="118" t="s">
        <v>15</v>
      </c>
      <c r="B5" s="119"/>
      <c r="C5" s="11" t="s">
        <v>0</v>
      </c>
      <c r="D5" s="26">
        <f>D7+D29</f>
        <v>84065</v>
      </c>
      <c r="E5" s="26">
        <f>E7+E29</f>
        <v>7456</v>
      </c>
      <c r="F5" s="32">
        <f>(D5-E5)/E5*100</f>
        <v>1027.4812231759659</v>
      </c>
      <c r="G5" s="56">
        <v>1089133</v>
      </c>
      <c r="H5" s="56">
        <v>310945</v>
      </c>
      <c r="I5" s="32">
        <f t="shared" ref="I5:I34" si="0">(G5-H5)/H5*100</f>
        <v>250.2654810336233</v>
      </c>
      <c r="J5" s="41">
        <f>D5/G5*100</f>
        <v>7.7185247348120019</v>
      </c>
      <c r="K5" s="41">
        <f t="shared" ref="J5:K34" si="1">E5/H5*100</f>
        <v>2.3978517101095052</v>
      </c>
      <c r="L5" s="42">
        <f t="shared" ref="L5:L27" si="2">J5-K5</f>
        <v>5.3206730247024971</v>
      </c>
    </row>
    <row r="6" spans="1:12">
      <c r="A6" s="120"/>
      <c r="B6" s="121"/>
      <c r="C6" s="12" t="s">
        <v>1</v>
      </c>
      <c r="D6" s="27">
        <f>D8+D30</f>
        <v>387429</v>
      </c>
      <c r="E6" s="27">
        <f>E8+E30</f>
        <v>38133</v>
      </c>
      <c r="F6" s="33">
        <f>(D6-E6)/E6*100</f>
        <v>915.99402092675643</v>
      </c>
      <c r="G6" s="57">
        <v>6552117</v>
      </c>
      <c r="H6" s="57">
        <v>1385103</v>
      </c>
      <c r="I6" s="33">
        <f t="shared" si="0"/>
        <v>373.04186042482036</v>
      </c>
      <c r="J6" s="43">
        <f>D6/G6*100</f>
        <v>5.9130354357225308</v>
      </c>
      <c r="K6" s="43">
        <f>E6/H6*100</f>
        <v>2.7530804568324521</v>
      </c>
      <c r="L6" s="44">
        <f t="shared" si="2"/>
        <v>3.1599549788900787</v>
      </c>
    </row>
    <row r="7" spans="1:12">
      <c r="A7" s="108" t="s">
        <v>16</v>
      </c>
      <c r="B7" s="101" t="s">
        <v>2</v>
      </c>
      <c r="C7" s="13" t="s">
        <v>0</v>
      </c>
      <c r="D7" s="73">
        <f>SUM(D9,D11,D13,D15,D17,D19,D21,D23,D25,D27)</f>
        <v>78634</v>
      </c>
      <c r="E7" s="77">
        <f>SUM(E9,E11,E13,E15,E17,E19,E21,E23,E25,E27)</f>
        <v>4880</v>
      </c>
      <c r="F7" s="34">
        <f>(D7-E7)/E7*100</f>
        <v>1511.3524590163934</v>
      </c>
      <c r="G7" s="77">
        <v>863766</v>
      </c>
      <c r="H7" s="67">
        <v>187714</v>
      </c>
      <c r="I7" s="34">
        <f t="shared" si="0"/>
        <v>360.15001544903413</v>
      </c>
      <c r="J7" s="45">
        <f>D7/G7*100</f>
        <v>9.103622971962313</v>
      </c>
      <c r="K7" s="45">
        <f t="shared" si="1"/>
        <v>2.5996995429216785</v>
      </c>
      <c r="L7" s="46">
        <f t="shared" si="2"/>
        <v>6.5039234290406345</v>
      </c>
    </row>
    <row r="8" spans="1:12">
      <c r="A8" s="109"/>
      <c r="B8" s="102"/>
      <c r="C8" s="14" t="s">
        <v>1</v>
      </c>
      <c r="D8" s="74">
        <f>SUM(D10,D12,D14,D16,D18,D20,D22,D24,D26,D28)</f>
        <v>348907</v>
      </c>
      <c r="E8" s="78">
        <f>SUM(E10,E12,E14,E16,E18,E20,E22,E24,E26,E28)</f>
        <v>18886</v>
      </c>
      <c r="F8" s="35">
        <f>(D8-E8)/E8*100</f>
        <v>1747.4372551096048</v>
      </c>
      <c r="G8" s="78">
        <v>4861550</v>
      </c>
      <c r="H8" s="68">
        <v>774161</v>
      </c>
      <c r="I8" s="35">
        <f t="shared" si="0"/>
        <v>527.9766095166251</v>
      </c>
      <c r="J8" s="47">
        <f>D8/G8*100</f>
        <v>7.1768674599664708</v>
      </c>
      <c r="K8" s="47">
        <f>E8/H8*100</f>
        <v>2.4395442291719678</v>
      </c>
      <c r="L8" s="48">
        <f t="shared" si="2"/>
        <v>4.7373232307945035</v>
      </c>
    </row>
    <row r="9" spans="1:12">
      <c r="A9" s="109"/>
      <c r="B9" s="111" t="s">
        <v>3</v>
      </c>
      <c r="C9" s="15" t="s">
        <v>0</v>
      </c>
      <c r="D9" s="75">
        <v>7982</v>
      </c>
      <c r="E9" s="69">
        <v>240</v>
      </c>
      <c r="F9" s="36">
        <f t="shared" ref="F9:F34" si="3">(D9-E9)/E9*100</f>
        <v>3225.8333333333335</v>
      </c>
      <c r="G9" s="69">
        <v>263453</v>
      </c>
      <c r="H9" s="66">
        <v>26482</v>
      </c>
      <c r="I9" s="36">
        <f t="shared" si="0"/>
        <v>894.83800317196585</v>
      </c>
      <c r="J9" s="45">
        <f>D9/G9*100</f>
        <v>3.0297624244172585</v>
      </c>
      <c r="K9" s="45">
        <f t="shared" si="1"/>
        <v>0.90627596103013375</v>
      </c>
      <c r="L9" s="46">
        <f t="shared" si="2"/>
        <v>2.1234864633871249</v>
      </c>
    </row>
    <row r="10" spans="1:12">
      <c r="A10" s="109"/>
      <c r="B10" s="106"/>
      <c r="C10" s="15" t="s">
        <v>1</v>
      </c>
      <c r="D10" s="81">
        <v>42410</v>
      </c>
      <c r="E10" s="70">
        <v>1076</v>
      </c>
      <c r="F10" s="37">
        <f t="shared" si="3"/>
        <v>3841.4498141263939</v>
      </c>
      <c r="G10" s="70">
        <v>1337044</v>
      </c>
      <c r="H10" s="59">
        <v>55551</v>
      </c>
      <c r="I10" s="37">
        <f t="shared" si="0"/>
        <v>2306.8765638782379</v>
      </c>
      <c r="J10" s="49">
        <f t="shared" si="1"/>
        <v>3.1719225395723702</v>
      </c>
      <c r="K10" s="49">
        <f>E10/H10*100</f>
        <v>1.9369588306241112</v>
      </c>
      <c r="L10" s="50">
        <f t="shared" si="2"/>
        <v>1.234963708948259</v>
      </c>
    </row>
    <row r="11" spans="1:12">
      <c r="A11" s="109"/>
      <c r="B11" s="106" t="s">
        <v>4</v>
      </c>
      <c r="C11" s="15" t="s">
        <v>0</v>
      </c>
      <c r="D11" s="75">
        <v>56117</v>
      </c>
      <c r="E11" s="69">
        <v>1072</v>
      </c>
      <c r="F11" s="36">
        <f t="shared" si="3"/>
        <v>5134.7947761194027</v>
      </c>
      <c r="G11" s="69">
        <v>259659</v>
      </c>
      <c r="H11" s="55">
        <v>30248</v>
      </c>
      <c r="I11" s="36">
        <f t="shared" si="0"/>
        <v>758.43361544564937</v>
      </c>
      <c r="J11" s="51">
        <f t="shared" si="1"/>
        <v>21.611806253586437</v>
      </c>
      <c r="K11" s="51">
        <f t="shared" si="1"/>
        <v>3.5440359693202854</v>
      </c>
      <c r="L11" s="52">
        <f t="shared" si="2"/>
        <v>18.067770284266153</v>
      </c>
    </row>
    <row r="12" spans="1:12">
      <c r="A12" s="109"/>
      <c r="B12" s="106"/>
      <c r="C12" s="15" t="s">
        <v>1</v>
      </c>
      <c r="D12" s="81">
        <v>185998</v>
      </c>
      <c r="E12" s="70">
        <v>4808</v>
      </c>
      <c r="F12" s="37">
        <f t="shared" si="3"/>
        <v>3768.5108153078204</v>
      </c>
      <c r="G12" s="70">
        <v>1030857</v>
      </c>
      <c r="H12" s="59">
        <v>123346</v>
      </c>
      <c r="I12" s="37">
        <f t="shared" si="0"/>
        <v>735.74416681529999</v>
      </c>
      <c r="J12" s="49">
        <f t="shared" si="1"/>
        <v>18.043045737672635</v>
      </c>
      <c r="K12" s="49">
        <f t="shared" si="1"/>
        <v>3.8979780454980304</v>
      </c>
      <c r="L12" s="50">
        <f t="shared" si="2"/>
        <v>14.145067692174605</v>
      </c>
    </row>
    <row r="13" spans="1:12">
      <c r="A13" s="109"/>
      <c r="B13" s="106" t="s">
        <v>5</v>
      </c>
      <c r="C13" s="15" t="s">
        <v>0</v>
      </c>
      <c r="D13" s="75">
        <v>2166</v>
      </c>
      <c r="E13" s="69">
        <v>52</v>
      </c>
      <c r="F13" s="36">
        <f t="shared" si="3"/>
        <v>4065.3846153846152</v>
      </c>
      <c r="G13" s="69">
        <v>43031</v>
      </c>
      <c r="H13" s="55">
        <v>2043</v>
      </c>
      <c r="I13" s="36">
        <f t="shared" si="0"/>
        <v>2006.2652961331378</v>
      </c>
      <c r="J13" s="51">
        <f t="shared" si="1"/>
        <v>5.0335804420069259</v>
      </c>
      <c r="K13" s="51">
        <f t="shared" si="1"/>
        <v>2.5452765540871267</v>
      </c>
      <c r="L13" s="52">
        <f t="shared" si="2"/>
        <v>2.4883038879197992</v>
      </c>
    </row>
    <row r="14" spans="1:12">
      <c r="A14" s="109"/>
      <c r="B14" s="106"/>
      <c r="C14" s="15" t="s">
        <v>1</v>
      </c>
      <c r="D14" s="81">
        <v>8141</v>
      </c>
      <c r="E14" s="70">
        <v>315</v>
      </c>
      <c r="F14" s="37">
        <f t="shared" si="3"/>
        <v>2484.4444444444443</v>
      </c>
      <c r="G14" s="70">
        <v>251356</v>
      </c>
      <c r="H14" s="59">
        <v>4887</v>
      </c>
      <c r="I14" s="37">
        <f t="shared" si="0"/>
        <v>5043.3599345201555</v>
      </c>
      <c r="J14" s="49">
        <f t="shared" si="1"/>
        <v>3.2388325721287732</v>
      </c>
      <c r="K14" s="49">
        <f t="shared" si="1"/>
        <v>6.4456721915285451</v>
      </c>
      <c r="L14" s="50">
        <f t="shared" si="2"/>
        <v>-3.2068396193997719</v>
      </c>
    </row>
    <row r="15" spans="1:12">
      <c r="A15" s="109"/>
      <c r="B15" s="106" t="s">
        <v>6</v>
      </c>
      <c r="C15" s="15" t="s">
        <v>0</v>
      </c>
      <c r="D15" s="75">
        <v>7799</v>
      </c>
      <c r="E15" s="69">
        <v>64</v>
      </c>
      <c r="F15" s="36">
        <f t="shared" si="3"/>
        <v>12085.9375</v>
      </c>
      <c r="G15" s="69">
        <v>98854</v>
      </c>
      <c r="H15" s="55">
        <v>4401</v>
      </c>
      <c r="I15" s="36">
        <f t="shared" si="0"/>
        <v>2146.171324698932</v>
      </c>
      <c r="J15" s="51">
        <f t="shared" si="1"/>
        <v>7.8894126691889053</v>
      </c>
      <c r="K15" s="51">
        <f t="shared" si="1"/>
        <v>1.4542149511474665</v>
      </c>
      <c r="L15" s="52">
        <f t="shared" si="2"/>
        <v>6.4351977180414384</v>
      </c>
    </row>
    <row r="16" spans="1:12">
      <c r="A16" s="109"/>
      <c r="B16" s="106"/>
      <c r="C16" s="15" t="s">
        <v>1</v>
      </c>
      <c r="D16" s="81">
        <v>46547</v>
      </c>
      <c r="E16" s="70">
        <v>381</v>
      </c>
      <c r="F16" s="37">
        <f t="shared" si="3"/>
        <v>12117.060367454069</v>
      </c>
      <c r="G16" s="70">
        <v>604577</v>
      </c>
      <c r="H16" s="59">
        <v>10032</v>
      </c>
      <c r="I16" s="37">
        <f t="shared" si="0"/>
        <v>5926.4852472089315</v>
      </c>
      <c r="J16" s="49">
        <f t="shared" si="1"/>
        <v>7.6991020167819819</v>
      </c>
      <c r="K16" s="49">
        <f t="shared" si="1"/>
        <v>3.7978468899521527</v>
      </c>
      <c r="L16" s="50">
        <f t="shared" si="2"/>
        <v>3.9012551268298292</v>
      </c>
    </row>
    <row r="17" spans="1:12">
      <c r="A17" s="109"/>
      <c r="B17" s="106" t="s">
        <v>7</v>
      </c>
      <c r="C17" s="15" t="s">
        <v>0</v>
      </c>
      <c r="D17" s="75">
        <v>2142</v>
      </c>
      <c r="E17" s="69">
        <v>930</v>
      </c>
      <c r="F17" s="36">
        <f t="shared" si="3"/>
        <v>130.32258064516128</v>
      </c>
      <c r="G17" s="69">
        <v>15070</v>
      </c>
      <c r="H17" s="55">
        <v>7567</v>
      </c>
      <c r="I17" s="36">
        <f t="shared" si="0"/>
        <v>99.154222280956787</v>
      </c>
      <c r="J17" s="51">
        <f t="shared" si="1"/>
        <v>14.213669542136694</v>
      </c>
      <c r="K17" s="51">
        <f t="shared" si="1"/>
        <v>12.290207479846703</v>
      </c>
      <c r="L17" s="52">
        <f t="shared" si="2"/>
        <v>1.9234620622899907</v>
      </c>
    </row>
    <row r="18" spans="1:12">
      <c r="A18" s="109"/>
      <c r="B18" s="106"/>
      <c r="C18" s="15" t="s">
        <v>1</v>
      </c>
      <c r="D18" s="81">
        <v>21840</v>
      </c>
      <c r="E18" s="70">
        <v>2564</v>
      </c>
      <c r="F18" s="37">
        <f t="shared" si="3"/>
        <v>751.79407176287054</v>
      </c>
      <c r="G18" s="70">
        <v>185322</v>
      </c>
      <c r="H18" s="59">
        <v>41726</v>
      </c>
      <c r="I18" s="37">
        <f t="shared" si="0"/>
        <v>344.14034414993051</v>
      </c>
      <c r="J18" s="49">
        <f t="shared" si="1"/>
        <v>11.784893320814582</v>
      </c>
      <c r="K18" s="49">
        <f t="shared" si="1"/>
        <v>6.1448497339788144</v>
      </c>
      <c r="L18" s="50">
        <f t="shared" si="2"/>
        <v>5.6400435868357679</v>
      </c>
    </row>
    <row r="19" spans="1:12">
      <c r="A19" s="109"/>
      <c r="B19" s="106" t="s">
        <v>17</v>
      </c>
      <c r="C19" s="15" t="s">
        <v>0</v>
      </c>
      <c r="D19" s="75">
        <v>673</v>
      </c>
      <c r="E19" s="69">
        <v>358</v>
      </c>
      <c r="F19" s="36">
        <f t="shared" si="3"/>
        <v>87.988826815642469</v>
      </c>
      <c r="G19" s="69">
        <v>15522</v>
      </c>
      <c r="H19" s="55">
        <v>4826</v>
      </c>
      <c r="I19" s="36">
        <f t="shared" si="0"/>
        <v>221.63282221301284</v>
      </c>
      <c r="J19" s="51">
        <f t="shared" si="1"/>
        <v>4.335781471459863</v>
      </c>
      <c r="K19" s="51">
        <f t="shared" si="1"/>
        <v>7.4181516784086199</v>
      </c>
      <c r="L19" s="52">
        <f t="shared" si="2"/>
        <v>-3.0823702069487569</v>
      </c>
    </row>
    <row r="20" spans="1:12">
      <c r="A20" s="109"/>
      <c r="B20" s="106"/>
      <c r="C20" s="15" t="s">
        <v>1</v>
      </c>
      <c r="D20" s="81">
        <v>6371</v>
      </c>
      <c r="E20" s="70">
        <v>1134</v>
      </c>
      <c r="F20" s="37">
        <f t="shared" si="3"/>
        <v>461.81657848324517</v>
      </c>
      <c r="G20" s="70">
        <v>141013</v>
      </c>
      <c r="H20" s="59">
        <v>17920</v>
      </c>
      <c r="I20" s="37">
        <f t="shared" si="0"/>
        <v>686.90290178571422</v>
      </c>
      <c r="J20" s="49">
        <f t="shared" si="1"/>
        <v>4.5180231609851571</v>
      </c>
      <c r="K20" s="49">
        <f t="shared" si="1"/>
        <v>6.328125</v>
      </c>
      <c r="L20" s="50">
        <f t="shared" si="2"/>
        <v>-1.8101018390148429</v>
      </c>
    </row>
    <row r="21" spans="1:12">
      <c r="A21" s="109"/>
      <c r="B21" s="106" t="s">
        <v>18</v>
      </c>
      <c r="C21" s="15" t="s">
        <v>0</v>
      </c>
      <c r="D21" s="75">
        <v>314</v>
      </c>
      <c r="E21" s="69">
        <v>100</v>
      </c>
      <c r="F21" s="36">
        <f t="shared" si="3"/>
        <v>214</v>
      </c>
      <c r="G21" s="69">
        <v>18538</v>
      </c>
      <c r="H21" s="55">
        <v>10035</v>
      </c>
      <c r="I21" s="36">
        <f t="shared" si="0"/>
        <v>84.733432984554057</v>
      </c>
      <c r="J21" s="51">
        <f t="shared" si="1"/>
        <v>1.6938181033552702</v>
      </c>
      <c r="K21" s="51">
        <f t="shared" si="1"/>
        <v>0.99651220727453915</v>
      </c>
      <c r="L21" s="52">
        <f t="shared" si="2"/>
        <v>0.69730589608073101</v>
      </c>
    </row>
    <row r="22" spans="1:12">
      <c r="A22" s="109"/>
      <c r="B22" s="106"/>
      <c r="C22" s="15" t="s">
        <v>1</v>
      </c>
      <c r="D22" s="81">
        <v>2757</v>
      </c>
      <c r="E22" s="70">
        <v>521</v>
      </c>
      <c r="F22" s="37">
        <f t="shared" si="3"/>
        <v>429.17466410748563</v>
      </c>
      <c r="G22" s="70">
        <v>149712</v>
      </c>
      <c r="H22" s="59">
        <v>50481</v>
      </c>
      <c r="I22" s="37">
        <f t="shared" si="0"/>
        <v>196.57098710405896</v>
      </c>
      <c r="J22" s="49">
        <f t="shared" si="1"/>
        <v>1.8415357486373838</v>
      </c>
      <c r="K22" s="49">
        <f t="shared" si="1"/>
        <v>1.0320714724351736</v>
      </c>
      <c r="L22" s="50">
        <f t="shared" si="2"/>
        <v>0.80946427620221018</v>
      </c>
    </row>
    <row r="23" spans="1:12">
      <c r="A23" s="109"/>
      <c r="B23" s="106" t="s">
        <v>8</v>
      </c>
      <c r="C23" s="15" t="s">
        <v>0</v>
      </c>
      <c r="D23" s="75">
        <v>204</v>
      </c>
      <c r="E23" s="69">
        <v>135</v>
      </c>
      <c r="F23" s="36">
        <f t="shared" si="3"/>
        <v>51.111111111111107</v>
      </c>
      <c r="G23" s="69">
        <v>39540</v>
      </c>
      <c r="H23" s="55">
        <v>24670</v>
      </c>
      <c r="I23" s="36">
        <f t="shared" si="0"/>
        <v>60.275638427239564</v>
      </c>
      <c r="J23" s="51">
        <f t="shared" si="1"/>
        <v>0.51593323216995446</v>
      </c>
      <c r="K23" s="51">
        <f t="shared" si="1"/>
        <v>0.54722334819618978</v>
      </c>
      <c r="L23" s="52">
        <f t="shared" si="2"/>
        <v>-3.1290116026235326E-2</v>
      </c>
    </row>
    <row r="24" spans="1:12">
      <c r="A24" s="109"/>
      <c r="B24" s="106"/>
      <c r="C24" s="15" t="s">
        <v>1</v>
      </c>
      <c r="D24" s="81">
        <v>2917</v>
      </c>
      <c r="E24" s="70">
        <v>548</v>
      </c>
      <c r="F24" s="37">
        <f t="shared" si="3"/>
        <v>432.29927007299267</v>
      </c>
      <c r="G24" s="70">
        <v>269230</v>
      </c>
      <c r="H24" s="59">
        <v>79307</v>
      </c>
      <c r="I24" s="37">
        <f t="shared" si="0"/>
        <v>239.47823016883754</v>
      </c>
      <c r="J24" s="49">
        <f t="shared" si="1"/>
        <v>1.083460238457824</v>
      </c>
      <c r="K24" s="49">
        <f t="shared" si="1"/>
        <v>0.69098566330840905</v>
      </c>
      <c r="L24" s="50">
        <f t="shared" si="2"/>
        <v>0.39247457514941497</v>
      </c>
    </row>
    <row r="25" spans="1:12">
      <c r="A25" s="109"/>
      <c r="B25" s="106" t="s">
        <v>9</v>
      </c>
      <c r="C25" s="15" t="s">
        <v>0</v>
      </c>
      <c r="D25" s="75">
        <v>209</v>
      </c>
      <c r="E25" s="69">
        <v>1000</v>
      </c>
      <c r="F25" s="36">
        <f t="shared" si="3"/>
        <v>-79.100000000000009</v>
      </c>
      <c r="G25" s="69">
        <v>17379</v>
      </c>
      <c r="H25" s="55">
        <v>11056</v>
      </c>
      <c r="I25" s="36">
        <f t="shared" si="0"/>
        <v>57.190665701881329</v>
      </c>
      <c r="J25" s="51">
        <f t="shared" si="1"/>
        <v>1.2026008400943669</v>
      </c>
      <c r="K25" s="51">
        <f t="shared" si="1"/>
        <v>9.0448625180897242</v>
      </c>
      <c r="L25" s="52">
        <f t="shared" si="2"/>
        <v>-7.8422616779953573</v>
      </c>
    </row>
    <row r="26" spans="1:12">
      <c r="A26" s="109"/>
      <c r="B26" s="106"/>
      <c r="C26" s="15" t="s">
        <v>1</v>
      </c>
      <c r="D26" s="82">
        <v>19617</v>
      </c>
      <c r="E26" s="62">
        <v>1671</v>
      </c>
      <c r="F26" s="37">
        <f t="shared" si="3"/>
        <v>1073.9676840215441</v>
      </c>
      <c r="G26" s="62">
        <v>245663</v>
      </c>
      <c r="H26" s="59">
        <v>61174</v>
      </c>
      <c r="I26" s="37">
        <f t="shared" si="0"/>
        <v>301.58073691437539</v>
      </c>
      <c r="J26" s="49">
        <f t="shared" si="1"/>
        <v>7.9853294960983128</v>
      </c>
      <c r="K26" s="49">
        <f t="shared" si="1"/>
        <v>2.731552620394285</v>
      </c>
      <c r="L26" s="50">
        <f t="shared" si="2"/>
        <v>5.2537768757040277</v>
      </c>
    </row>
    <row r="27" spans="1:12">
      <c r="A27" s="109"/>
      <c r="B27" s="106" t="s">
        <v>10</v>
      </c>
      <c r="C27" s="15" t="s">
        <v>0</v>
      </c>
      <c r="D27" s="76">
        <v>1028</v>
      </c>
      <c r="E27" s="71">
        <v>929</v>
      </c>
      <c r="F27" s="36">
        <f t="shared" si="3"/>
        <v>10.656620021528525</v>
      </c>
      <c r="G27" s="71">
        <v>92720</v>
      </c>
      <c r="H27" s="60">
        <v>66386</v>
      </c>
      <c r="I27" s="36">
        <f t="shared" si="0"/>
        <v>39.668002289639382</v>
      </c>
      <c r="J27" s="51">
        <f t="shared" si="1"/>
        <v>1.1087144089732528</v>
      </c>
      <c r="K27" s="51">
        <f t="shared" si="1"/>
        <v>1.3993914379537853</v>
      </c>
      <c r="L27" s="52">
        <f t="shared" si="2"/>
        <v>-0.29067702898053249</v>
      </c>
    </row>
    <row r="28" spans="1:12">
      <c r="A28" s="110"/>
      <c r="B28" s="107"/>
      <c r="C28" s="14" t="s">
        <v>1</v>
      </c>
      <c r="D28" s="82">
        <v>12309</v>
      </c>
      <c r="E28" s="62">
        <v>5868</v>
      </c>
      <c r="F28" s="35">
        <f t="shared" si="3"/>
        <v>109.76482617586912</v>
      </c>
      <c r="G28" s="62">
        <v>646776</v>
      </c>
      <c r="H28" s="65">
        <v>329737</v>
      </c>
      <c r="I28" s="35">
        <f t="shared" si="0"/>
        <v>96.149052123358928</v>
      </c>
      <c r="J28" s="47">
        <f t="shared" si="1"/>
        <v>1.9031318416267766</v>
      </c>
      <c r="K28" s="47">
        <f>E28/H28*100</f>
        <v>1.7796001055386566</v>
      </c>
      <c r="L28" s="48">
        <f>J28-K28</f>
        <v>0.12353173608812007</v>
      </c>
    </row>
    <row r="29" spans="1:12">
      <c r="A29" s="98" t="s">
        <v>19</v>
      </c>
      <c r="B29" s="101" t="s">
        <v>2</v>
      </c>
      <c r="C29" s="16" t="s">
        <v>0</v>
      </c>
      <c r="D29" s="28">
        <f>D31+D33</f>
        <v>5431</v>
      </c>
      <c r="E29" s="29">
        <f>E31+E33</f>
        <v>2576</v>
      </c>
      <c r="F29" s="38">
        <f>(D29-E29)/E29*100</f>
        <v>110.8307453416149</v>
      </c>
      <c r="G29" s="79">
        <v>225367</v>
      </c>
      <c r="H29" s="63">
        <v>123231</v>
      </c>
      <c r="I29" s="34">
        <f t="shared" si="0"/>
        <v>82.881742418709578</v>
      </c>
      <c r="J29" s="45">
        <f t="shared" si="1"/>
        <v>2.4098470494792936</v>
      </c>
      <c r="K29" s="45">
        <f t="shared" si="1"/>
        <v>2.0903831016546159</v>
      </c>
      <c r="L29" s="46">
        <f>J29-K29</f>
        <v>0.31946394782467769</v>
      </c>
    </row>
    <row r="30" spans="1:12">
      <c r="A30" s="99"/>
      <c r="B30" s="102"/>
      <c r="C30" s="17" t="s">
        <v>1</v>
      </c>
      <c r="D30" s="30">
        <f>D32+D34</f>
        <v>38522</v>
      </c>
      <c r="E30" s="31">
        <f>E32+E34</f>
        <v>19247</v>
      </c>
      <c r="F30" s="39">
        <f>(D30-E30)/E30*100</f>
        <v>100.14547721722866</v>
      </c>
      <c r="G30" s="80">
        <v>1690567</v>
      </c>
      <c r="H30" s="64">
        <v>610942</v>
      </c>
      <c r="I30" s="35">
        <f t="shared" si="0"/>
        <v>176.71481089857957</v>
      </c>
      <c r="J30" s="47">
        <f t="shared" si="1"/>
        <v>2.2786437922898055</v>
      </c>
      <c r="K30" s="47">
        <f>E30/H30*100</f>
        <v>3.1503808872200634</v>
      </c>
      <c r="L30" s="48">
        <f>J30-K30</f>
        <v>-0.87173709493025786</v>
      </c>
    </row>
    <row r="31" spans="1:12">
      <c r="A31" s="99"/>
      <c r="B31" s="103" t="s">
        <v>11</v>
      </c>
      <c r="C31" s="18" t="s">
        <v>0</v>
      </c>
      <c r="D31" s="83">
        <v>2374</v>
      </c>
      <c r="E31" s="55">
        <v>1122</v>
      </c>
      <c r="F31" s="36">
        <f t="shared" si="3"/>
        <v>111.58645276292336</v>
      </c>
      <c r="G31" s="55">
        <v>83250</v>
      </c>
      <c r="H31" s="66">
        <v>50299</v>
      </c>
      <c r="I31" s="36">
        <f t="shared" si="0"/>
        <v>65.510248712698058</v>
      </c>
      <c r="J31" s="45">
        <f t="shared" si="1"/>
        <v>2.8516516516516517</v>
      </c>
      <c r="K31" s="45">
        <f t="shared" si="1"/>
        <v>2.2306606493170835</v>
      </c>
      <c r="L31" s="46">
        <f>J31-K31</f>
        <v>0.62099100233456817</v>
      </c>
    </row>
    <row r="32" spans="1:12">
      <c r="A32" s="99"/>
      <c r="B32" s="104"/>
      <c r="C32" s="18" t="s">
        <v>1</v>
      </c>
      <c r="D32" s="62">
        <v>18232</v>
      </c>
      <c r="E32" s="62">
        <v>7656</v>
      </c>
      <c r="F32" s="37">
        <f t="shared" si="3"/>
        <v>138.14002089864158</v>
      </c>
      <c r="G32" s="62">
        <v>701938</v>
      </c>
      <c r="H32" s="59">
        <v>281440</v>
      </c>
      <c r="I32" s="37">
        <f t="shared" si="0"/>
        <v>149.40946560545765</v>
      </c>
      <c r="J32" s="49">
        <f t="shared" si="1"/>
        <v>2.5973803954195387</v>
      </c>
      <c r="K32" s="49">
        <f t="shared" si="1"/>
        <v>2.7202956225127912</v>
      </c>
      <c r="L32" s="50">
        <f t="shared" ref="L32:L33" si="4">J32-K32</f>
        <v>-0.12291522709325253</v>
      </c>
    </row>
    <row r="33" spans="1:12">
      <c r="A33" s="99"/>
      <c r="B33" s="104" t="s">
        <v>10</v>
      </c>
      <c r="C33" s="18" t="s">
        <v>0</v>
      </c>
      <c r="D33" s="71">
        <v>3057</v>
      </c>
      <c r="E33" s="71">
        <v>1454</v>
      </c>
      <c r="F33" s="36">
        <f t="shared" si="3"/>
        <v>110.24759284731775</v>
      </c>
      <c r="G33" s="71">
        <v>142117</v>
      </c>
      <c r="H33" s="60">
        <v>72932</v>
      </c>
      <c r="I33" s="36">
        <f t="shared" si="0"/>
        <v>94.862337519881535</v>
      </c>
      <c r="J33" s="51">
        <f t="shared" si="1"/>
        <v>2.1510445618750746</v>
      </c>
      <c r="K33" s="51">
        <f t="shared" si="1"/>
        <v>1.9936379092853618</v>
      </c>
      <c r="L33" s="52">
        <f t="shared" si="4"/>
        <v>0.15740665258971287</v>
      </c>
    </row>
    <row r="34" spans="1:12" ht="17.25" thickBot="1">
      <c r="A34" s="100"/>
      <c r="B34" s="105"/>
      <c r="C34" s="19" t="s">
        <v>1</v>
      </c>
      <c r="D34" s="72">
        <v>20290</v>
      </c>
      <c r="E34" s="72">
        <v>11591</v>
      </c>
      <c r="F34" s="40">
        <f t="shared" si="3"/>
        <v>75.049607454059185</v>
      </c>
      <c r="G34" s="72">
        <v>988629</v>
      </c>
      <c r="H34" s="61">
        <v>329502</v>
      </c>
      <c r="I34" s="40">
        <f t="shared" si="0"/>
        <v>200.03732906021816</v>
      </c>
      <c r="J34" s="53">
        <f t="shared" si="1"/>
        <v>2.0523371254535321</v>
      </c>
      <c r="K34" s="53">
        <f>E34/H34*100</f>
        <v>3.517732821045092</v>
      </c>
      <c r="L34" s="54">
        <f>J34-K34</f>
        <v>-1.4653956955915599</v>
      </c>
    </row>
  </sheetData>
  <mergeCells count="21">
    <mergeCell ref="B25:B26"/>
    <mergeCell ref="A1:L1"/>
    <mergeCell ref="D3:F3"/>
    <mergeCell ref="G3:I3"/>
    <mergeCell ref="J3:L3"/>
    <mergeCell ref="A5:B6"/>
    <mergeCell ref="A7:A28"/>
    <mergeCell ref="B7:B8"/>
    <mergeCell ref="B9:B10"/>
    <mergeCell ref="B11:B12"/>
    <mergeCell ref="B13:B14"/>
    <mergeCell ref="B15:B16"/>
    <mergeCell ref="B17:B18"/>
    <mergeCell ref="B19:B20"/>
    <mergeCell ref="B21:B22"/>
    <mergeCell ref="B23:B24"/>
    <mergeCell ref="B27:B28"/>
    <mergeCell ref="A29:A34"/>
    <mergeCell ref="B29:B30"/>
    <mergeCell ref="B31:B32"/>
    <mergeCell ref="B33:B34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13</vt:i4>
      </vt:variant>
    </vt:vector>
  </HeadingPairs>
  <TitlesOfParts>
    <vt:vector size="13" baseType="lpstr">
      <vt:lpstr>표지</vt:lpstr>
      <vt:lpstr>1월</vt:lpstr>
      <vt:lpstr>2월</vt:lpstr>
      <vt:lpstr>3월</vt:lpstr>
      <vt:lpstr>4월</vt:lpstr>
      <vt:lpstr>5월</vt:lpstr>
      <vt:lpstr>6월</vt:lpstr>
      <vt:lpstr>7월</vt:lpstr>
      <vt:lpstr>8월</vt:lpstr>
      <vt:lpstr>9월</vt:lpstr>
      <vt:lpstr>10월</vt:lpstr>
      <vt:lpstr>11월</vt:lpstr>
      <vt:lpstr>12월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제주관광공사</dc:creator>
  <cp:lastModifiedBy>admin</cp:lastModifiedBy>
  <cp:lastPrinted>2017-07-19T02:23:09Z</cp:lastPrinted>
  <dcterms:created xsi:type="dcterms:W3CDTF">2016-05-26T02:39:52Z</dcterms:created>
  <dcterms:modified xsi:type="dcterms:W3CDTF">2024-06-22T21:01:57Z</dcterms:modified>
</cp:coreProperties>
</file>