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Kyu/Georgia Tech/Lab/Si_BTI/bti-comphy/data/"/>
    </mc:Choice>
  </mc:AlternateContent>
  <xr:revisionPtr revIDLastSave="0" documentId="13_ncr:1_{96B264A0-9446-9A47-B27B-88377EE1975F}" xr6:coauthVersionLast="47" xr6:coauthVersionMax="47" xr10:uidLastSave="{00000000-0000-0000-0000-000000000000}"/>
  <bookViews>
    <workbookView xWindow="38400" yWindow="3760" windowWidth="30240" windowHeight="18880" activeTab="2" xr2:uid="{7FA72ECF-F417-4007-B534-41E9FF50D7CB}"/>
  </bookViews>
  <sheets>
    <sheet name="Vth_dataset" sheetId="2" r:id="rId1"/>
    <sheet name="Si" sheetId="3" r:id="rId2"/>
    <sheet name="IW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Q2" i="2" s="1"/>
  <c r="R2" i="2" s="1"/>
  <c r="T2" i="2" s="1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D57" i="2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C57" i="2"/>
  <c r="E57" i="2" s="1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C39" i="2"/>
  <c r="E39" i="2" s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D21" i="2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E38" i="2" s="1"/>
  <c r="C21" i="2"/>
  <c r="E21" i="2" s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Q5" i="2"/>
  <c r="R5" i="2" s="1"/>
  <c r="T5" i="2" s="1"/>
  <c r="P5" i="2"/>
  <c r="D4" i="2"/>
  <c r="D5" i="2" s="1"/>
  <c r="D6" i="2" s="1"/>
  <c r="C4" i="2"/>
  <c r="E4" i="2" s="1"/>
  <c r="J4" i="2" s="1"/>
  <c r="P4" i="2"/>
  <c r="Q4" i="2" s="1"/>
  <c r="R4" i="2" s="1"/>
  <c r="T4" i="2" s="1"/>
  <c r="D3" i="2"/>
  <c r="C3" i="2"/>
  <c r="E3" i="2" s="1"/>
  <c r="P3" i="2"/>
  <c r="Q3" i="2" s="1"/>
  <c r="R3" i="2" s="1"/>
  <c r="T3" i="2" s="1"/>
  <c r="E59" i="2" l="1"/>
  <c r="E49" i="2"/>
  <c r="E44" i="2"/>
  <c r="E54" i="2"/>
  <c r="E43" i="2"/>
  <c r="E32" i="2"/>
  <c r="E27" i="2"/>
  <c r="E35" i="2"/>
  <c r="E23" i="2"/>
  <c r="E36" i="2"/>
  <c r="E24" i="2"/>
  <c r="E28" i="2"/>
  <c r="E31" i="2"/>
  <c r="D7" i="2"/>
  <c r="D8" i="2" s="1"/>
  <c r="E6" i="2"/>
  <c r="E65" i="2"/>
  <c r="E55" i="2"/>
  <c r="E40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E70" i="2"/>
  <c r="E72" i="2"/>
  <c r="E71" i="2"/>
  <c r="E61" i="2"/>
  <c r="E5" i="2"/>
  <c r="E46" i="2"/>
  <c r="E51" i="2"/>
  <c r="E25" i="2"/>
  <c r="E29" i="2"/>
  <c r="E33" i="2"/>
  <c r="E37" i="2"/>
  <c r="E41" i="2"/>
  <c r="E52" i="2"/>
  <c r="E62" i="2"/>
  <c r="E73" i="2"/>
  <c r="E64" i="2"/>
  <c r="E60" i="2"/>
  <c r="E56" i="2"/>
  <c r="E67" i="2"/>
  <c r="E42" i="2"/>
  <c r="E47" i="2"/>
  <c r="E63" i="2"/>
  <c r="E68" i="2"/>
  <c r="E7" i="2"/>
  <c r="E50" i="2"/>
  <c r="E45" i="2"/>
  <c r="E66" i="2"/>
  <c r="J5" i="2"/>
  <c r="J6" i="2" s="1"/>
  <c r="E22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E26" i="2"/>
  <c r="E30" i="2"/>
  <c r="E34" i="2"/>
  <c r="E48" i="2"/>
  <c r="E53" i="2"/>
  <c r="E58" i="2"/>
  <c r="J58" i="2" s="1"/>
  <c r="J59" i="2" s="1"/>
  <c r="E69" i="2"/>
  <c r="E74" i="2"/>
  <c r="J7" i="2" l="1"/>
  <c r="J60" i="2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D9" i="2"/>
  <c r="E8" i="2"/>
  <c r="D10" i="2" l="1"/>
  <c r="E9" i="2"/>
  <c r="J8" i="2"/>
  <c r="J9" i="2" s="1"/>
  <c r="D11" i="2" l="1"/>
  <c r="E10" i="2"/>
  <c r="J10" i="2" s="1"/>
  <c r="D12" i="2" l="1"/>
  <c r="E11" i="2"/>
  <c r="J11" i="2" s="1"/>
  <c r="J12" i="2" l="1"/>
  <c r="D13" i="2"/>
  <c r="E12" i="2"/>
  <c r="D14" i="2" l="1"/>
  <c r="E13" i="2"/>
  <c r="J13" i="2"/>
  <c r="D15" i="2" l="1"/>
  <c r="E14" i="2"/>
  <c r="J14" i="2" s="1"/>
  <c r="D16" i="2" l="1"/>
  <c r="E15" i="2"/>
  <c r="J15" i="2" s="1"/>
  <c r="D17" i="2" l="1"/>
  <c r="E16" i="2"/>
  <c r="J16" i="2" s="1"/>
  <c r="D18" i="2" l="1"/>
  <c r="E17" i="2"/>
  <c r="J17" i="2" s="1"/>
  <c r="D19" i="2" l="1"/>
  <c r="E18" i="2"/>
  <c r="J18" i="2" s="1"/>
  <c r="J19" i="2" l="1"/>
  <c r="J20" i="2" s="1"/>
  <c r="D20" i="2"/>
  <c r="E20" i="2" s="1"/>
  <c r="E19" i="2"/>
</calcChain>
</file>

<file path=xl/sharedStrings.xml><?xml version="1.0" encoding="utf-8"?>
<sst xmlns="http://schemas.openxmlformats.org/spreadsheetml/2006/main" count="138" uniqueCount="45">
  <si>
    <t>rec</t>
  </si>
  <si>
    <t>t_st/t_rec</t>
  </si>
  <si>
    <t>Device</t>
  </si>
  <si>
    <t>t_st</t>
  </si>
  <si>
    <t>t_rec</t>
  </si>
  <si>
    <t>duty cycle</t>
  </si>
  <si>
    <t>Vov</t>
  </si>
  <si>
    <t>temp</t>
  </si>
  <si>
    <t>deltaVth</t>
  </si>
  <si>
    <t>BG</t>
  </si>
  <si>
    <t>(st+rec)_loops</t>
  </si>
  <si>
    <t>1MHz</t>
  </si>
  <si>
    <t>1000s</t>
  </si>
  <si>
    <t>1G</t>
  </si>
  <si>
    <t>5분</t>
  </si>
  <si>
    <t>?</t>
  </si>
  <si>
    <t>delvto</t>
  </si>
  <si>
    <t>Fit NN</t>
  </si>
  <si>
    <t>10%~90%</t>
  </si>
  <si>
    <t>Data flip/turn off nonideality</t>
  </si>
  <si>
    <t>1;9</t>
  </si>
  <si>
    <t>1;1</t>
  </si>
  <si>
    <t>9;1</t>
  </si>
  <si>
    <t>100k</t>
  </si>
  <si>
    <t>Si</t>
  </si>
  <si>
    <t>freq</t>
  </si>
  <si>
    <t>1,1.7</t>
  </si>
  <si>
    <t>25, 85</t>
  </si>
  <si>
    <t>1,4,7,10,50,100</t>
  </si>
  <si>
    <t>Vth0 = 0.597V</t>
  </si>
  <si>
    <t>temp [K]</t>
  </si>
  <si>
    <t>Vov [V]</t>
  </si>
  <si>
    <t>t_stress [s]</t>
  </si>
  <si>
    <t>deltaVth [V]</t>
  </si>
  <si>
    <t>Controlled</t>
  </si>
  <si>
    <t>Manipulated</t>
  </si>
  <si>
    <t>300, 330, 360</t>
  </si>
  <si>
    <t>Vth0=0.578V</t>
  </si>
  <si>
    <t>f=10vs100vs1000</t>
  </si>
  <si>
    <t>1s dVth</t>
  </si>
  <si>
    <t>f [Hz]</t>
  </si>
  <si>
    <t>IWO</t>
  </si>
  <si>
    <t>Vth0 = 0.679V</t>
  </si>
  <si>
    <t>Vth0=0.640V</t>
  </si>
  <si>
    <t>Vth0=0.601V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</si>
</sst>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11" fontId="0" fillId="0" borderId="0" xfId="0" applyNumberFormat="1"/>
    <xf numFmtId="1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Vth_dataset!$E$3:$E$20</c:f>
              <c:numCache>
                <c:formatCode>General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</c:numCache>
            </c:numRef>
          </c:xVal>
          <c:yVal>
            <c:numRef>
              <c:f>Vth_dataset!$J$3:$J$20</c:f>
              <c:numCache>
                <c:formatCode>General</c:formatCode>
                <c:ptCount val="18"/>
                <c:pt idx="0">
                  <c:v>0.4</c:v>
                </c:pt>
                <c:pt idx="1">
                  <c:v>0.33250126972736965</c:v>
                </c:pt>
                <c:pt idx="2">
                  <c:v>0.32361056826401696</c:v>
                </c:pt>
                <c:pt idx="3">
                  <c:v>0.32344781128487254</c:v>
                </c:pt>
                <c:pt idx="4">
                  <c:v>0.32344775668599784</c:v>
                </c:pt>
                <c:pt idx="5">
                  <c:v>0.32344775668599168</c:v>
                </c:pt>
                <c:pt idx="6">
                  <c:v>0.32344775668599168</c:v>
                </c:pt>
                <c:pt idx="7">
                  <c:v>0.32344775668599168</c:v>
                </c:pt>
                <c:pt idx="8">
                  <c:v>0.32344775668599168</c:v>
                </c:pt>
                <c:pt idx="9">
                  <c:v>0.32344775668599168</c:v>
                </c:pt>
                <c:pt idx="10">
                  <c:v>0.32344775668599168</c:v>
                </c:pt>
                <c:pt idx="11">
                  <c:v>0.32344775668599168</c:v>
                </c:pt>
                <c:pt idx="12">
                  <c:v>0.32344775668599168</c:v>
                </c:pt>
                <c:pt idx="13">
                  <c:v>0.32344775668599168</c:v>
                </c:pt>
                <c:pt idx="14">
                  <c:v>0.32344775668599168</c:v>
                </c:pt>
                <c:pt idx="15">
                  <c:v>0.32344775668599168</c:v>
                </c:pt>
                <c:pt idx="16">
                  <c:v>0.32344775668599168</c:v>
                </c:pt>
                <c:pt idx="17">
                  <c:v>0.32344775668599168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4-4BAD-AF0B-09FC3A30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55984"/>
        <c:axId val="822254064"/>
      </c:scatterChart>
      <c:valAx>
        <c:axId val="8222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4064"/>
        <c:crosses val="autoZero"/>
        <c:crossBetween val="midCat"/>
      </c:valAx>
      <c:valAx>
        <c:axId val="8222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300K</a:t>
            </a:r>
            <a:r>
              <a:rPr lang="en-US" baseline="0"/>
              <a:t> 1.7V AC-BTI Vth Shift</a:t>
            </a:r>
            <a:endParaRPr lang="en-US"/>
          </a:p>
        </c:rich>
      </c:tx>
      <c:layout>
        <c:manualLayout>
          <c:xMode val="edge"/>
          <c:yMode val="edge"/>
          <c:x val="0.300756780402449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Si!$F$4:$F$13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Si!$I$4:$I$13</c:f>
              <c:numCache>
                <c:formatCode>0.00E+00</c:formatCode>
                <c:ptCount val="10"/>
                <c:pt idx="0">
                  <c:v>8.5455380037791006E-5</c:v>
                </c:pt>
                <c:pt idx="1">
                  <c:v>9.2986231716940497E-5</c:v>
                </c:pt>
                <c:pt idx="2">
                  <c:v>9.6147168161753104E-5</c:v>
                </c:pt>
                <c:pt idx="3">
                  <c:v>9.8042895400607399E-5</c:v>
                </c:pt>
                <c:pt idx="4" formatCode="General">
                  <c:v>1.05798747119578E-4</c:v>
                </c:pt>
                <c:pt idx="5" formatCode="General">
                  <c:v>1.08929180464234E-4</c:v>
                </c:pt>
                <c:pt idx="6" formatCode="General">
                  <c:v>1.1089235563122E-4</c:v>
                </c:pt>
                <c:pt idx="7" formatCode="General">
                  <c:v>1.18151861482007E-4</c:v>
                </c:pt>
                <c:pt idx="8" formatCode="General">
                  <c:v>1.20864354198335E-4</c:v>
                </c:pt>
                <c:pt idx="9" formatCode="General">
                  <c:v>1.2258728041814E-4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3-7243-96C4-8A814D6C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1232"/>
        <c:axId val="326252944"/>
      </c:scatterChart>
      <c:valAx>
        <c:axId val="326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2944"/>
        <c:crosses val="autoZero"/>
        <c:crossBetween val="midCat"/>
      </c:valAx>
      <c:valAx>
        <c:axId val="326252944"/>
        <c:scaling>
          <c:orientation val="minMax"/>
          <c:min val="8.000000000000000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300K</a:t>
            </a:r>
            <a:r>
              <a:rPr lang="en-US" baseline="0"/>
              <a:t> 1V AC-BTI Vth Shift</a:t>
            </a:r>
            <a:endParaRPr lang="en-US"/>
          </a:p>
        </c:rich>
      </c:tx>
      <c:layout>
        <c:manualLayout>
          <c:xMode val="edge"/>
          <c:yMode val="edge"/>
          <c:x val="0.300756780402449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Si!$F$4:$F$13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Si!$I$14:$I$23</c:f>
              <c:numCache>
                <c:formatCode>0.00E+00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A-8249-AC16-E9BAF202E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1232"/>
        <c:axId val="326252944"/>
      </c:scatterChart>
      <c:valAx>
        <c:axId val="326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2944"/>
        <c:crosses val="autoZero"/>
        <c:crossBetween val="midCat"/>
      </c:valAx>
      <c:valAx>
        <c:axId val="326252944"/>
        <c:scaling>
          <c:orientation val="minMax"/>
          <c:min val="9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360K</a:t>
            </a:r>
            <a:r>
              <a:rPr lang="en-US" baseline="0"/>
              <a:t> 1.7V AC-BTI Vth Shift</a:t>
            </a:r>
            <a:endParaRPr lang="en-US"/>
          </a:p>
        </c:rich>
      </c:tx>
      <c:layout>
        <c:manualLayout>
          <c:xMode val="edge"/>
          <c:yMode val="edge"/>
          <c:x val="0.300756780402449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Si!$F$4:$F$13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Si!$I$44:$I$53</c:f>
              <c:numCache>
                <c:formatCode>0.00E+00</c:formatCode>
                <c:ptCount val="10"/>
                <c:pt idx="0">
                  <c:v>1.2369339765039199E-4</c:v>
                </c:pt>
                <c:pt idx="1">
                  <c:v>1.3795691845519499E-4</c:v>
                </c:pt>
                <c:pt idx="2">
                  <c:v>1.4423422606601999E-4</c:v>
                </c:pt>
                <c:pt idx="3">
                  <c:v>1.4809101531787399E-4</c:v>
                </c:pt>
                <c:pt idx="4" formatCode="General">
                  <c:v>1.64515682605448E-4</c:v>
                </c:pt>
                <c:pt idx="5" formatCode="General">
                  <c:v>1.71459285595032E-4</c:v>
                </c:pt>
                <c:pt idx="6" formatCode="General">
                  <c:v>1.75940901955273E-4</c:v>
                </c:pt>
                <c:pt idx="7" formatCode="General">
                  <c:v>1.9375061894244501E-4</c:v>
                </c:pt>
                <c:pt idx="8" formatCode="General">
                  <c:v>2.01096055544747E-4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0-6643-9C02-1689C8E0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1232"/>
        <c:axId val="326252944"/>
      </c:scatterChart>
      <c:valAx>
        <c:axId val="326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2944"/>
        <c:crosses val="autoZero"/>
        <c:crossBetween val="midCat"/>
      </c:valAx>
      <c:valAx>
        <c:axId val="326252944"/>
        <c:scaling>
          <c:orientation val="minMax"/>
          <c:min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360K</a:t>
            </a:r>
            <a:r>
              <a:rPr lang="en-US" baseline="0"/>
              <a:t> 1.7V AC-BTI Vth Shift</a:t>
            </a:r>
            <a:endParaRPr lang="en-US"/>
          </a:p>
        </c:rich>
      </c:tx>
      <c:layout>
        <c:manualLayout>
          <c:xMode val="edge"/>
          <c:yMode val="edge"/>
          <c:x val="0.300756780402449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Si!$F$4:$F$13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Si!$I$44:$I$53</c:f>
              <c:numCache>
                <c:formatCode>0.00E+00</c:formatCode>
                <c:ptCount val="10"/>
                <c:pt idx="0">
                  <c:v>1.2369339765039199E-4</c:v>
                </c:pt>
                <c:pt idx="1">
                  <c:v>1.3795691845519499E-4</c:v>
                </c:pt>
                <c:pt idx="2">
                  <c:v>1.4423422606601999E-4</c:v>
                </c:pt>
                <c:pt idx="3">
                  <c:v>1.4809101531787399E-4</c:v>
                </c:pt>
                <c:pt idx="4" formatCode="General">
                  <c:v>1.64515682605448E-4</c:v>
                </c:pt>
                <c:pt idx="5" formatCode="General">
                  <c:v>1.71459285595032E-4</c:v>
                </c:pt>
                <c:pt idx="6" formatCode="General">
                  <c:v>1.75940901955273E-4</c:v>
                </c:pt>
                <c:pt idx="7" formatCode="General">
                  <c:v>1.9375061894244501E-4</c:v>
                </c:pt>
                <c:pt idx="8" formatCode="General">
                  <c:v>2.01096055544747E-4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E-9D4C-B5CC-24A54052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51232"/>
        <c:axId val="326252944"/>
      </c:scatterChart>
      <c:valAx>
        <c:axId val="326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2944"/>
        <c:crosses val="autoZero"/>
        <c:crossBetween val="midCat"/>
      </c:valAx>
      <c:valAx>
        <c:axId val="326252944"/>
        <c:scaling>
          <c:orientation val="minMax"/>
          <c:min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360K 1V AC-BTI Vth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Si!$F$54:$F$63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Si!$I$54:$I$63</c:f>
              <c:numCache>
                <c:formatCode>0.00E+00</c:formatCode>
                <c:ptCount val="10"/>
                <c:pt idx="0">
                  <c:v>1.7581668724231301E-6</c:v>
                </c:pt>
                <c:pt idx="1">
                  <c:v>1.7513641977773199E-6</c:v>
                </c:pt>
                <c:pt idx="2">
                  <c:v>1.7504112468369401E-6</c:v>
                </c:pt>
                <c:pt idx="3">
                  <c:v>1.75003135061135E-6</c:v>
                </c:pt>
                <c:pt idx="4">
                  <c:v>1.74936828567506E-6</c:v>
                </c:pt>
                <c:pt idx="5">
                  <c:v>1.7492737436341999E-6</c:v>
                </c:pt>
                <c:pt idx="6">
                  <c:v>1.7492359394299901E-6</c:v>
                </c:pt>
                <c:pt idx="7">
                  <c:v>1.74916979955863E-6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7D4A-9B1D-8188030F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99983"/>
        <c:axId val="873458431"/>
      </c:scatterChart>
      <c:valAx>
        <c:axId val="8733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58431"/>
        <c:crosses val="autoZero"/>
        <c:crossBetween val="midCat"/>
      </c:valAx>
      <c:valAx>
        <c:axId val="8734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IWO delta_Vth Plot</a:t>
            </a:r>
            <a:r>
              <a:rPr lang="en-US" baseline="0"/>
              <a:t>, Vov = 1.7V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IWO!$F$24:$F$33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IWO!$I$4:$I$13</c:f>
              <c:numCache>
                <c:formatCode>0.00E+00</c:formatCode>
                <c:ptCount val="10"/>
                <c:pt idx="0">
                  <c:v>6.1367709384980698E-3</c:v>
                </c:pt>
                <c:pt idx="1">
                  <c:v>8.3602683810514097E-3</c:v>
                </c:pt>
                <c:pt idx="2">
                  <c:v>9.3739286587774997E-3</c:v>
                </c:pt>
                <c:pt idx="3">
                  <c:v>1.0016104463902401E-2</c:v>
                </c:pt>
                <c:pt idx="4" formatCode="General">
                  <c:v>1.2793592980675899E-2</c:v>
                </c:pt>
                <c:pt idx="5" formatCode="General">
                  <c:v>1.39996927486086E-2</c:v>
                </c:pt>
                <c:pt idx="6" formatCode="General">
                  <c:v>1.47908947768212E-2</c:v>
                </c:pt>
                <c:pt idx="7" formatCode="General">
                  <c:v>1.80049580022929E-2</c:v>
                </c:pt>
                <c:pt idx="8" formatCode="General">
                  <c:v>1.9350096601910501E-2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8-E244-A8C8-23F839C50074}"/>
            </c:ext>
          </c:extLst>
        </c:ser>
        <c:ser>
          <c:idx val="1"/>
          <c:order val="1"/>
          <c:tx>
            <c:v>55C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IWO!$F$24:$F$33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IWO!$I$14:$I$23</c:f>
              <c:numCache>
                <c:formatCode>0.00E+00</c:formatCode>
                <c:ptCount val="10"/>
                <c:pt idx="0">
                  <c:v>7.9289955922751103E-3</c:v>
                </c:pt>
                <c:pt idx="1">
                  <c:v>1.0651803674718199E-2</c:v>
                </c:pt>
                <c:pt idx="2">
                  <c:v>1.18632724371069E-2</c:v>
                </c:pt>
                <c:pt idx="3">
                  <c:v>1.2630789166969501E-2</c:v>
                </c:pt>
                <c:pt idx="4" formatCode="General">
                  <c:v>1.58710139306192E-2</c:v>
                </c:pt>
                <c:pt idx="5" formatCode="General">
                  <c:v>1.7244419845353999E-2</c:v>
                </c:pt>
                <c:pt idx="6" formatCode="General">
                  <c:v>1.8137023468612599E-2</c:v>
                </c:pt>
                <c:pt idx="7" formatCode="General">
                  <c:v>2.1675369390231399E-2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A8-E244-A8C8-23F839C50074}"/>
            </c:ext>
          </c:extLst>
        </c:ser>
        <c:ser>
          <c:idx val="2"/>
          <c:order val="2"/>
          <c:tx>
            <c:v>85C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IWO!$F$24:$F$33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40</c:v>
                </c:pt>
                <c:pt idx="5">
                  <c:v>70</c:v>
                </c:pt>
                <c:pt idx="6">
                  <c:v>100</c:v>
                </c:pt>
                <c:pt idx="7">
                  <c:v>400</c:v>
                </c:pt>
                <c:pt idx="8">
                  <c:v>700</c:v>
                </c:pt>
                <c:pt idx="9">
                  <c:v>1000</c:v>
                </c:pt>
              </c:numCache>
            </c:numRef>
          </c:xVal>
          <c:yVal>
            <c:numRef>
              <c:f>IWO!$I$24:$I$33</c:f>
              <c:numCache>
                <c:formatCode>0.00E+00</c:formatCode>
                <c:ptCount val="10"/>
                <c:pt idx="0">
                  <c:v>9.9237251234312006E-3</c:v>
                </c:pt>
                <c:pt idx="1">
                  <c:v>1.3117508914505799E-2</c:v>
                </c:pt>
                <c:pt idx="2">
                  <c:v>1.45020547436569E-2</c:v>
                </c:pt>
                <c:pt idx="3">
                  <c:v>1.5378059051354601E-2</c:v>
                </c:pt>
                <c:pt idx="4" formatCode="General">
                  <c:v>1.8981289771372801E-2</c:v>
                </c:pt>
                <c:pt idx="5" formatCode="General">
                  <c:v>2.04715214782582E-2</c:v>
                </c:pt>
                <c:pt idx="6" formatCode="General">
                  <c:v>2.14293376795292E-2</c:v>
                </c:pt>
                <c:pt idx="7" formatCode="General">
                  <c:v>2.5131922108559E-2</c:v>
                </c:pt>
                <c:pt idx="8" formatCode="General">
                  <c:v>2.66021117713778E-2</c:v>
                </c:pt>
                <c:pt idx="9" formatCode="General">
                  <c:v>2.75288905939149E-2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A8-E244-A8C8-23F839C5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16992"/>
        <c:axId val="1608003024"/>
      </c:scatterChart>
      <c:valAx>
        <c:axId val="520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3024"/>
        <c:crosses val="autoZero"/>
        <c:crossBetween val="midCat"/>
      </c:valAx>
      <c:valAx>
        <c:axId val="16080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delta_Vth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1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5</xdr:row>
      <xdr:rowOff>119062</xdr:rowOff>
    </xdr:from>
    <xdr:to>
      <xdr:col>20</xdr:col>
      <xdr:colOff>95250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3CDAD-D95B-44FF-8CDD-1A6C7F2DB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76200</xdr:colOff>
      <xdr:row>21</xdr:row>
      <xdr:rowOff>9525</xdr:rowOff>
    </xdr:from>
    <xdr:to>
      <xdr:col>19</xdr:col>
      <xdr:colOff>600075</xdr:colOff>
      <xdr:row>34</xdr:row>
      <xdr:rowOff>114593</xdr:rowOff>
    </xdr:to>
    <xdr:pic>
      <xdr:nvPicPr>
        <xdr:cNvPr id="3" name="Picture 2" descr="Pulse Width Modulation - SparkFun Learn">
          <a:extLst>
            <a:ext uri="{FF2B5EF4-FFF2-40B4-BE49-F238E27FC236}">
              <a16:creationId xmlns:a16="http://schemas.microsoft.com/office/drawing/2014/main" id="{E230D5B6-D628-FCBD-3163-FEA7BAEC8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4010025"/>
          <a:ext cx="3762375" cy="2581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364644</xdr:colOff>
      <xdr:row>1</xdr:row>
      <xdr:rowOff>177415</xdr:rowOff>
    </xdr:from>
    <xdr:to>
      <xdr:col>14</xdr:col>
      <xdr:colOff>740834</xdr:colOff>
      <xdr:row>13</xdr:row>
      <xdr:rowOff>9621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80D37-29B2-F8BA-944F-B17B2401D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365605</xdr:colOff>
      <xdr:row>13</xdr:row>
      <xdr:rowOff>105834</xdr:rowOff>
    </xdr:from>
    <xdr:to>
      <xdr:col>14</xdr:col>
      <xdr:colOff>741795</xdr:colOff>
      <xdr:row>24</xdr:row>
      <xdr:rowOff>130464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8696E8-E98C-1E4E-9F59-E7339DBE7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529164</xdr:colOff>
      <xdr:row>41</xdr:row>
      <xdr:rowOff>163561</xdr:rowOff>
    </xdr:from>
    <xdr:to>
      <xdr:col>15</xdr:col>
      <xdr:colOff>77930</xdr:colOff>
      <xdr:row>52</xdr:row>
      <xdr:rowOff>188191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B1CE1B-1334-6949-9BBB-E81B7C09C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288636</xdr:colOff>
      <xdr:row>28</xdr:row>
      <xdr:rowOff>9621</xdr:rowOff>
    </xdr:from>
    <xdr:to>
      <xdr:col>14</xdr:col>
      <xdr:colOff>664826</xdr:colOff>
      <xdr:row>39</xdr:row>
      <xdr:rowOff>34252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5BEA58-E784-D44D-B876-986BBECBD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537826</xdr:colOff>
      <xdr:row>53</xdr:row>
      <xdr:rowOff>61961</xdr:rowOff>
    </xdr:from>
    <xdr:to>
      <xdr:col>15</xdr:col>
      <xdr:colOff>145281</xdr:colOff>
      <xdr:row>67</xdr:row>
      <xdr:rowOff>111222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03DDBF-87F2-056E-B30B-1561100D9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</xdr:colOff>
      <xdr:row>4</xdr:row>
      <xdr:rowOff>163830</xdr:rowOff>
    </xdr:from>
    <xdr:to>
      <xdr:col>18</xdr:col>
      <xdr:colOff>741680</xdr:colOff>
      <xdr:row>28</xdr:row>
      <xdr:rowOff>162560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9A2F4-3D26-8C11-76AF-5FFFD0077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5F57-DD40-486F-9884-381426E160D4}">
  <dimension ref="B1:T74"/>
  <sheetViews>
    <sheetView zoomScale="125" workbookViewId="0">
      <selection activeCell="J2" sqref="B2:J10"/>
    </sheetView>
  </sheetViews>
  <sheetFormatPr baseColWidth="10" defaultColWidth="8.83203125" defaultRowHeight="15" x14ac:dyDescent="0.2"/>
  <cols>
    <col min="2" max="4" width="9.1640625" style="1"/>
    <col min="5" max="5" width="9.5" style="1" bestFit="1" customWidth="1"/>
    <col min="6" max="6" width="9.83203125" style="1" bestFit="1" customWidth="1"/>
    <col min="7" max="7" width="14" style="1" bestFit="1" customWidth="1"/>
    <col min="8" max="10" width="9.1640625" style="1"/>
    <col min="18" max="18" width="12" bestFit="1" customWidth="1"/>
    <col min="20" max="20" width="12" bestFit="1" customWidth="1"/>
  </cols>
  <sheetData>
    <row r="1" spans="2:20" x14ac:dyDescent="0.2">
      <c r="H1" s="1">
        <v>1</v>
      </c>
      <c r="I1" s="1">
        <v>1.7</v>
      </c>
      <c r="K1">
        <v>25</v>
      </c>
      <c r="L1" s="1">
        <v>85</v>
      </c>
      <c r="Q1" t="s">
        <v>0</v>
      </c>
      <c r="R1" t="s">
        <v>1</v>
      </c>
      <c r="T1" s="2">
        <v>0.5</v>
      </c>
    </row>
    <row r="2" spans="2:20" x14ac:dyDescent="0.2">
      <c r="B2" s="3" t="s">
        <v>2</v>
      </c>
      <c r="C2" s="3" t="s">
        <v>3</v>
      </c>
      <c r="D2" s="3" t="s">
        <v>4</v>
      </c>
      <c r="E2" s="3" t="s">
        <v>1</v>
      </c>
      <c r="F2" s="3" t="s">
        <v>5</v>
      </c>
      <c r="G2" s="3" t="s">
        <v>10</v>
      </c>
      <c r="H2" s="3" t="s">
        <v>6</v>
      </c>
      <c r="I2" s="3" t="s">
        <v>7</v>
      </c>
      <c r="J2" s="3" t="s">
        <v>8</v>
      </c>
      <c r="N2">
        <v>64</v>
      </c>
      <c r="O2">
        <v>64</v>
      </c>
      <c r="P2">
        <f>N2*O2</f>
        <v>4096</v>
      </c>
      <c r="Q2">
        <f>N2*5+P2*8</f>
        <v>33088</v>
      </c>
      <c r="R2">
        <f>1/Q2</f>
        <v>3.0222437137330755E-5</v>
      </c>
      <c r="T2">
        <f>R2/2</f>
        <v>1.5111218568665377E-5</v>
      </c>
    </row>
    <row r="3" spans="2:20" x14ac:dyDescent="0.2">
      <c r="B3" s="7" t="s">
        <v>9</v>
      </c>
      <c r="C3" s="7">
        <f>0.0001</f>
        <v>1E-4</v>
      </c>
      <c r="D3" s="7">
        <f>0.0001</f>
        <v>1E-4</v>
      </c>
      <c r="E3" s="7">
        <f>C3/D3</f>
        <v>1</v>
      </c>
      <c r="F3" s="5">
        <v>0.5</v>
      </c>
      <c r="G3" s="5">
        <v>100</v>
      </c>
      <c r="H3" s="5">
        <v>1.7</v>
      </c>
      <c r="I3" s="5">
        <v>25</v>
      </c>
      <c r="J3" s="5">
        <v>0.4</v>
      </c>
      <c r="N3">
        <v>128</v>
      </c>
      <c r="O3">
        <v>128</v>
      </c>
      <c r="P3">
        <f>N3*O3</f>
        <v>16384</v>
      </c>
      <c r="Q3">
        <f>N3*5+P3*8</f>
        <v>131712</v>
      </c>
      <c r="R3">
        <f>1/Q3</f>
        <v>7.5923226433430511E-6</v>
      </c>
      <c r="T3">
        <f>R3/2</f>
        <v>3.7961613216715256E-6</v>
      </c>
    </row>
    <row r="4" spans="2:20" x14ac:dyDescent="0.2">
      <c r="B4" s="7" t="s">
        <v>9</v>
      </c>
      <c r="C4" s="7">
        <f t="shared" ref="C4:C38" si="0">0.0001</f>
        <v>1E-4</v>
      </c>
      <c r="D4" s="7">
        <f>D3*2</f>
        <v>2.0000000000000001E-4</v>
      </c>
      <c r="E4" s="7">
        <f t="shared" ref="E4:E20" si="1">C4/D4</f>
        <v>0.5</v>
      </c>
      <c r="F4" s="5">
        <v>0.5</v>
      </c>
      <c r="G4" s="5">
        <v>100</v>
      </c>
      <c r="H4" s="5">
        <v>1.7</v>
      </c>
      <c r="I4" s="5">
        <v>25</v>
      </c>
      <c r="J4" s="5">
        <f>J3/(1+1.5*EXP(-1/E4))</f>
        <v>0.33250126972736965</v>
      </c>
      <c r="N4">
        <v>256</v>
      </c>
      <c r="O4">
        <v>256</v>
      </c>
      <c r="P4">
        <f t="shared" ref="P4:P5" si="2">N4*O4</f>
        <v>65536</v>
      </c>
      <c r="Q4">
        <f t="shared" ref="Q4:Q5" si="3">N4*5+P4*8</f>
        <v>525568</v>
      </c>
      <c r="R4">
        <f t="shared" ref="R4:R5" si="4">1/Q4</f>
        <v>1.9027033609352168E-6</v>
      </c>
      <c r="T4">
        <f t="shared" ref="T4:T5" si="5">R4/2</f>
        <v>9.5135168046760841E-7</v>
      </c>
    </row>
    <row r="5" spans="2:20" x14ac:dyDescent="0.2">
      <c r="B5" s="7" t="s">
        <v>9</v>
      </c>
      <c r="C5" s="7">
        <f t="shared" si="0"/>
        <v>1E-4</v>
      </c>
      <c r="D5" s="7">
        <f t="shared" ref="D5:D20" si="6">D4*2</f>
        <v>4.0000000000000002E-4</v>
      </c>
      <c r="E5" s="7">
        <f t="shared" si="1"/>
        <v>0.25</v>
      </c>
      <c r="F5" s="5">
        <v>0.5</v>
      </c>
      <c r="G5" s="5">
        <v>100</v>
      </c>
      <c r="H5" s="5">
        <v>1.7</v>
      </c>
      <c r="I5" s="5">
        <v>25</v>
      </c>
      <c r="J5" s="5">
        <f t="shared" ref="J5:J20" si="7">J4/(1+1.5*EXP(-1/E5))</f>
        <v>0.32361056826401696</v>
      </c>
      <c r="N5">
        <v>512</v>
      </c>
      <c r="O5">
        <v>512</v>
      </c>
      <c r="P5">
        <f t="shared" si="2"/>
        <v>262144</v>
      </c>
      <c r="Q5">
        <f t="shared" si="3"/>
        <v>2099712</v>
      </c>
      <c r="R5">
        <f t="shared" si="4"/>
        <v>4.7625579127042187E-7</v>
      </c>
      <c r="T5">
        <f t="shared" si="5"/>
        <v>2.3812789563521093E-7</v>
      </c>
    </row>
    <row r="6" spans="2:20" x14ac:dyDescent="0.2">
      <c r="B6" s="7" t="s">
        <v>9</v>
      </c>
      <c r="C6" s="7">
        <f t="shared" si="0"/>
        <v>1E-4</v>
      </c>
      <c r="D6" s="7">
        <f t="shared" si="6"/>
        <v>8.0000000000000004E-4</v>
      </c>
      <c r="E6" s="7">
        <f t="shared" si="1"/>
        <v>0.125</v>
      </c>
      <c r="F6" s="5">
        <v>0.5</v>
      </c>
      <c r="G6" s="5">
        <v>100</v>
      </c>
      <c r="H6" s="5">
        <v>1.7</v>
      </c>
      <c r="I6" s="5">
        <v>25</v>
      </c>
      <c r="J6" s="5">
        <f t="shared" si="7"/>
        <v>0.32344781128487254</v>
      </c>
    </row>
    <row r="7" spans="2:20" x14ac:dyDescent="0.2">
      <c r="B7" s="7" t="s">
        <v>9</v>
      </c>
      <c r="C7" s="7">
        <f t="shared" si="0"/>
        <v>1E-4</v>
      </c>
      <c r="D7" s="7">
        <f t="shared" si="6"/>
        <v>1.6000000000000001E-3</v>
      </c>
      <c r="E7" s="7">
        <f t="shared" si="1"/>
        <v>6.25E-2</v>
      </c>
      <c r="F7" s="5">
        <v>0.5</v>
      </c>
      <c r="G7" s="5">
        <v>100</v>
      </c>
      <c r="H7" s="5">
        <v>1.7</v>
      </c>
      <c r="I7" s="5">
        <v>25</v>
      </c>
      <c r="J7" s="5">
        <f t="shared" si="7"/>
        <v>0.32344775668599784</v>
      </c>
      <c r="L7" s="6">
        <v>2000</v>
      </c>
      <c r="M7" t="s">
        <v>14</v>
      </c>
    </row>
    <row r="8" spans="2:20" x14ac:dyDescent="0.2">
      <c r="B8" s="7" t="s">
        <v>9</v>
      </c>
      <c r="C8" s="7">
        <f t="shared" si="0"/>
        <v>1E-4</v>
      </c>
      <c r="D8" s="7">
        <f t="shared" si="6"/>
        <v>3.2000000000000002E-3</v>
      </c>
      <c r="E8" s="7">
        <f t="shared" si="1"/>
        <v>3.125E-2</v>
      </c>
      <c r="F8" s="5">
        <v>0.5</v>
      </c>
      <c r="G8" s="5">
        <v>100</v>
      </c>
      <c r="H8" s="5">
        <v>1.7</v>
      </c>
      <c r="I8" s="5">
        <v>25</v>
      </c>
      <c r="J8" s="5">
        <f t="shared" si="7"/>
        <v>0.32344775668599168</v>
      </c>
      <c r="L8" t="s">
        <v>13</v>
      </c>
      <c r="M8" t="s">
        <v>15</v>
      </c>
    </row>
    <row r="9" spans="2:20" x14ac:dyDescent="0.2">
      <c r="B9" s="7" t="s">
        <v>9</v>
      </c>
      <c r="C9" s="7">
        <f t="shared" si="0"/>
        <v>1E-4</v>
      </c>
      <c r="D9" s="7">
        <f t="shared" si="6"/>
        <v>6.4000000000000003E-3</v>
      </c>
      <c r="E9" s="7">
        <f t="shared" si="1"/>
        <v>1.5625E-2</v>
      </c>
      <c r="F9" s="5">
        <v>0.5</v>
      </c>
      <c r="G9" s="5">
        <v>100</v>
      </c>
      <c r="H9" s="5">
        <v>1.7</v>
      </c>
      <c r="I9" s="5">
        <v>25</v>
      </c>
      <c r="J9" s="5">
        <f t="shared" si="7"/>
        <v>0.32344775668599168</v>
      </c>
    </row>
    <row r="10" spans="2:20" x14ac:dyDescent="0.2">
      <c r="B10" s="7" t="s">
        <v>9</v>
      </c>
      <c r="C10" s="7">
        <f t="shared" si="0"/>
        <v>1E-4</v>
      </c>
      <c r="D10" s="7">
        <f t="shared" si="6"/>
        <v>1.2800000000000001E-2</v>
      </c>
      <c r="E10" s="7">
        <f t="shared" si="1"/>
        <v>7.8125E-3</v>
      </c>
      <c r="F10" s="5">
        <v>0.5</v>
      </c>
      <c r="G10" s="5">
        <v>100</v>
      </c>
      <c r="H10" s="5">
        <v>1.7</v>
      </c>
      <c r="I10" s="5">
        <v>25</v>
      </c>
      <c r="J10" s="5">
        <f t="shared" si="7"/>
        <v>0.32344775668599168</v>
      </c>
      <c r="L10" t="s">
        <v>11</v>
      </c>
      <c r="M10">
        <v>10</v>
      </c>
    </row>
    <row r="11" spans="2:20" x14ac:dyDescent="0.2">
      <c r="B11" s="5" t="s">
        <v>9</v>
      </c>
      <c r="C11" s="5">
        <f t="shared" si="0"/>
        <v>1E-4</v>
      </c>
      <c r="D11" s="5">
        <f t="shared" si="6"/>
        <v>2.5600000000000001E-2</v>
      </c>
      <c r="E11" s="5">
        <f t="shared" si="1"/>
        <v>3.90625E-3</v>
      </c>
      <c r="F11" s="5">
        <v>0.5</v>
      </c>
      <c r="G11" s="5">
        <v>100</v>
      </c>
      <c r="H11" s="5">
        <v>1.7</v>
      </c>
      <c r="I11" s="5">
        <v>25</v>
      </c>
      <c r="J11" s="5">
        <f t="shared" si="7"/>
        <v>0.32344775668599168</v>
      </c>
      <c r="L11" t="s">
        <v>12</v>
      </c>
      <c r="M11">
        <v>100</v>
      </c>
    </row>
    <row r="12" spans="2:20" x14ac:dyDescent="0.2">
      <c r="B12" s="5" t="s">
        <v>9</v>
      </c>
      <c r="C12" s="5">
        <f t="shared" si="0"/>
        <v>1E-4</v>
      </c>
      <c r="D12" s="5">
        <f t="shared" si="6"/>
        <v>5.1200000000000002E-2</v>
      </c>
      <c r="E12" s="5">
        <f t="shared" si="1"/>
        <v>1.953125E-3</v>
      </c>
      <c r="F12" s="5">
        <v>0.5</v>
      </c>
      <c r="G12" s="5">
        <v>100</v>
      </c>
      <c r="H12" s="5">
        <v>1.7</v>
      </c>
      <c r="I12" s="5">
        <v>25</v>
      </c>
      <c r="J12" s="5">
        <f t="shared" si="7"/>
        <v>0.32344775668599168</v>
      </c>
    </row>
    <row r="13" spans="2:20" x14ac:dyDescent="0.2">
      <c r="B13" s="5" t="s">
        <v>9</v>
      </c>
      <c r="C13" s="5">
        <f t="shared" si="0"/>
        <v>1E-4</v>
      </c>
      <c r="D13" s="5">
        <f t="shared" si="6"/>
        <v>0.1024</v>
      </c>
      <c r="E13" s="5">
        <f t="shared" si="1"/>
        <v>9.765625E-4</v>
      </c>
      <c r="F13" s="5">
        <v>0.5</v>
      </c>
      <c r="G13" s="5">
        <v>100</v>
      </c>
      <c r="H13" s="5">
        <v>1.7</v>
      </c>
      <c r="I13" s="5">
        <v>25</v>
      </c>
      <c r="J13" s="5">
        <f t="shared" si="7"/>
        <v>0.32344775668599168</v>
      </c>
      <c r="L13" t="s">
        <v>13</v>
      </c>
    </row>
    <row r="14" spans="2:20" x14ac:dyDescent="0.2">
      <c r="B14" s="5" t="s">
        <v>9</v>
      </c>
      <c r="C14" s="5">
        <f t="shared" si="0"/>
        <v>1E-4</v>
      </c>
      <c r="D14" s="5">
        <f t="shared" si="6"/>
        <v>0.20480000000000001</v>
      </c>
      <c r="E14" s="5">
        <f t="shared" si="1"/>
        <v>4.8828125E-4</v>
      </c>
      <c r="F14" s="5">
        <v>0.5</v>
      </c>
      <c r="G14" s="5">
        <v>100</v>
      </c>
      <c r="H14" s="5">
        <v>1.7</v>
      </c>
      <c r="I14" s="5">
        <v>25</v>
      </c>
      <c r="J14" s="5">
        <f t="shared" si="7"/>
        <v>0.32344775668599168</v>
      </c>
    </row>
    <row r="15" spans="2:20" x14ac:dyDescent="0.2">
      <c r="B15" s="5" t="s">
        <v>9</v>
      </c>
      <c r="C15" s="5">
        <f t="shared" si="0"/>
        <v>1E-4</v>
      </c>
      <c r="D15" s="5">
        <f t="shared" si="6"/>
        <v>0.40960000000000002</v>
      </c>
      <c r="E15" s="5">
        <f t="shared" si="1"/>
        <v>2.44140625E-4</v>
      </c>
      <c r="F15" s="5">
        <v>0.5</v>
      </c>
      <c r="G15" s="5">
        <v>100</v>
      </c>
      <c r="H15" s="5">
        <v>1.7</v>
      </c>
      <c r="I15" s="5">
        <v>25</v>
      </c>
      <c r="J15" s="5">
        <f t="shared" si="7"/>
        <v>0.32344775668599168</v>
      </c>
      <c r="L15" t="s">
        <v>16</v>
      </c>
      <c r="M15" t="s">
        <v>17</v>
      </c>
    </row>
    <row r="16" spans="2:20" x14ac:dyDescent="0.2">
      <c r="B16" s="5" t="s">
        <v>9</v>
      </c>
      <c r="C16" s="5">
        <f t="shared" si="0"/>
        <v>1E-4</v>
      </c>
      <c r="D16" s="5">
        <f t="shared" si="6"/>
        <v>0.81920000000000004</v>
      </c>
      <c r="E16" s="5">
        <f t="shared" si="1"/>
        <v>1.220703125E-4</v>
      </c>
      <c r="F16" s="5">
        <v>0.5</v>
      </c>
      <c r="G16" s="5">
        <v>100</v>
      </c>
      <c r="H16" s="5">
        <v>1.7</v>
      </c>
      <c r="I16" s="5">
        <v>25</v>
      </c>
      <c r="J16" s="5">
        <f t="shared" si="7"/>
        <v>0.32344775668599168</v>
      </c>
    </row>
    <row r="17" spans="2:14" x14ac:dyDescent="0.2">
      <c r="B17" s="5" t="s">
        <v>9</v>
      </c>
      <c r="C17" s="5">
        <f t="shared" si="0"/>
        <v>1E-4</v>
      </c>
      <c r="D17" s="5">
        <f t="shared" si="6"/>
        <v>1.6384000000000001</v>
      </c>
      <c r="E17" s="5">
        <f t="shared" si="1"/>
        <v>6.103515625E-5</v>
      </c>
      <c r="F17" s="5">
        <v>0.5</v>
      </c>
      <c r="G17" s="5">
        <v>100</v>
      </c>
      <c r="H17" s="5">
        <v>1.7</v>
      </c>
      <c r="I17" s="5">
        <v>25</v>
      </c>
      <c r="J17" s="5">
        <f t="shared" si="7"/>
        <v>0.32344775668599168</v>
      </c>
      <c r="K17" t="s">
        <v>3</v>
      </c>
      <c r="L17" t="s">
        <v>18</v>
      </c>
    </row>
    <row r="18" spans="2:14" x14ac:dyDescent="0.2">
      <c r="B18" s="5" t="s">
        <v>9</v>
      </c>
      <c r="C18" s="5">
        <f t="shared" si="0"/>
        <v>1E-4</v>
      </c>
      <c r="D18" s="5">
        <f t="shared" si="6"/>
        <v>3.2768000000000002</v>
      </c>
      <c r="E18" s="5">
        <f t="shared" si="1"/>
        <v>3.0517578125E-5</v>
      </c>
      <c r="F18" s="5">
        <v>0.5</v>
      </c>
      <c r="G18" s="5">
        <v>100</v>
      </c>
      <c r="H18" s="5">
        <v>1.7</v>
      </c>
      <c r="I18" s="5">
        <v>25</v>
      </c>
      <c r="J18" s="5">
        <f t="shared" si="7"/>
        <v>0.32344775668599168</v>
      </c>
      <c r="L18" s="6">
        <v>10</v>
      </c>
      <c r="M18" s="8" t="s">
        <v>20</v>
      </c>
    </row>
    <row r="19" spans="2:14" x14ac:dyDescent="0.2">
      <c r="B19" s="5" t="s">
        <v>9</v>
      </c>
      <c r="C19" s="5">
        <f t="shared" si="0"/>
        <v>1E-4</v>
      </c>
      <c r="D19" s="5">
        <f t="shared" si="6"/>
        <v>6.5536000000000003</v>
      </c>
      <c r="E19" s="5">
        <f t="shared" si="1"/>
        <v>1.52587890625E-5</v>
      </c>
      <c r="F19" s="5">
        <v>0.5</v>
      </c>
      <c r="G19" s="5">
        <v>100</v>
      </c>
      <c r="H19" s="5">
        <v>1.7</v>
      </c>
      <c r="I19" s="5">
        <v>25</v>
      </c>
      <c r="J19" s="5">
        <f t="shared" si="7"/>
        <v>0.32344775668599168</v>
      </c>
      <c r="L19" s="6">
        <v>50</v>
      </c>
      <c r="M19" s="8" t="s">
        <v>21</v>
      </c>
    </row>
    <row r="20" spans="2:14" x14ac:dyDescent="0.2">
      <c r="B20" s="5" t="s">
        <v>9</v>
      </c>
      <c r="C20" s="5">
        <f t="shared" si="0"/>
        <v>1E-4</v>
      </c>
      <c r="D20" s="5">
        <f t="shared" si="6"/>
        <v>13.107200000000001</v>
      </c>
      <c r="E20" s="5">
        <f t="shared" si="1"/>
        <v>7.62939453125E-6</v>
      </c>
      <c r="F20" s="5">
        <v>0.5</v>
      </c>
      <c r="G20" s="5">
        <v>100</v>
      </c>
      <c r="H20" s="5">
        <v>1.7</v>
      </c>
      <c r="I20" s="5">
        <v>25</v>
      </c>
      <c r="J20" s="5">
        <f t="shared" si="7"/>
        <v>0.32344775668599168</v>
      </c>
      <c r="L20" s="6">
        <v>90</v>
      </c>
      <c r="M20" s="8" t="s">
        <v>22</v>
      </c>
    </row>
    <row r="21" spans="2:14" x14ac:dyDescent="0.2">
      <c r="B21" s="5" t="s">
        <v>9</v>
      </c>
      <c r="C21" s="5">
        <f>0.0001</f>
        <v>1E-4</v>
      </c>
      <c r="D21" s="5">
        <f>0.0001</f>
        <v>1E-4</v>
      </c>
      <c r="E21" s="5">
        <f>C21/D21</f>
        <v>1</v>
      </c>
      <c r="F21" s="5">
        <v>0.5</v>
      </c>
      <c r="G21" s="5">
        <v>1000</v>
      </c>
      <c r="H21" s="5">
        <v>1.7</v>
      </c>
      <c r="I21" s="5">
        <v>25</v>
      </c>
      <c r="J21" s="5">
        <v>0.55000000000000004</v>
      </c>
    </row>
    <row r="22" spans="2:14" x14ac:dyDescent="0.2">
      <c r="B22" s="5" t="s">
        <v>9</v>
      </c>
      <c r="C22" s="5">
        <f t="shared" si="0"/>
        <v>1E-4</v>
      </c>
      <c r="D22" s="5">
        <f>D21*2</f>
        <v>2.0000000000000001E-4</v>
      </c>
      <c r="E22" s="5">
        <f t="shared" ref="E22:E38" si="8">C22/D22</f>
        <v>0.5</v>
      </c>
      <c r="F22" s="5">
        <v>0.5</v>
      </c>
      <c r="G22" s="5">
        <v>1000</v>
      </c>
      <c r="H22" s="5">
        <v>1.7</v>
      </c>
      <c r="I22" s="5">
        <v>25</v>
      </c>
      <c r="J22" s="5">
        <f>J21/(1+1.5*EXP(-1/E22))</f>
        <v>0.45718924587513327</v>
      </c>
      <c r="N22" s="4" t="s">
        <v>5</v>
      </c>
    </row>
    <row r="23" spans="2:14" x14ac:dyDescent="0.2">
      <c r="B23" s="5" t="s">
        <v>9</v>
      </c>
      <c r="C23" s="5">
        <f t="shared" si="0"/>
        <v>1E-4</v>
      </c>
      <c r="D23" s="5">
        <f t="shared" ref="D23:D38" si="9">D22*2</f>
        <v>4.0000000000000002E-4</v>
      </c>
      <c r="E23" s="5">
        <f t="shared" si="8"/>
        <v>0.25</v>
      </c>
      <c r="F23" s="5">
        <v>0.5</v>
      </c>
      <c r="G23" s="5">
        <v>1000</v>
      </c>
      <c r="H23" s="5">
        <v>1.7</v>
      </c>
      <c r="I23" s="5">
        <v>25</v>
      </c>
      <c r="J23" s="5">
        <f t="shared" ref="J23:J38" si="10">J22/(1+1.5*EXP(-1/E23))</f>
        <v>0.44496453136302327</v>
      </c>
    </row>
    <row r="24" spans="2:14" x14ac:dyDescent="0.2">
      <c r="B24" s="5" t="s">
        <v>9</v>
      </c>
      <c r="C24" s="5">
        <f t="shared" si="0"/>
        <v>1E-4</v>
      </c>
      <c r="D24" s="5">
        <f t="shared" si="9"/>
        <v>8.0000000000000004E-4</v>
      </c>
      <c r="E24" s="5">
        <f t="shared" si="8"/>
        <v>0.125</v>
      </c>
      <c r="F24" s="5">
        <v>0.5</v>
      </c>
      <c r="G24" s="5">
        <v>1000</v>
      </c>
      <c r="H24" s="5">
        <v>1.7</v>
      </c>
      <c r="I24" s="5">
        <v>25</v>
      </c>
      <c r="J24" s="5">
        <f t="shared" si="10"/>
        <v>0.44474074051669971</v>
      </c>
      <c r="L24" t="s">
        <v>19</v>
      </c>
    </row>
    <row r="25" spans="2:14" x14ac:dyDescent="0.2">
      <c r="B25" s="5" t="s">
        <v>9</v>
      </c>
      <c r="C25" s="5">
        <f t="shared" si="0"/>
        <v>1E-4</v>
      </c>
      <c r="D25" s="5">
        <f t="shared" si="9"/>
        <v>1.6000000000000001E-3</v>
      </c>
      <c r="E25" s="5">
        <f t="shared" si="8"/>
        <v>6.25E-2</v>
      </c>
      <c r="F25" s="5">
        <v>0.5</v>
      </c>
      <c r="G25" s="5">
        <v>1000</v>
      </c>
      <c r="H25" s="5">
        <v>1.7</v>
      </c>
      <c r="I25" s="5">
        <v>25</v>
      </c>
      <c r="J25" s="5">
        <f t="shared" si="10"/>
        <v>0.44474066544324703</v>
      </c>
    </row>
    <row r="26" spans="2:14" x14ac:dyDescent="0.2">
      <c r="B26" s="5" t="s">
        <v>9</v>
      </c>
      <c r="C26" s="5">
        <f t="shared" si="0"/>
        <v>1E-4</v>
      </c>
      <c r="D26" s="5">
        <f t="shared" si="9"/>
        <v>3.2000000000000002E-3</v>
      </c>
      <c r="E26" s="5">
        <f t="shared" si="8"/>
        <v>3.125E-2</v>
      </c>
      <c r="F26" s="5">
        <v>0.5</v>
      </c>
      <c r="G26" s="5">
        <v>1000</v>
      </c>
      <c r="H26" s="5">
        <v>1.7</v>
      </c>
      <c r="I26" s="5">
        <v>25</v>
      </c>
      <c r="J26" s="5">
        <f t="shared" si="10"/>
        <v>0.44474066544323854</v>
      </c>
      <c r="L26" t="s">
        <v>23</v>
      </c>
      <c r="M26" t="s">
        <v>12</v>
      </c>
    </row>
    <row r="27" spans="2:14" x14ac:dyDescent="0.2">
      <c r="B27" s="5" t="s">
        <v>9</v>
      </c>
      <c r="C27" s="5">
        <f t="shared" si="0"/>
        <v>1E-4</v>
      </c>
      <c r="D27" s="5">
        <f t="shared" si="9"/>
        <v>6.4000000000000003E-3</v>
      </c>
      <c r="E27" s="5">
        <f t="shared" si="8"/>
        <v>1.5625E-2</v>
      </c>
      <c r="F27" s="5">
        <v>0.5</v>
      </c>
      <c r="G27" s="5">
        <v>1000</v>
      </c>
      <c r="H27" s="5">
        <v>1.7</v>
      </c>
      <c r="I27" s="5">
        <v>25</v>
      </c>
      <c r="J27" s="5">
        <f t="shared" si="10"/>
        <v>0.44474066544323854</v>
      </c>
    </row>
    <row r="28" spans="2:14" x14ac:dyDescent="0.2">
      <c r="B28" s="5" t="s">
        <v>9</v>
      </c>
      <c r="C28" s="5">
        <f t="shared" si="0"/>
        <v>1E-4</v>
      </c>
      <c r="D28" s="5">
        <f t="shared" si="9"/>
        <v>1.2800000000000001E-2</v>
      </c>
      <c r="E28" s="5">
        <f t="shared" si="8"/>
        <v>7.8125E-3</v>
      </c>
      <c r="F28" s="5">
        <v>0.5</v>
      </c>
      <c r="G28" s="5">
        <v>1000</v>
      </c>
      <c r="H28" s="5">
        <v>1.7</v>
      </c>
      <c r="I28" s="5">
        <v>25</v>
      </c>
      <c r="J28" s="5">
        <f t="shared" si="10"/>
        <v>0.44474066544323854</v>
      </c>
    </row>
    <row r="29" spans="2:14" x14ac:dyDescent="0.2">
      <c r="B29" s="5" t="s">
        <v>9</v>
      </c>
      <c r="C29" s="5">
        <f t="shared" si="0"/>
        <v>1E-4</v>
      </c>
      <c r="D29" s="5">
        <f t="shared" si="9"/>
        <v>2.5600000000000001E-2</v>
      </c>
      <c r="E29" s="5">
        <f t="shared" si="8"/>
        <v>3.90625E-3</v>
      </c>
      <c r="F29" s="5">
        <v>0.5</v>
      </c>
      <c r="G29" s="5">
        <v>1000</v>
      </c>
      <c r="H29" s="5">
        <v>1.7</v>
      </c>
      <c r="I29" s="5">
        <v>25</v>
      </c>
      <c r="J29" s="5">
        <f t="shared" si="10"/>
        <v>0.44474066544323854</v>
      </c>
    </row>
    <row r="30" spans="2:14" x14ac:dyDescent="0.2">
      <c r="B30" s="5" t="s">
        <v>9</v>
      </c>
      <c r="C30" s="5">
        <f t="shared" si="0"/>
        <v>1E-4</v>
      </c>
      <c r="D30" s="5">
        <f t="shared" si="9"/>
        <v>5.1200000000000002E-2</v>
      </c>
      <c r="E30" s="5">
        <f t="shared" si="8"/>
        <v>1.953125E-3</v>
      </c>
      <c r="F30" s="5">
        <v>0.5</v>
      </c>
      <c r="G30" s="5">
        <v>1000</v>
      </c>
      <c r="H30" s="5">
        <v>1.7</v>
      </c>
      <c r="I30" s="5">
        <v>25</v>
      </c>
      <c r="J30" s="5">
        <f t="shared" si="10"/>
        <v>0.44474066544323854</v>
      </c>
    </row>
    <row r="31" spans="2:14" x14ac:dyDescent="0.2">
      <c r="B31" s="5" t="s">
        <v>9</v>
      </c>
      <c r="C31" s="5">
        <f t="shared" si="0"/>
        <v>1E-4</v>
      </c>
      <c r="D31" s="5">
        <f t="shared" si="9"/>
        <v>0.1024</v>
      </c>
      <c r="E31" s="5">
        <f t="shared" si="8"/>
        <v>9.765625E-4</v>
      </c>
      <c r="F31" s="5">
        <v>0.5</v>
      </c>
      <c r="G31" s="5">
        <v>1000</v>
      </c>
      <c r="H31" s="5">
        <v>1.7</v>
      </c>
      <c r="I31" s="5">
        <v>25</v>
      </c>
      <c r="J31" s="5">
        <f t="shared" si="10"/>
        <v>0.44474066544323854</v>
      </c>
    </row>
    <row r="32" spans="2:14" x14ac:dyDescent="0.2">
      <c r="B32" s="5" t="s">
        <v>9</v>
      </c>
      <c r="C32" s="5">
        <f t="shared" si="0"/>
        <v>1E-4</v>
      </c>
      <c r="D32" s="5">
        <f t="shared" si="9"/>
        <v>0.20480000000000001</v>
      </c>
      <c r="E32" s="5">
        <f t="shared" si="8"/>
        <v>4.8828125E-4</v>
      </c>
      <c r="F32" s="5">
        <v>0.5</v>
      </c>
      <c r="G32" s="5">
        <v>1000</v>
      </c>
      <c r="H32" s="5">
        <v>1.7</v>
      </c>
      <c r="I32" s="5">
        <v>25</v>
      </c>
      <c r="J32" s="5">
        <f t="shared" si="10"/>
        <v>0.44474066544323854</v>
      </c>
    </row>
    <row r="33" spans="2:10" x14ac:dyDescent="0.2">
      <c r="B33" s="5" t="s">
        <v>9</v>
      </c>
      <c r="C33" s="5">
        <f t="shared" si="0"/>
        <v>1E-4</v>
      </c>
      <c r="D33" s="5">
        <f t="shared" si="9"/>
        <v>0.40960000000000002</v>
      </c>
      <c r="E33" s="5">
        <f t="shared" si="8"/>
        <v>2.44140625E-4</v>
      </c>
      <c r="F33" s="5">
        <v>0.5</v>
      </c>
      <c r="G33" s="5">
        <v>1000</v>
      </c>
      <c r="H33" s="5">
        <v>1.7</v>
      </c>
      <c r="I33" s="5">
        <v>25</v>
      </c>
      <c r="J33" s="5">
        <f t="shared" si="10"/>
        <v>0.44474066544323854</v>
      </c>
    </row>
    <row r="34" spans="2:10" x14ac:dyDescent="0.2">
      <c r="B34" s="5" t="s">
        <v>9</v>
      </c>
      <c r="C34" s="5">
        <f t="shared" si="0"/>
        <v>1E-4</v>
      </c>
      <c r="D34" s="5">
        <f t="shared" si="9"/>
        <v>0.81920000000000004</v>
      </c>
      <c r="E34" s="5">
        <f t="shared" si="8"/>
        <v>1.220703125E-4</v>
      </c>
      <c r="F34" s="5">
        <v>0.5</v>
      </c>
      <c r="G34" s="5">
        <v>1000</v>
      </c>
      <c r="H34" s="5">
        <v>1.7</v>
      </c>
      <c r="I34" s="5">
        <v>25</v>
      </c>
      <c r="J34" s="5">
        <f t="shared" si="10"/>
        <v>0.44474066544323854</v>
      </c>
    </row>
    <row r="35" spans="2:10" x14ac:dyDescent="0.2">
      <c r="B35" s="5" t="s">
        <v>9</v>
      </c>
      <c r="C35" s="5">
        <f t="shared" si="0"/>
        <v>1E-4</v>
      </c>
      <c r="D35" s="5">
        <f t="shared" si="9"/>
        <v>1.6384000000000001</v>
      </c>
      <c r="E35" s="5">
        <f t="shared" si="8"/>
        <v>6.103515625E-5</v>
      </c>
      <c r="F35" s="5">
        <v>0.5</v>
      </c>
      <c r="G35" s="5">
        <v>1000</v>
      </c>
      <c r="H35" s="5">
        <v>1.7</v>
      </c>
      <c r="I35" s="5">
        <v>25</v>
      </c>
      <c r="J35" s="5">
        <f t="shared" si="10"/>
        <v>0.44474066544323854</v>
      </c>
    </row>
    <row r="36" spans="2:10" x14ac:dyDescent="0.2">
      <c r="B36" s="5" t="s">
        <v>9</v>
      </c>
      <c r="C36" s="5">
        <f t="shared" si="0"/>
        <v>1E-4</v>
      </c>
      <c r="D36" s="5">
        <f t="shared" si="9"/>
        <v>3.2768000000000002</v>
      </c>
      <c r="E36" s="5">
        <f t="shared" si="8"/>
        <v>3.0517578125E-5</v>
      </c>
      <c r="F36" s="5">
        <v>0.5</v>
      </c>
      <c r="G36" s="5">
        <v>1000</v>
      </c>
      <c r="H36" s="5">
        <v>1.7</v>
      </c>
      <c r="I36" s="5">
        <v>25</v>
      </c>
      <c r="J36" s="5">
        <f t="shared" si="10"/>
        <v>0.44474066544323854</v>
      </c>
    </row>
    <row r="37" spans="2:10" x14ac:dyDescent="0.2">
      <c r="B37" s="5" t="s">
        <v>9</v>
      </c>
      <c r="C37" s="5">
        <f t="shared" si="0"/>
        <v>1E-4</v>
      </c>
      <c r="D37" s="5">
        <f t="shared" si="9"/>
        <v>6.5536000000000003</v>
      </c>
      <c r="E37" s="5">
        <f t="shared" si="8"/>
        <v>1.52587890625E-5</v>
      </c>
      <c r="F37" s="5">
        <v>0.5</v>
      </c>
      <c r="G37" s="5">
        <v>1000</v>
      </c>
      <c r="H37" s="5">
        <v>1.7</v>
      </c>
      <c r="I37" s="5">
        <v>25</v>
      </c>
      <c r="J37" s="5">
        <f t="shared" si="10"/>
        <v>0.44474066544323854</v>
      </c>
    </row>
    <row r="38" spans="2:10" x14ac:dyDescent="0.2">
      <c r="B38" s="5" t="s">
        <v>9</v>
      </c>
      <c r="C38" s="5">
        <f t="shared" si="0"/>
        <v>1E-4</v>
      </c>
      <c r="D38" s="5">
        <f t="shared" si="9"/>
        <v>13.107200000000001</v>
      </c>
      <c r="E38" s="5">
        <f t="shared" si="8"/>
        <v>7.62939453125E-6</v>
      </c>
      <c r="F38" s="5">
        <v>0.5</v>
      </c>
      <c r="G38" s="5">
        <v>100</v>
      </c>
      <c r="H38" s="5">
        <v>1.7</v>
      </c>
      <c r="I38" s="5">
        <v>25</v>
      </c>
      <c r="J38" s="5">
        <f t="shared" si="10"/>
        <v>0.44474066544323854</v>
      </c>
    </row>
    <row r="39" spans="2:10" x14ac:dyDescent="0.2">
      <c r="B39" s="5" t="s">
        <v>9</v>
      </c>
      <c r="C39" s="5">
        <f>0.0001</f>
        <v>1E-4</v>
      </c>
      <c r="D39" s="5">
        <f>0.0001</f>
        <v>1E-4</v>
      </c>
      <c r="E39" s="5">
        <f>C39/D39</f>
        <v>1</v>
      </c>
      <c r="F39" s="5">
        <v>0.5</v>
      </c>
      <c r="G39" s="5">
        <v>100</v>
      </c>
      <c r="H39" s="5">
        <v>1.7</v>
      </c>
      <c r="I39" s="5">
        <v>85</v>
      </c>
      <c r="J39" s="5">
        <v>0.6</v>
      </c>
    </row>
    <row r="40" spans="2:10" x14ac:dyDescent="0.2">
      <c r="B40" s="5" t="s">
        <v>9</v>
      </c>
      <c r="C40" s="5">
        <f t="shared" ref="C40:C74" si="11">0.0001</f>
        <v>1E-4</v>
      </c>
      <c r="D40" s="5">
        <f>D39*2</f>
        <v>2.0000000000000001E-4</v>
      </c>
      <c r="E40" s="5">
        <f t="shared" ref="E40:E56" si="12">C40/D40</f>
        <v>0.5</v>
      </c>
      <c r="F40" s="5">
        <v>0.5</v>
      </c>
      <c r="G40" s="5">
        <v>100</v>
      </c>
      <c r="H40" s="5">
        <v>1.7</v>
      </c>
      <c r="I40" s="5">
        <v>85</v>
      </c>
      <c r="J40" s="5">
        <f>J39/(1+1.5*EXP(-1/E40))</f>
        <v>0.49875190459105445</v>
      </c>
    </row>
    <row r="41" spans="2:10" x14ac:dyDescent="0.2">
      <c r="B41" s="5" t="s">
        <v>9</v>
      </c>
      <c r="C41" s="5">
        <f t="shared" si="11"/>
        <v>1E-4</v>
      </c>
      <c r="D41" s="5">
        <f t="shared" ref="D41:D56" si="13">D40*2</f>
        <v>4.0000000000000002E-4</v>
      </c>
      <c r="E41" s="5">
        <f t="shared" si="12"/>
        <v>0.25</v>
      </c>
      <c r="F41" s="5">
        <v>0.5</v>
      </c>
      <c r="G41" s="5">
        <v>100</v>
      </c>
      <c r="H41" s="5">
        <v>1.7</v>
      </c>
      <c r="I41" s="5">
        <v>85</v>
      </c>
      <c r="J41" s="5">
        <f t="shared" ref="J41:J56" si="14">J40/(1+1.5*EXP(-1/E41))</f>
        <v>0.48541585239602536</v>
      </c>
    </row>
    <row r="42" spans="2:10" x14ac:dyDescent="0.2">
      <c r="B42" s="5" t="s">
        <v>9</v>
      </c>
      <c r="C42" s="5">
        <f t="shared" si="11"/>
        <v>1E-4</v>
      </c>
      <c r="D42" s="5">
        <f t="shared" si="13"/>
        <v>8.0000000000000004E-4</v>
      </c>
      <c r="E42" s="5">
        <f t="shared" si="12"/>
        <v>0.125</v>
      </c>
      <c r="F42" s="5">
        <v>0.5</v>
      </c>
      <c r="G42" s="5">
        <v>100</v>
      </c>
      <c r="H42" s="5">
        <v>1.7</v>
      </c>
      <c r="I42" s="5">
        <v>85</v>
      </c>
      <c r="J42" s="5">
        <f t="shared" si="14"/>
        <v>0.4851717169273087</v>
      </c>
    </row>
    <row r="43" spans="2:10" x14ac:dyDescent="0.2">
      <c r="B43" s="5" t="s">
        <v>9</v>
      </c>
      <c r="C43" s="5">
        <f t="shared" si="11"/>
        <v>1E-4</v>
      </c>
      <c r="D43" s="5">
        <f t="shared" si="13"/>
        <v>1.6000000000000001E-3</v>
      </c>
      <c r="E43" s="5">
        <f t="shared" si="12"/>
        <v>6.25E-2</v>
      </c>
      <c r="F43" s="5">
        <v>0.5</v>
      </c>
      <c r="G43" s="5">
        <v>100</v>
      </c>
      <c r="H43" s="5">
        <v>1.7</v>
      </c>
      <c r="I43" s="5">
        <v>85</v>
      </c>
      <c r="J43" s="5">
        <f t="shared" si="14"/>
        <v>0.48517163502899668</v>
      </c>
    </row>
    <row r="44" spans="2:10" x14ac:dyDescent="0.2">
      <c r="B44" s="5" t="s">
        <v>9</v>
      </c>
      <c r="C44" s="5">
        <f t="shared" si="11"/>
        <v>1E-4</v>
      </c>
      <c r="D44" s="5">
        <f t="shared" si="13"/>
        <v>3.2000000000000002E-3</v>
      </c>
      <c r="E44" s="5">
        <f t="shared" si="12"/>
        <v>3.125E-2</v>
      </c>
      <c r="F44" s="5">
        <v>0.5</v>
      </c>
      <c r="G44" s="5">
        <v>100</v>
      </c>
      <c r="H44" s="5">
        <v>1.7</v>
      </c>
      <c r="I44" s="5">
        <v>85</v>
      </c>
      <c r="J44" s="5">
        <f t="shared" si="14"/>
        <v>0.48517163502898741</v>
      </c>
    </row>
    <row r="45" spans="2:10" x14ac:dyDescent="0.2">
      <c r="B45" s="5" t="s">
        <v>9</v>
      </c>
      <c r="C45" s="5">
        <f t="shared" si="11"/>
        <v>1E-4</v>
      </c>
      <c r="D45" s="5">
        <f t="shared" si="13"/>
        <v>6.4000000000000003E-3</v>
      </c>
      <c r="E45" s="5">
        <f t="shared" si="12"/>
        <v>1.5625E-2</v>
      </c>
      <c r="F45" s="5">
        <v>0.5</v>
      </c>
      <c r="G45" s="5">
        <v>100</v>
      </c>
      <c r="H45" s="5">
        <v>1.7</v>
      </c>
      <c r="I45" s="5">
        <v>85</v>
      </c>
      <c r="J45" s="5">
        <f t="shared" si="14"/>
        <v>0.48517163502898741</v>
      </c>
    </row>
    <row r="46" spans="2:10" x14ac:dyDescent="0.2">
      <c r="B46" s="5" t="s">
        <v>9</v>
      </c>
      <c r="C46" s="5">
        <f t="shared" si="11"/>
        <v>1E-4</v>
      </c>
      <c r="D46" s="5">
        <f t="shared" si="13"/>
        <v>1.2800000000000001E-2</v>
      </c>
      <c r="E46" s="5">
        <f t="shared" si="12"/>
        <v>7.8125E-3</v>
      </c>
      <c r="F46" s="5">
        <v>0.5</v>
      </c>
      <c r="G46" s="5">
        <v>100</v>
      </c>
      <c r="H46" s="5">
        <v>1.7</v>
      </c>
      <c r="I46" s="5">
        <v>85</v>
      </c>
      <c r="J46" s="5">
        <f t="shared" si="14"/>
        <v>0.48517163502898741</v>
      </c>
    </row>
    <row r="47" spans="2:10" x14ac:dyDescent="0.2">
      <c r="B47" s="5" t="s">
        <v>9</v>
      </c>
      <c r="C47" s="5">
        <f t="shared" si="11"/>
        <v>1E-4</v>
      </c>
      <c r="D47" s="5">
        <f t="shared" si="13"/>
        <v>2.5600000000000001E-2</v>
      </c>
      <c r="E47" s="5">
        <f t="shared" si="12"/>
        <v>3.90625E-3</v>
      </c>
      <c r="F47" s="5">
        <v>0.5</v>
      </c>
      <c r="G47" s="5">
        <v>100</v>
      </c>
      <c r="H47" s="5">
        <v>1.7</v>
      </c>
      <c r="I47" s="5">
        <v>85</v>
      </c>
      <c r="J47" s="5">
        <f t="shared" si="14"/>
        <v>0.48517163502898741</v>
      </c>
    </row>
    <row r="48" spans="2:10" x14ac:dyDescent="0.2">
      <c r="B48" s="5" t="s">
        <v>9</v>
      </c>
      <c r="C48" s="5">
        <f t="shared" si="11"/>
        <v>1E-4</v>
      </c>
      <c r="D48" s="5">
        <f t="shared" si="13"/>
        <v>5.1200000000000002E-2</v>
      </c>
      <c r="E48" s="5">
        <f t="shared" si="12"/>
        <v>1.953125E-3</v>
      </c>
      <c r="F48" s="5">
        <v>0.5</v>
      </c>
      <c r="G48" s="5">
        <v>100</v>
      </c>
      <c r="H48" s="5">
        <v>1.7</v>
      </c>
      <c r="I48" s="5">
        <v>85</v>
      </c>
      <c r="J48" s="5">
        <f t="shared" si="14"/>
        <v>0.48517163502898741</v>
      </c>
    </row>
    <row r="49" spans="2:10" x14ac:dyDescent="0.2">
      <c r="B49" s="5" t="s">
        <v>9</v>
      </c>
      <c r="C49" s="5">
        <f t="shared" si="11"/>
        <v>1E-4</v>
      </c>
      <c r="D49" s="5">
        <f t="shared" si="13"/>
        <v>0.1024</v>
      </c>
      <c r="E49" s="5">
        <f t="shared" si="12"/>
        <v>9.765625E-4</v>
      </c>
      <c r="F49" s="5">
        <v>0.5</v>
      </c>
      <c r="G49" s="5">
        <v>100</v>
      </c>
      <c r="H49" s="5">
        <v>1.7</v>
      </c>
      <c r="I49" s="5">
        <v>85</v>
      </c>
      <c r="J49" s="5">
        <f t="shared" si="14"/>
        <v>0.48517163502898741</v>
      </c>
    </row>
    <row r="50" spans="2:10" x14ac:dyDescent="0.2">
      <c r="B50" s="5" t="s">
        <v>9</v>
      </c>
      <c r="C50" s="5">
        <f t="shared" si="11"/>
        <v>1E-4</v>
      </c>
      <c r="D50" s="5">
        <f t="shared" si="13"/>
        <v>0.20480000000000001</v>
      </c>
      <c r="E50" s="5">
        <f t="shared" si="12"/>
        <v>4.8828125E-4</v>
      </c>
      <c r="F50" s="5">
        <v>0.5</v>
      </c>
      <c r="G50" s="5">
        <v>100</v>
      </c>
      <c r="H50" s="5">
        <v>1.7</v>
      </c>
      <c r="I50" s="5">
        <v>85</v>
      </c>
      <c r="J50" s="5">
        <f t="shared" si="14"/>
        <v>0.48517163502898741</v>
      </c>
    </row>
    <row r="51" spans="2:10" x14ac:dyDescent="0.2">
      <c r="B51" s="5" t="s">
        <v>9</v>
      </c>
      <c r="C51" s="5">
        <f t="shared" si="11"/>
        <v>1E-4</v>
      </c>
      <c r="D51" s="5">
        <f t="shared" si="13"/>
        <v>0.40960000000000002</v>
      </c>
      <c r="E51" s="5">
        <f t="shared" si="12"/>
        <v>2.44140625E-4</v>
      </c>
      <c r="F51" s="5">
        <v>0.5</v>
      </c>
      <c r="G51" s="5">
        <v>100</v>
      </c>
      <c r="H51" s="5">
        <v>1.7</v>
      </c>
      <c r="I51" s="5">
        <v>85</v>
      </c>
      <c r="J51" s="5">
        <f t="shared" si="14"/>
        <v>0.48517163502898741</v>
      </c>
    </row>
    <row r="52" spans="2:10" x14ac:dyDescent="0.2">
      <c r="B52" s="5" t="s">
        <v>9</v>
      </c>
      <c r="C52" s="5">
        <f t="shared" si="11"/>
        <v>1E-4</v>
      </c>
      <c r="D52" s="5">
        <f t="shared" si="13"/>
        <v>0.81920000000000004</v>
      </c>
      <c r="E52" s="5">
        <f t="shared" si="12"/>
        <v>1.220703125E-4</v>
      </c>
      <c r="F52" s="5">
        <v>0.5</v>
      </c>
      <c r="G52" s="5">
        <v>100</v>
      </c>
      <c r="H52" s="5">
        <v>1.7</v>
      </c>
      <c r="I52" s="5">
        <v>85</v>
      </c>
      <c r="J52" s="5">
        <f t="shared" si="14"/>
        <v>0.48517163502898741</v>
      </c>
    </row>
    <row r="53" spans="2:10" x14ac:dyDescent="0.2">
      <c r="B53" s="5" t="s">
        <v>9</v>
      </c>
      <c r="C53" s="5">
        <f t="shared" si="11"/>
        <v>1E-4</v>
      </c>
      <c r="D53" s="5">
        <f t="shared" si="13"/>
        <v>1.6384000000000001</v>
      </c>
      <c r="E53" s="5">
        <f t="shared" si="12"/>
        <v>6.103515625E-5</v>
      </c>
      <c r="F53" s="5">
        <v>0.5</v>
      </c>
      <c r="G53" s="5">
        <v>100</v>
      </c>
      <c r="H53" s="5">
        <v>1.7</v>
      </c>
      <c r="I53" s="5">
        <v>85</v>
      </c>
      <c r="J53" s="5">
        <f t="shared" si="14"/>
        <v>0.48517163502898741</v>
      </c>
    </row>
    <row r="54" spans="2:10" x14ac:dyDescent="0.2">
      <c r="B54" s="5" t="s">
        <v>9</v>
      </c>
      <c r="C54" s="5">
        <f t="shared" si="11"/>
        <v>1E-4</v>
      </c>
      <c r="D54" s="5">
        <f t="shared" si="13"/>
        <v>3.2768000000000002</v>
      </c>
      <c r="E54" s="5">
        <f t="shared" si="12"/>
        <v>3.0517578125E-5</v>
      </c>
      <c r="F54" s="5">
        <v>0.5</v>
      </c>
      <c r="G54" s="5">
        <v>100</v>
      </c>
      <c r="H54" s="5">
        <v>1.7</v>
      </c>
      <c r="I54" s="5">
        <v>85</v>
      </c>
      <c r="J54" s="5">
        <f t="shared" si="14"/>
        <v>0.48517163502898741</v>
      </c>
    </row>
    <row r="55" spans="2:10" x14ac:dyDescent="0.2">
      <c r="B55" s="5" t="s">
        <v>9</v>
      </c>
      <c r="C55" s="5">
        <f t="shared" si="11"/>
        <v>1E-4</v>
      </c>
      <c r="D55" s="5">
        <f t="shared" si="13"/>
        <v>6.5536000000000003</v>
      </c>
      <c r="E55" s="5">
        <f t="shared" si="12"/>
        <v>1.52587890625E-5</v>
      </c>
      <c r="F55" s="5">
        <v>0.5</v>
      </c>
      <c r="G55" s="5">
        <v>100</v>
      </c>
      <c r="H55" s="5">
        <v>1.7</v>
      </c>
      <c r="I55" s="5">
        <v>85</v>
      </c>
      <c r="J55" s="5">
        <f t="shared" si="14"/>
        <v>0.48517163502898741</v>
      </c>
    </row>
    <row r="56" spans="2:10" x14ac:dyDescent="0.2">
      <c r="B56" s="5" t="s">
        <v>9</v>
      </c>
      <c r="C56" s="5">
        <f t="shared" si="11"/>
        <v>1E-4</v>
      </c>
      <c r="D56" s="5">
        <f t="shared" si="13"/>
        <v>13.107200000000001</v>
      </c>
      <c r="E56" s="5">
        <f t="shared" si="12"/>
        <v>7.62939453125E-6</v>
      </c>
      <c r="F56" s="5">
        <v>0.5</v>
      </c>
      <c r="G56" s="5">
        <v>100</v>
      </c>
      <c r="H56" s="5">
        <v>1.7</v>
      </c>
      <c r="I56" s="5">
        <v>85</v>
      </c>
      <c r="J56" s="5">
        <f t="shared" si="14"/>
        <v>0.48517163502898741</v>
      </c>
    </row>
    <row r="57" spans="2:10" x14ac:dyDescent="0.2">
      <c r="B57" s="5" t="s">
        <v>9</v>
      </c>
      <c r="C57" s="5">
        <f>0.0001</f>
        <v>1E-4</v>
      </c>
      <c r="D57" s="5">
        <f>0.0001</f>
        <v>1E-4</v>
      </c>
      <c r="E57" s="5">
        <f>C57/D57</f>
        <v>1</v>
      </c>
      <c r="F57" s="5">
        <v>0.5</v>
      </c>
      <c r="G57" s="5">
        <v>1000</v>
      </c>
      <c r="H57" s="5">
        <v>1.7</v>
      </c>
      <c r="I57" s="5">
        <v>85</v>
      </c>
      <c r="J57" s="5">
        <v>0.68</v>
      </c>
    </row>
    <row r="58" spans="2:10" ht="14.25" customHeight="1" x14ac:dyDescent="0.2">
      <c r="B58" s="5" t="s">
        <v>9</v>
      </c>
      <c r="C58" s="5">
        <f t="shared" si="11"/>
        <v>1E-4</v>
      </c>
      <c r="D58" s="5">
        <f>D57*2</f>
        <v>2.0000000000000001E-4</v>
      </c>
      <c r="E58" s="5">
        <f t="shared" ref="E58:E74" si="15">C58/D58</f>
        <v>0.5</v>
      </c>
      <c r="F58" s="5">
        <v>0.5</v>
      </c>
      <c r="G58" s="5">
        <v>1000</v>
      </c>
      <c r="H58" s="5">
        <v>1.7</v>
      </c>
      <c r="I58" s="5">
        <v>85</v>
      </c>
      <c r="J58" s="5">
        <f>J57/(1+1.5*EXP(-1/E58))</f>
        <v>0.56525215853652844</v>
      </c>
    </row>
    <row r="59" spans="2:10" x14ac:dyDescent="0.2">
      <c r="B59" s="5" t="s">
        <v>9</v>
      </c>
      <c r="C59" s="5">
        <f t="shared" si="11"/>
        <v>1E-4</v>
      </c>
      <c r="D59" s="5">
        <f t="shared" ref="D59:D74" si="16">D58*2</f>
        <v>4.0000000000000002E-4</v>
      </c>
      <c r="E59" s="5">
        <f t="shared" si="15"/>
        <v>0.25</v>
      </c>
      <c r="F59" s="5">
        <v>0.5</v>
      </c>
      <c r="G59" s="5">
        <v>1000</v>
      </c>
      <c r="H59" s="5">
        <v>1.7</v>
      </c>
      <c r="I59" s="5">
        <v>85</v>
      </c>
      <c r="J59" s="5">
        <f t="shared" ref="J59:J74" si="17">J58/(1+1.5*EXP(-1/E59))</f>
        <v>0.55013796604882881</v>
      </c>
    </row>
    <row r="60" spans="2:10" x14ac:dyDescent="0.2">
      <c r="B60" s="5" t="s">
        <v>9</v>
      </c>
      <c r="C60" s="5">
        <f t="shared" si="11"/>
        <v>1E-4</v>
      </c>
      <c r="D60" s="5">
        <f t="shared" si="16"/>
        <v>8.0000000000000004E-4</v>
      </c>
      <c r="E60" s="5">
        <f t="shared" si="15"/>
        <v>0.125</v>
      </c>
      <c r="F60" s="5">
        <v>0.5</v>
      </c>
      <c r="G60" s="5">
        <v>1000</v>
      </c>
      <c r="H60" s="5">
        <v>1.7</v>
      </c>
      <c r="I60" s="5">
        <v>85</v>
      </c>
      <c r="J60" s="5">
        <f t="shared" si="17"/>
        <v>0.54986127918428329</v>
      </c>
    </row>
    <row r="61" spans="2:10" x14ac:dyDescent="0.2">
      <c r="B61" s="5" t="s">
        <v>9</v>
      </c>
      <c r="C61" s="5">
        <f t="shared" si="11"/>
        <v>1E-4</v>
      </c>
      <c r="D61" s="5">
        <f t="shared" si="16"/>
        <v>1.6000000000000001E-3</v>
      </c>
      <c r="E61" s="5">
        <f t="shared" si="15"/>
        <v>6.25E-2</v>
      </c>
      <c r="F61" s="5">
        <v>0.5</v>
      </c>
      <c r="G61" s="5">
        <v>1000</v>
      </c>
      <c r="H61" s="5">
        <v>1.7</v>
      </c>
      <c r="I61" s="5">
        <v>85</v>
      </c>
      <c r="J61" s="5">
        <f t="shared" si="17"/>
        <v>0.5498611863661963</v>
      </c>
    </row>
    <row r="62" spans="2:10" x14ac:dyDescent="0.2">
      <c r="B62" s="5" t="s">
        <v>9</v>
      </c>
      <c r="C62" s="5">
        <f t="shared" si="11"/>
        <v>1E-4</v>
      </c>
      <c r="D62" s="5">
        <f t="shared" si="16"/>
        <v>3.2000000000000002E-3</v>
      </c>
      <c r="E62" s="5">
        <f t="shared" si="15"/>
        <v>3.125E-2</v>
      </c>
      <c r="F62" s="5">
        <v>0.5</v>
      </c>
      <c r="G62" s="5">
        <v>1000</v>
      </c>
      <c r="H62" s="5">
        <v>1.7</v>
      </c>
      <c r="I62" s="5">
        <v>85</v>
      </c>
      <c r="J62" s="5">
        <f t="shared" si="17"/>
        <v>0.54986118636618575</v>
      </c>
    </row>
    <row r="63" spans="2:10" x14ac:dyDescent="0.2">
      <c r="B63" s="5" t="s">
        <v>9</v>
      </c>
      <c r="C63" s="5">
        <f t="shared" si="11"/>
        <v>1E-4</v>
      </c>
      <c r="D63" s="5">
        <f t="shared" si="16"/>
        <v>6.4000000000000003E-3</v>
      </c>
      <c r="E63" s="5">
        <f t="shared" si="15"/>
        <v>1.5625E-2</v>
      </c>
      <c r="F63" s="5">
        <v>0.5</v>
      </c>
      <c r="G63" s="5">
        <v>1000</v>
      </c>
      <c r="H63" s="5">
        <v>1.7</v>
      </c>
      <c r="I63" s="5">
        <v>85</v>
      </c>
      <c r="J63" s="5">
        <f t="shared" si="17"/>
        <v>0.54986118636618575</v>
      </c>
    </row>
    <row r="64" spans="2:10" x14ac:dyDescent="0.2">
      <c r="B64" s="5" t="s">
        <v>9</v>
      </c>
      <c r="C64" s="5">
        <f t="shared" si="11"/>
        <v>1E-4</v>
      </c>
      <c r="D64" s="5">
        <f t="shared" si="16"/>
        <v>1.2800000000000001E-2</v>
      </c>
      <c r="E64" s="5">
        <f t="shared" si="15"/>
        <v>7.8125E-3</v>
      </c>
      <c r="F64" s="5">
        <v>0.5</v>
      </c>
      <c r="G64" s="5">
        <v>1000</v>
      </c>
      <c r="H64" s="5">
        <v>1.7</v>
      </c>
      <c r="I64" s="5">
        <v>85</v>
      </c>
      <c r="J64" s="5">
        <f t="shared" si="17"/>
        <v>0.54986118636618575</v>
      </c>
    </row>
    <row r="65" spans="2:10" x14ac:dyDescent="0.2">
      <c r="B65" s="5" t="s">
        <v>9</v>
      </c>
      <c r="C65" s="5">
        <f t="shared" si="11"/>
        <v>1E-4</v>
      </c>
      <c r="D65" s="5">
        <f t="shared" si="16"/>
        <v>2.5600000000000001E-2</v>
      </c>
      <c r="E65" s="5">
        <f t="shared" si="15"/>
        <v>3.90625E-3</v>
      </c>
      <c r="F65" s="5">
        <v>0.5</v>
      </c>
      <c r="G65" s="5">
        <v>1000</v>
      </c>
      <c r="H65" s="5">
        <v>1.7</v>
      </c>
      <c r="I65" s="5">
        <v>85</v>
      </c>
      <c r="J65" s="5">
        <f t="shared" si="17"/>
        <v>0.54986118636618575</v>
      </c>
    </row>
    <row r="66" spans="2:10" x14ac:dyDescent="0.2">
      <c r="B66" s="5" t="s">
        <v>9</v>
      </c>
      <c r="C66" s="5">
        <f t="shared" si="11"/>
        <v>1E-4</v>
      </c>
      <c r="D66" s="5">
        <f t="shared" si="16"/>
        <v>5.1200000000000002E-2</v>
      </c>
      <c r="E66" s="5">
        <f t="shared" si="15"/>
        <v>1.953125E-3</v>
      </c>
      <c r="F66" s="5">
        <v>0.5</v>
      </c>
      <c r="G66" s="5">
        <v>1000</v>
      </c>
      <c r="H66" s="5">
        <v>1.7</v>
      </c>
      <c r="I66" s="5">
        <v>85</v>
      </c>
      <c r="J66" s="5">
        <f t="shared" si="17"/>
        <v>0.54986118636618575</v>
      </c>
    </row>
    <row r="67" spans="2:10" x14ac:dyDescent="0.2">
      <c r="B67" s="5" t="s">
        <v>9</v>
      </c>
      <c r="C67" s="5">
        <f t="shared" si="11"/>
        <v>1E-4</v>
      </c>
      <c r="D67" s="5">
        <f t="shared" si="16"/>
        <v>0.1024</v>
      </c>
      <c r="E67" s="5">
        <f t="shared" si="15"/>
        <v>9.765625E-4</v>
      </c>
      <c r="F67" s="5">
        <v>0.5</v>
      </c>
      <c r="G67" s="5">
        <v>1000</v>
      </c>
      <c r="H67" s="5">
        <v>1.7</v>
      </c>
      <c r="I67" s="5">
        <v>85</v>
      </c>
      <c r="J67" s="5">
        <f t="shared" si="17"/>
        <v>0.54986118636618575</v>
      </c>
    </row>
    <row r="68" spans="2:10" x14ac:dyDescent="0.2">
      <c r="B68" s="5" t="s">
        <v>9</v>
      </c>
      <c r="C68" s="5">
        <f t="shared" si="11"/>
        <v>1E-4</v>
      </c>
      <c r="D68" s="5">
        <f t="shared" si="16"/>
        <v>0.20480000000000001</v>
      </c>
      <c r="E68" s="5">
        <f t="shared" si="15"/>
        <v>4.8828125E-4</v>
      </c>
      <c r="F68" s="5">
        <v>0.5</v>
      </c>
      <c r="G68" s="5">
        <v>1000</v>
      </c>
      <c r="H68" s="5">
        <v>1.7</v>
      </c>
      <c r="I68" s="5">
        <v>85</v>
      </c>
      <c r="J68" s="5">
        <f t="shared" si="17"/>
        <v>0.54986118636618575</v>
      </c>
    </row>
    <row r="69" spans="2:10" x14ac:dyDescent="0.2">
      <c r="B69" s="5" t="s">
        <v>9</v>
      </c>
      <c r="C69" s="5">
        <f t="shared" si="11"/>
        <v>1E-4</v>
      </c>
      <c r="D69" s="5">
        <f t="shared" si="16"/>
        <v>0.40960000000000002</v>
      </c>
      <c r="E69" s="5">
        <f t="shared" si="15"/>
        <v>2.44140625E-4</v>
      </c>
      <c r="F69" s="5">
        <v>0.5</v>
      </c>
      <c r="G69" s="5">
        <v>1000</v>
      </c>
      <c r="H69" s="5">
        <v>1.7</v>
      </c>
      <c r="I69" s="5">
        <v>85</v>
      </c>
      <c r="J69" s="5">
        <f t="shared" si="17"/>
        <v>0.54986118636618575</v>
      </c>
    </row>
    <row r="70" spans="2:10" x14ac:dyDescent="0.2">
      <c r="B70" s="5" t="s">
        <v>9</v>
      </c>
      <c r="C70" s="5">
        <f t="shared" si="11"/>
        <v>1E-4</v>
      </c>
      <c r="D70" s="5">
        <f t="shared" si="16"/>
        <v>0.81920000000000004</v>
      </c>
      <c r="E70" s="5">
        <f t="shared" si="15"/>
        <v>1.220703125E-4</v>
      </c>
      <c r="F70" s="5">
        <v>0.5</v>
      </c>
      <c r="G70" s="5">
        <v>1000</v>
      </c>
      <c r="H70" s="5">
        <v>1.7</v>
      </c>
      <c r="I70" s="5">
        <v>85</v>
      </c>
      <c r="J70" s="5">
        <f t="shared" si="17"/>
        <v>0.54986118636618575</v>
      </c>
    </row>
    <row r="71" spans="2:10" x14ac:dyDescent="0.2">
      <c r="B71" s="5" t="s">
        <v>9</v>
      </c>
      <c r="C71" s="5">
        <f t="shared" si="11"/>
        <v>1E-4</v>
      </c>
      <c r="D71" s="5">
        <f t="shared" si="16"/>
        <v>1.6384000000000001</v>
      </c>
      <c r="E71" s="5">
        <f t="shared" si="15"/>
        <v>6.103515625E-5</v>
      </c>
      <c r="F71" s="5">
        <v>0.5</v>
      </c>
      <c r="G71" s="5">
        <v>1000</v>
      </c>
      <c r="H71" s="5">
        <v>1.7</v>
      </c>
      <c r="I71" s="5">
        <v>85</v>
      </c>
      <c r="J71" s="5">
        <f t="shared" si="17"/>
        <v>0.54986118636618575</v>
      </c>
    </row>
    <row r="72" spans="2:10" x14ac:dyDescent="0.2">
      <c r="B72" s="5" t="s">
        <v>9</v>
      </c>
      <c r="C72" s="5">
        <f t="shared" si="11"/>
        <v>1E-4</v>
      </c>
      <c r="D72" s="5">
        <f t="shared" si="16"/>
        <v>3.2768000000000002</v>
      </c>
      <c r="E72" s="5">
        <f t="shared" si="15"/>
        <v>3.0517578125E-5</v>
      </c>
      <c r="F72" s="5">
        <v>0.5</v>
      </c>
      <c r="G72" s="5">
        <v>1000</v>
      </c>
      <c r="H72" s="5">
        <v>1.7</v>
      </c>
      <c r="I72" s="5">
        <v>85</v>
      </c>
      <c r="J72" s="5">
        <f t="shared" si="17"/>
        <v>0.54986118636618575</v>
      </c>
    </row>
    <row r="73" spans="2:10" x14ac:dyDescent="0.2">
      <c r="B73" s="5" t="s">
        <v>9</v>
      </c>
      <c r="C73" s="5">
        <f t="shared" si="11"/>
        <v>1E-4</v>
      </c>
      <c r="D73" s="5">
        <f t="shared" si="16"/>
        <v>6.5536000000000003</v>
      </c>
      <c r="E73" s="5">
        <f t="shared" si="15"/>
        <v>1.52587890625E-5</v>
      </c>
      <c r="F73" s="5">
        <v>0.5</v>
      </c>
      <c r="G73" s="5">
        <v>1000</v>
      </c>
      <c r="H73" s="5">
        <v>1.7</v>
      </c>
      <c r="I73" s="5">
        <v>85</v>
      </c>
      <c r="J73" s="5">
        <f t="shared" si="17"/>
        <v>0.54986118636618575</v>
      </c>
    </row>
    <row r="74" spans="2:10" x14ac:dyDescent="0.2">
      <c r="B74" s="5" t="s">
        <v>9</v>
      </c>
      <c r="C74" s="5">
        <f t="shared" si="11"/>
        <v>1E-4</v>
      </c>
      <c r="D74" s="5">
        <f t="shared" si="16"/>
        <v>13.107200000000001</v>
      </c>
      <c r="E74" s="5">
        <f t="shared" si="15"/>
        <v>7.62939453125E-6</v>
      </c>
      <c r="F74" s="5">
        <v>0.5</v>
      </c>
      <c r="G74" s="5">
        <v>100</v>
      </c>
      <c r="H74" s="5">
        <v>1.7</v>
      </c>
      <c r="I74" s="5">
        <v>85</v>
      </c>
      <c r="J74" s="5">
        <f t="shared" si="17"/>
        <v>0.54986118636618575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7AF9-8035-8949-AF13-F8EA34C7FFF6}">
  <dimension ref="B1:K74"/>
  <sheetViews>
    <sheetView zoomScale="132" workbookViewId="0">
      <selection activeCell="F24" sqref="F24"/>
    </sheetView>
  </sheetViews>
  <sheetFormatPr baseColWidth="10" defaultRowHeight="15" x14ac:dyDescent="0.2"/>
  <cols>
    <col min="6" max="6" width="13.6640625" bestFit="1" customWidth="1"/>
    <col min="9" max="9" width="11.83203125" bestFit="1" customWidth="1"/>
  </cols>
  <sheetData>
    <row r="1" spans="2:11" x14ac:dyDescent="0.2">
      <c r="G1" t="s">
        <v>36</v>
      </c>
      <c r="I1" s="15">
        <v>25</v>
      </c>
      <c r="J1" s="15">
        <v>55</v>
      </c>
      <c r="K1" s="15">
        <v>85</v>
      </c>
    </row>
    <row r="2" spans="2:11" x14ac:dyDescent="0.2">
      <c r="B2" s="19" t="s">
        <v>34</v>
      </c>
      <c r="C2" s="14" t="s">
        <v>35</v>
      </c>
      <c r="F2" t="s">
        <v>28</v>
      </c>
      <c r="G2" t="s">
        <v>27</v>
      </c>
      <c r="H2" t="s">
        <v>26</v>
      </c>
      <c r="I2" s="15" t="s">
        <v>29</v>
      </c>
      <c r="J2" s="15"/>
      <c r="K2" s="15" t="s">
        <v>37</v>
      </c>
    </row>
    <row r="3" spans="2:11" x14ac:dyDescent="0.2">
      <c r="B3" s="9" t="s">
        <v>2</v>
      </c>
      <c r="C3" s="9" t="s">
        <v>25</v>
      </c>
      <c r="D3" s="9" t="s">
        <v>1</v>
      </c>
      <c r="E3" s="9" t="s">
        <v>5</v>
      </c>
      <c r="F3" s="3" t="s">
        <v>32</v>
      </c>
      <c r="G3" s="3" t="s">
        <v>30</v>
      </c>
      <c r="H3" s="3" t="s">
        <v>31</v>
      </c>
      <c r="I3" s="3" t="s">
        <v>33</v>
      </c>
      <c r="J3" s="11"/>
    </row>
    <row r="4" spans="2:11" x14ac:dyDescent="0.2">
      <c r="B4" s="7" t="s">
        <v>24</v>
      </c>
      <c r="C4" s="7">
        <v>10</v>
      </c>
      <c r="D4" s="7">
        <v>1</v>
      </c>
      <c r="E4" s="7">
        <v>0.5</v>
      </c>
      <c r="F4" s="5">
        <v>1</v>
      </c>
      <c r="G4" s="5">
        <v>300</v>
      </c>
      <c r="H4" s="5">
        <v>1.7</v>
      </c>
      <c r="I4" s="13">
        <v>8.5455380037791006E-5</v>
      </c>
      <c r="J4" s="1"/>
    </row>
    <row r="5" spans="2:11" x14ac:dyDescent="0.2">
      <c r="B5" s="1"/>
      <c r="C5" s="1"/>
      <c r="D5" s="1"/>
      <c r="E5" s="17"/>
      <c r="F5" s="16">
        <v>4</v>
      </c>
      <c r="G5" s="5">
        <v>300</v>
      </c>
      <c r="H5" s="5">
        <v>1.7</v>
      </c>
      <c r="I5" s="13">
        <v>9.2986231716940497E-5</v>
      </c>
      <c r="J5" s="1"/>
    </row>
    <row r="6" spans="2:11" x14ac:dyDescent="0.2">
      <c r="B6" s="1"/>
      <c r="C6" s="1"/>
      <c r="D6" s="1"/>
      <c r="E6" s="17"/>
      <c r="F6" s="16">
        <v>7</v>
      </c>
      <c r="G6" s="5">
        <v>300</v>
      </c>
      <c r="H6" s="5">
        <v>1.7</v>
      </c>
      <c r="I6" s="13">
        <v>9.6147168161753104E-5</v>
      </c>
    </row>
    <row r="7" spans="2:11" x14ac:dyDescent="0.2">
      <c r="B7" s="1"/>
      <c r="C7" s="1"/>
      <c r="D7" s="1"/>
      <c r="E7" s="17"/>
      <c r="F7" s="16">
        <v>10</v>
      </c>
      <c r="G7" s="5">
        <v>300</v>
      </c>
      <c r="H7" s="5">
        <v>1.7</v>
      </c>
      <c r="I7" s="13">
        <v>9.8042895400607399E-5</v>
      </c>
      <c r="J7" s="1"/>
    </row>
    <row r="8" spans="2:11" x14ac:dyDescent="0.2">
      <c r="B8" s="1"/>
      <c r="C8" s="1"/>
      <c r="D8" s="1"/>
      <c r="E8" s="17"/>
      <c r="F8" s="16">
        <v>40</v>
      </c>
      <c r="G8" s="5">
        <v>300</v>
      </c>
      <c r="H8" s="5">
        <v>1.7</v>
      </c>
      <c r="I8" s="5">
        <v>1.05798747119578E-4</v>
      </c>
      <c r="J8" s="1"/>
    </row>
    <row r="9" spans="2:11" x14ac:dyDescent="0.2">
      <c r="B9" s="1"/>
      <c r="C9" s="1"/>
      <c r="D9" s="1"/>
      <c r="E9" s="17"/>
      <c r="F9" s="16">
        <v>70</v>
      </c>
      <c r="G9" s="5">
        <v>300</v>
      </c>
      <c r="H9" s="5">
        <v>1.7</v>
      </c>
      <c r="I9" s="5">
        <v>1.08929180464234E-4</v>
      </c>
      <c r="J9" s="1"/>
    </row>
    <row r="10" spans="2:11" x14ac:dyDescent="0.2">
      <c r="B10" s="1"/>
      <c r="C10" s="1"/>
      <c r="D10" s="1"/>
      <c r="E10" s="17"/>
      <c r="F10" s="16">
        <v>100</v>
      </c>
      <c r="G10" s="5">
        <v>300</v>
      </c>
      <c r="H10" s="5">
        <v>1.7</v>
      </c>
      <c r="I10" s="5">
        <v>1.1089235563122E-4</v>
      </c>
      <c r="J10" s="1"/>
    </row>
    <row r="11" spans="2:11" x14ac:dyDescent="0.2">
      <c r="B11" s="1"/>
      <c r="C11" s="1"/>
      <c r="D11" s="1"/>
      <c r="E11" s="17"/>
      <c r="F11" s="16">
        <v>400</v>
      </c>
      <c r="G11" s="5">
        <v>300</v>
      </c>
      <c r="H11" s="5">
        <v>1.7</v>
      </c>
      <c r="I11" s="5">
        <v>1.18151861482007E-4</v>
      </c>
      <c r="J11" s="1"/>
    </row>
    <row r="12" spans="2:11" x14ac:dyDescent="0.2">
      <c r="E12" s="18"/>
      <c r="F12" s="16">
        <v>700</v>
      </c>
      <c r="G12" s="5">
        <v>300</v>
      </c>
      <c r="H12" s="5">
        <v>1.7</v>
      </c>
      <c r="I12" s="5">
        <v>1.20864354198335E-4</v>
      </c>
    </row>
    <row r="13" spans="2:11" x14ac:dyDescent="0.2">
      <c r="E13" s="18"/>
      <c r="F13" s="16">
        <v>1000</v>
      </c>
      <c r="G13" s="5">
        <v>300</v>
      </c>
      <c r="H13" s="5">
        <v>1.7</v>
      </c>
      <c r="I13" s="5">
        <v>1.2258728041814E-4</v>
      </c>
    </row>
    <row r="14" spans="2:11" x14ac:dyDescent="0.2">
      <c r="E14" s="18"/>
      <c r="F14" s="16">
        <v>1</v>
      </c>
      <c r="G14" s="5">
        <v>300</v>
      </c>
      <c r="H14" s="5">
        <v>1</v>
      </c>
      <c r="I14" s="13"/>
    </row>
    <row r="15" spans="2:11" x14ac:dyDescent="0.2">
      <c r="E15" s="18"/>
      <c r="F15" s="16">
        <v>4</v>
      </c>
      <c r="G15" s="5">
        <v>300</v>
      </c>
      <c r="H15" s="5">
        <v>1</v>
      </c>
      <c r="I15" s="13"/>
      <c r="J15" s="10"/>
    </row>
    <row r="16" spans="2:11" x14ac:dyDescent="0.2">
      <c r="F16" s="5">
        <v>7</v>
      </c>
      <c r="G16" s="5">
        <v>300</v>
      </c>
      <c r="H16" s="5">
        <v>1</v>
      </c>
      <c r="I16" s="13"/>
    </row>
    <row r="17" spans="6:9" x14ac:dyDescent="0.2">
      <c r="F17" s="5">
        <v>10</v>
      </c>
      <c r="G17" s="5">
        <v>300</v>
      </c>
      <c r="H17" s="5">
        <v>1</v>
      </c>
      <c r="I17" s="13"/>
    </row>
    <row r="18" spans="6:9" x14ac:dyDescent="0.2">
      <c r="F18" s="5">
        <v>40</v>
      </c>
      <c r="G18" s="5">
        <v>300</v>
      </c>
      <c r="H18" s="5">
        <v>1</v>
      </c>
      <c r="I18" s="13"/>
    </row>
    <row r="19" spans="6:9" x14ac:dyDescent="0.2">
      <c r="F19" s="5">
        <v>70</v>
      </c>
      <c r="G19" s="5">
        <v>300</v>
      </c>
      <c r="H19" s="5">
        <v>1</v>
      </c>
      <c r="I19" s="13"/>
    </row>
    <row r="20" spans="6:9" x14ac:dyDescent="0.2">
      <c r="F20" s="5">
        <v>100</v>
      </c>
      <c r="G20" s="5">
        <v>300</v>
      </c>
      <c r="H20" s="5">
        <v>1</v>
      </c>
      <c r="I20" s="5"/>
    </row>
    <row r="21" spans="6:9" x14ac:dyDescent="0.2">
      <c r="F21" s="5">
        <v>400</v>
      </c>
      <c r="G21" s="5">
        <v>300</v>
      </c>
      <c r="H21" s="5">
        <v>1</v>
      </c>
      <c r="I21" s="5"/>
    </row>
    <row r="22" spans="6:9" x14ac:dyDescent="0.2">
      <c r="F22" s="5">
        <v>700</v>
      </c>
      <c r="G22" s="5">
        <v>300</v>
      </c>
      <c r="H22" s="5">
        <v>1</v>
      </c>
      <c r="I22" s="5"/>
    </row>
    <row r="23" spans="6:9" x14ac:dyDescent="0.2">
      <c r="F23" s="5">
        <v>1000</v>
      </c>
      <c r="G23" s="5">
        <v>300</v>
      </c>
      <c r="H23" s="5">
        <v>1</v>
      </c>
      <c r="I23" s="5"/>
    </row>
    <row r="24" spans="6:9" x14ac:dyDescent="0.2">
      <c r="F24" s="5">
        <v>1</v>
      </c>
      <c r="G24" s="5">
        <v>330</v>
      </c>
      <c r="H24" s="5">
        <v>1.7</v>
      </c>
      <c r="I24" s="13">
        <v>1.03468072126355E-4</v>
      </c>
    </row>
    <row r="25" spans="6:9" x14ac:dyDescent="0.2">
      <c r="F25" s="5">
        <v>4</v>
      </c>
      <c r="G25" s="5">
        <v>330</v>
      </c>
      <c r="H25" s="5">
        <v>1.7</v>
      </c>
      <c r="I25" s="13">
        <v>1.14018630581913E-4</v>
      </c>
    </row>
    <row r="26" spans="6:9" x14ac:dyDescent="0.2">
      <c r="F26" s="5">
        <v>7</v>
      </c>
      <c r="G26" s="5">
        <v>330</v>
      </c>
      <c r="H26" s="5">
        <v>1.7</v>
      </c>
      <c r="I26" s="13">
        <v>1.18564381802799E-4</v>
      </c>
    </row>
    <row r="27" spans="6:9" x14ac:dyDescent="0.2">
      <c r="F27" s="5">
        <v>10</v>
      </c>
      <c r="G27" s="5">
        <v>330</v>
      </c>
      <c r="H27" s="5">
        <v>1.7</v>
      </c>
      <c r="I27" s="13">
        <v>1.21340101545963E-4</v>
      </c>
    </row>
    <row r="28" spans="6:9" x14ac:dyDescent="0.2">
      <c r="F28" s="5">
        <v>40</v>
      </c>
      <c r="G28" s="5">
        <v>330</v>
      </c>
      <c r="H28" s="5">
        <v>1.7</v>
      </c>
      <c r="I28" s="5">
        <v>1.33022373258073E-4</v>
      </c>
    </row>
    <row r="29" spans="6:9" x14ac:dyDescent="0.2">
      <c r="F29" s="5">
        <v>70</v>
      </c>
      <c r="G29" s="5">
        <v>330</v>
      </c>
      <c r="H29" s="5">
        <v>1.7</v>
      </c>
      <c r="I29" s="5">
        <v>1.3791236488713799E-4</v>
      </c>
    </row>
    <row r="30" spans="6:9" x14ac:dyDescent="0.2">
      <c r="F30" s="5">
        <v>100</v>
      </c>
      <c r="G30" s="5">
        <v>330</v>
      </c>
      <c r="H30" s="5">
        <v>1.7</v>
      </c>
      <c r="I30" s="5">
        <v>1.4103680232269099E-4</v>
      </c>
    </row>
    <row r="31" spans="6:9" x14ac:dyDescent="0.2">
      <c r="F31" s="5">
        <v>400</v>
      </c>
      <c r="G31" s="5">
        <v>330</v>
      </c>
      <c r="H31" s="5">
        <v>1.7</v>
      </c>
      <c r="I31" s="5">
        <v>1.53190316724116E-4</v>
      </c>
    </row>
    <row r="32" spans="6:9" x14ac:dyDescent="0.2">
      <c r="F32" s="5">
        <v>700</v>
      </c>
      <c r="G32" s="5">
        <v>330</v>
      </c>
      <c r="H32" s="5">
        <v>1.7</v>
      </c>
      <c r="I32" s="5">
        <v>1.58050082562644E-4</v>
      </c>
    </row>
    <row r="33" spans="6:9" x14ac:dyDescent="0.2">
      <c r="F33" s="5">
        <v>1000</v>
      </c>
      <c r="G33" s="5">
        <v>330</v>
      </c>
      <c r="H33" s="5">
        <v>1.7</v>
      </c>
      <c r="I33" s="5"/>
    </row>
    <row r="34" spans="6:9" x14ac:dyDescent="0.2">
      <c r="F34" s="20">
        <v>1</v>
      </c>
      <c r="G34" s="5">
        <v>330</v>
      </c>
      <c r="H34" s="5">
        <v>1</v>
      </c>
      <c r="I34" s="13"/>
    </row>
    <row r="35" spans="6:9" x14ac:dyDescent="0.2">
      <c r="F35" s="20">
        <v>4</v>
      </c>
      <c r="G35" s="5">
        <v>330</v>
      </c>
      <c r="H35" s="5">
        <v>1</v>
      </c>
      <c r="I35" s="13"/>
    </row>
    <row r="36" spans="6:9" x14ac:dyDescent="0.2">
      <c r="F36" s="20">
        <v>7</v>
      </c>
      <c r="G36" s="5">
        <v>330</v>
      </c>
      <c r="H36" s="5">
        <v>1</v>
      </c>
      <c r="I36" s="13"/>
    </row>
    <row r="37" spans="6:9" x14ac:dyDescent="0.2">
      <c r="F37" s="20">
        <v>10</v>
      </c>
      <c r="G37" s="5">
        <v>330</v>
      </c>
      <c r="H37" s="5">
        <v>1</v>
      </c>
      <c r="I37" s="13"/>
    </row>
    <row r="38" spans="6:9" x14ac:dyDescent="0.2">
      <c r="F38" s="20">
        <v>40</v>
      </c>
      <c r="G38" s="5">
        <v>330</v>
      </c>
      <c r="H38" s="5">
        <v>1</v>
      </c>
      <c r="I38" s="5"/>
    </row>
    <row r="39" spans="6:9" x14ac:dyDescent="0.2">
      <c r="F39" s="20">
        <v>70</v>
      </c>
      <c r="G39" s="5">
        <v>330</v>
      </c>
      <c r="H39" s="5">
        <v>1</v>
      </c>
      <c r="I39" s="5"/>
    </row>
    <row r="40" spans="6:9" x14ac:dyDescent="0.2">
      <c r="F40" s="20">
        <v>100</v>
      </c>
      <c r="G40" s="5">
        <v>330</v>
      </c>
      <c r="H40" s="5">
        <v>1</v>
      </c>
      <c r="I40" s="5"/>
    </row>
    <row r="41" spans="6:9" x14ac:dyDescent="0.2">
      <c r="F41" s="20">
        <v>400</v>
      </c>
      <c r="G41" s="5">
        <v>330</v>
      </c>
      <c r="H41" s="5">
        <v>1</v>
      </c>
      <c r="I41" s="5"/>
    </row>
    <row r="42" spans="6:9" x14ac:dyDescent="0.2">
      <c r="F42" s="20">
        <v>700</v>
      </c>
      <c r="G42" s="5">
        <v>330</v>
      </c>
      <c r="H42" s="5">
        <v>1</v>
      </c>
      <c r="I42" s="5"/>
    </row>
    <row r="43" spans="6:9" x14ac:dyDescent="0.2">
      <c r="F43" s="20">
        <v>1000</v>
      </c>
      <c r="G43" s="5">
        <v>330</v>
      </c>
      <c r="H43" s="5">
        <v>1</v>
      </c>
      <c r="I43" s="5"/>
    </row>
    <row r="44" spans="6:9" x14ac:dyDescent="0.2">
      <c r="F44" s="5">
        <v>1</v>
      </c>
      <c r="G44" s="5">
        <v>360</v>
      </c>
      <c r="H44" s="5">
        <v>1.7</v>
      </c>
      <c r="I44" s="13">
        <v>1.2369339765039199E-4</v>
      </c>
    </row>
    <row r="45" spans="6:9" x14ac:dyDescent="0.2">
      <c r="F45" s="5">
        <v>4</v>
      </c>
      <c r="G45" s="5">
        <v>360</v>
      </c>
      <c r="H45" s="5">
        <v>1.7</v>
      </c>
      <c r="I45" s="13">
        <v>1.3795691845519499E-4</v>
      </c>
    </row>
    <row r="46" spans="6:9" x14ac:dyDescent="0.2">
      <c r="F46" s="5">
        <v>7</v>
      </c>
      <c r="G46" s="5">
        <v>360</v>
      </c>
      <c r="H46" s="5">
        <v>1.7</v>
      </c>
      <c r="I46" s="13">
        <v>1.4423422606601999E-4</v>
      </c>
    </row>
    <row r="47" spans="6:9" x14ac:dyDescent="0.2">
      <c r="F47" s="5">
        <v>10</v>
      </c>
      <c r="G47" s="5">
        <v>360</v>
      </c>
      <c r="H47" s="5">
        <v>1.7</v>
      </c>
      <c r="I47" s="13">
        <v>1.4809101531787399E-4</v>
      </c>
    </row>
    <row r="48" spans="6:9" x14ac:dyDescent="0.2">
      <c r="F48" s="5">
        <v>40</v>
      </c>
      <c r="G48" s="5">
        <v>360</v>
      </c>
      <c r="H48" s="5">
        <v>1.7</v>
      </c>
      <c r="I48" s="5">
        <v>1.64515682605448E-4</v>
      </c>
    </row>
    <row r="49" spans="6:9" x14ac:dyDescent="0.2">
      <c r="F49" s="5">
        <v>70</v>
      </c>
      <c r="G49" s="5">
        <v>360</v>
      </c>
      <c r="H49" s="5">
        <v>1.7</v>
      </c>
      <c r="I49" s="5">
        <v>1.71459285595032E-4</v>
      </c>
    </row>
    <row r="50" spans="6:9" x14ac:dyDescent="0.2">
      <c r="F50" s="5">
        <v>100</v>
      </c>
      <c r="G50" s="5">
        <v>360</v>
      </c>
      <c r="H50" s="5">
        <v>1.7</v>
      </c>
      <c r="I50" s="5">
        <v>1.75940901955273E-4</v>
      </c>
    </row>
    <row r="51" spans="6:9" x14ac:dyDescent="0.2">
      <c r="F51" s="5">
        <v>400</v>
      </c>
      <c r="G51" s="5">
        <v>360</v>
      </c>
      <c r="H51" s="5">
        <v>1.7</v>
      </c>
      <c r="I51" s="5">
        <v>1.9375061894244501E-4</v>
      </c>
    </row>
    <row r="52" spans="6:9" x14ac:dyDescent="0.2">
      <c r="F52" s="5">
        <v>700</v>
      </c>
      <c r="G52" s="5">
        <v>360</v>
      </c>
      <c r="H52" s="5">
        <v>1.7</v>
      </c>
      <c r="I52" s="5">
        <v>2.01096055544747E-4</v>
      </c>
    </row>
    <row r="53" spans="6:9" x14ac:dyDescent="0.2">
      <c r="F53" s="5">
        <v>1000</v>
      </c>
      <c r="G53" s="5">
        <v>360</v>
      </c>
      <c r="H53" s="5">
        <v>1.7</v>
      </c>
      <c r="I53" s="5"/>
    </row>
    <row r="54" spans="6:9" x14ac:dyDescent="0.2">
      <c r="F54" s="20">
        <v>1</v>
      </c>
      <c r="G54" s="5">
        <v>360</v>
      </c>
      <c r="H54" s="5">
        <v>1</v>
      </c>
      <c r="I54" s="13">
        <v>1.7581668724231301E-6</v>
      </c>
    </row>
    <row r="55" spans="6:9" x14ac:dyDescent="0.2">
      <c r="F55" s="20">
        <v>4</v>
      </c>
      <c r="G55" s="5">
        <v>360</v>
      </c>
      <c r="H55" s="5">
        <v>1</v>
      </c>
      <c r="I55" s="13">
        <v>1.7513641977773199E-6</v>
      </c>
    </row>
    <row r="56" spans="6:9" x14ac:dyDescent="0.2">
      <c r="F56" s="20">
        <v>7</v>
      </c>
      <c r="G56" s="5">
        <v>360</v>
      </c>
      <c r="H56" s="5">
        <v>1</v>
      </c>
      <c r="I56" s="13">
        <v>1.7504112468369401E-6</v>
      </c>
    </row>
    <row r="57" spans="6:9" x14ac:dyDescent="0.2">
      <c r="F57" s="20">
        <v>10</v>
      </c>
      <c r="G57" s="5">
        <v>360</v>
      </c>
      <c r="H57" s="5">
        <v>1</v>
      </c>
      <c r="I57" s="13">
        <v>1.75003135061135E-6</v>
      </c>
    </row>
    <row r="58" spans="6:9" x14ac:dyDescent="0.2">
      <c r="F58" s="20">
        <v>40</v>
      </c>
      <c r="G58" s="5">
        <v>360</v>
      </c>
      <c r="H58" s="5">
        <v>1</v>
      </c>
      <c r="I58" s="13">
        <v>1.74936828567506E-6</v>
      </c>
    </row>
    <row r="59" spans="6:9" x14ac:dyDescent="0.2">
      <c r="F59" s="20">
        <v>70</v>
      </c>
      <c r="G59" s="5">
        <v>360</v>
      </c>
      <c r="H59" s="5">
        <v>1</v>
      </c>
      <c r="I59" s="13">
        <v>1.7492737436341999E-6</v>
      </c>
    </row>
    <row r="60" spans="6:9" x14ac:dyDescent="0.2">
      <c r="F60" s="20">
        <v>100</v>
      </c>
      <c r="G60" s="5">
        <v>360</v>
      </c>
      <c r="H60" s="5">
        <v>1</v>
      </c>
      <c r="I60" s="13">
        <v>1.7492359394299901E-6</v>
      </c>
    </row>
    <row r="61" spans="6:9" x14ac:dyDescent="0.2">
      <c r="F61" s="20">
        <v>400</v>
      </c>
      <c r="G61" s="5">
        <v>360</v>
      </c>
      <c r="H61" s="5">
        <v>1</v>
      </c>
      <c r="I61" s="13">
        <v>1.74916979955863E-6</v>
      </c>
    </row>
    <row r="62" spans="6:9" x14ac:dyDescent="0.2">
      <c r="F62" s="20">
        <v>700</v>
      </c>
      <c r="G62" s="5">
        <v>360</v>
      </c>
      <c r="H62" s="5">
        <v>1</v>
      </c>
      <c r="I62" s="5"/>
    </row>
    <row r="63" spans="6:9" x14ac:dyDescent="0.2">
      <c r="F63" s="20">
        <v>1000</v>
      </c>
      <c r="G63" s="5">
        <v>360</v>
      </c>
      <c r="H63" s="5">
        <v>1</v>
      </c>
      <c r="I63" s="5"/>
    </row>
    <row r="71" spans="2:4" x14ac:dyDescent="0.2">
      <c r="C71" t="s">
        <v>40</v>
      </c>
      <c r="D71" t="s">
        <v>39</v>
      </c>
    </row>
    <row r="72" spans="2:4" x14ac:dyDescent="0.2">
      <c r="B72" t="s">
        <v>38</v>
      </c>
      <c r="C72">
        <v>10</v>
      </c>
      <c r="D72" s="12">
        <v>8.5455380037791006E-5</v>
      </c>
    </row>
    <row r="73" spans="2:4" x14ac:dyDescent="0.2">
      <c r="C73">
        <v>100</v>
      </c>
      <c r="D73" s="12">
        <v>7.5584862467059603E-5</v>
      </c>
    </row>
    <row r="74" spans="2:4" x14ac:dyDescent="0.2">
      <c r="C74">
        <v>1000</v>
      </c>
      <c r="D74" s="12">
        <v>6.6714907148601705E-5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F613-A761-A64F-AE9C-4276F5027EA7}">
  <dimension ref="B1:K63"/>
  <sheetViews>
    <sheetView tabSelected="1" topLeftCell="C1" zoomScale="125" workbookViewId="0">
      <selection activeCell="T6" sqref="T6"/>
    </sheetView>
  </sheetViews>
  <sheetFormatPr baseColWidth="10" defaultRowHeight="15" x14ac:dyDescent="0.2"/>
  <sheetData>
    <row r="1" spans="2:11" x14ac:dyDescent="0.2">
      <c r="G1" t="s">
        <v>36</v>
      </c>
      <c r="I1" s="22">
        <v>25</v>
      </c>
      <c r="J1" s="22">
        <v>55</v>
      </c>
      <c r="K1" s="22">
        <v>85</v>
      </c>
    </row>
    <row r="2" spans="2:11" x14ac:dyDescent="0.2">
      <c r="B2" s="19" t="s">
        <v>34</v>
      </c>
      <c r="C2" s="14" t="s">
        <v>35</v>
      </c>
      <c r="F2" t="s">
        <v>28</v>
      </c>
      <c r="G2" t="s">
        <v>27</v>
      </c>
      <c r="H2" t="s">
        <v>26</v>
      </c>
      <c r="I2" s="22" t="s">
        <v>42</v>
      </c>
      <c r="J2" s="22" t="s">
        <v>43</v>
      </c>
      <c r="K2" s="22" t="s">
        <v>44</v>
      </c>
    </row>
    <row r="3" spans="2:11" x14ac:dyDescent="0.2">
      <c r="B3" s="9" t="s">
        <v>2</v>
      </c>
      <c r="C3" s="9" t="s">
        <v>25</v>
      </c>
      <c r="D3" s="9" t="s">
        <v>1</v>
      </c>
      <c r="E3" s="9" t="s">
        <v>5</v>
      </c>
      <c r="F3" s="3" t="s">
        <v>32</v>
      </c>
      <c r="G3" s="3" t="s">
        <v>30</v>
      </c>
      <c r="H3" s="3" t="s">
        <v>31</v>
      </c>
      <c r="I3" s="21" t="s">
        <v>33</v>
      </c>
      <c r="J3" s="11"/>
    </row>
    <row r="4" spans="2:11" x14ac:dyDescent="0.2">
      <c r="B4" s="7" t="s">
        <v>41</v>
      </c>
      <c r="C4" s="7">
        <v>10</v>
      </c>
      <c r="D4" s="7">
        <v>1</v>
      </c>
      <c r="E4" s="7">
        <v>0.5</v>
      </c>
      <c r="F4" s="5">
        <v>1</v>
      </c>
      <c r="G4" s="5">
        <v>300</v>
      </c>
      <c r="H4" s="5">
        <v>1.7</v>
      </c>
      <c r="I4" s="13">
        <v>6.1367709384980698E-3</v>
      </c>
      <c r="J4" s="1"/>
    </row>
    <row r="5" spans="2:11" x14ac:dyDescent="0.2">
      <c r="B5" s="1"/>
      <c r="C5" s="1"/>
      <c r="D5" s="1"/>
      <c r="E5" s="17"/>
      <c r="F5" s="16">
        <v>4</v>
      </c>
      <c r="G5" s="5">
        <v>300</v>
      </c>
      <c r="H5" s="5">
        <v>1.7</v>
      </c>
      <c r="I5" s="13">
        <v>8.3602683810514097E-3</v>
      </c>
      <c r="J5" s="1"/>
    </row>
    <row r="6" spans="2:11" x14ac:dyDescent="0.2">
      <c r="B6" s="1"/>
      <c r="C6" s="1"/>
      <c r="D6" s="1"/>
      <c r="E6" s="17"/>
      <c r="F6" s="16">
        <v>7</v>
      </c>
      <c r="G6" s="5">
        <v>300</v>
      </c>
      <c r="H6" s="5">
        <v>1.7</v>
      </c>
      <c r="I6" s="13">
        <v>9.3739286587774997E-3</v>
      </c>
    </row>
    <row r="7" spans="2:11" x14ac:dyDescent="0.2">
      <c r="B7" s="1"/>
      <c r="C7" s="1"/>
      <c r="D7" s="1"/>
      <c r="E7" s="17"/>
      <c r="F7" s="16">
        <v>10</v>
      </c>
      <c r="G7" s="5">
        <v>300</v>
      </c>
      <c r="H7" s="5">
        <v>1.7</v>
      </c>
      <c r="I7" s="13">
        <v>1.0016104463902401E-2</v>
      </c>
      <c r="J7" s="1"/>
    </row>
    <row r="8" spans="2:11" x14ac:dyDescent="0.2">
      <c r="B8" s="1"/>
      <c r="C8" s="1"/>
      <c r="D8" s="1"/>
      <c r="E8" s="17"/>
      <c r="F8" s="16">
        <v>40</v>
      </c>
      <c r="G8" s="5">
        <v>300</v>
      </c>
      <c r="H8" s="5">
        <v>1.7</v>
      </c>
      <c r="I8" s="5">
        <v>1.2793592980675899E-2</v>
      </c>
      <c r="J8" s="1"/>
    </row>
    <row r="9" spans="2:11" x14ac:dyDescent="0.2">
      <c r="B9" s="1"/>
      <c r="C9" s="1"/>
      <c r="D9" s="1"/>
      <c r="E9" s="17"/>
      <c r="F9" s="16">
        <v>70</v>
      </c>
      <c r="G9" s="5">
        <v>300</v>
      </c>
      <c r="H9" s="5">
        <v>1.7</v>
      </c>
      <c r="I9" s="5">
        <v>1.39996927486086E-2</v>
      </c>
      <c r="J9" s="1"/>
    </row>
    <row r="10" spans="2:11" x14ac:dyDescent="0.2">
      <c r="B10" s="1"/>
      <c r="C10" s="1"/>
      <c r="D10" s="1"/>
      <c r="E10" s="17"/>
      <c r="F10" s="16">
        <v>100</v>
      </c>
      <c r="G10" s="5">
        <v>300</v>
      </c>
      <c r="H10" s="5">
        <v>1.7</v>
      </c>
      <c r="I10" s="5">
        <v>1.47908947768212E-2</v>
      </c>
      <c r="J10" s="1"/>
    </row>
    <row r="11" spans="2:11" x14ac:dyDescent="0.2">
      <c r="B11" s="1"/>
      <c r="C11" s="1"/>
      <c r="D11" s="1"/>
      <c r="E11" s="17"/>
      <c r="F11" s="16">
        <v>400</v>
      </c>
      <c r="G11" s="5">
        <v>300</v>
      </c>
      <c r="H11" s="5">
        <v>1.7</v>
      </c>
      <c r="I11" s="5">
        <v>1.80049580022929E-2</v>
      </c>
      <c r="J11" s="1"/>
    </row>
    <row r="12" spans="2:11" x14ac:dyDescent="0.2">
      <c r="E12" s="18"/>
      <c r="F12" s="16">
        <v>700</v>
      </c>
      <c r="G12" s="5">
        <v>300</v>
      </c>
      <c r="H12" s="5">
        <v>1.7</v>
      </c>
      <c r="I12" s="5">
        <v>1.9350096601910501E-2</v>
      </c>
    </row>
    <row r="13" spans="2:11" x14ac:dyDescent="0.2">
      <c r="E13" s="18"/>
      <c r="F13" s="16">
        <v>1000</v>
      </c>
      <c r="G13" s="5">
        <v>300</v>
      </c>
      <c r="H13" s="5">
        <v>1.7</v>
      </c>
      <c r="I13" s="5"/>
    </row>
    <row r="14" spans="2:11" x14ac:dyDescent="0.2">
      <c r="E14" s="18"/>
      <c r="F14" s="5">
        <v>1</v>
      </c>
      <c r="G14" s="5">
        <v>330</v>
      </c>
      <c r="H14" s="5">
        <v>1.7</v>
      </c>
      <c r="I14" s="13">
        <v>7.9289955922751103E-3</v>
      </c>
    </row>
    <row r="15" spans="2:11" x14ac:dyDescent="0.2">
      <c r="E15" s="18"/>
      <c r="F15" s="5">
        <v>4</v>
      </c>
      <c r="G15" s="5">
        <v>330</v>
      </c>
      <c r="H15" s="5">
        <v>1.7</v>
      </c>
      <c r="I15" s="13">
        <v>1.0651803674718199E-2</v>
      </c>
      <c r="J15" s="10"/>
    </row>
    <row r="16" spans="2:11" x14ac:dyDescent="0.2">
      <c r="F16" s="5">
        <v>7</v>
      </c>
      <c r="G16" s="5">
        <v>330</v>
      </c>
      <c r="H16" s="5">
        <v>1.7</v>
      </c>
      <c r="I16" s="13">
        <v>1.18632724371069E-2</v>
      </c>
    </row>
    <row r="17" spans="6:9" x14ac:dyDescent="0.2">
      <c r="F17" s="5">
        <v>10</v>
      </c>
      <c r="G17" s="5">
        <v>330</v>
      </c>
      <c r="H17" s="5">
        <v>1.7</v>
      </c>
      <c r="I17" s="13">
        <v>1.2630789166969501E-2</v>
      </c>
    </row>
    <row r="18" spans="6:9" x14ac:dyDescent="0.2">
      <c r="F18" s="5">
        <v>40</v>
      </c>
      <c r="G18" s="5">
        <v>330</v>
      </c>
      <c r="H18" s="5">
        <v>1.7</v>
      </c>
      <c r="I18" s="5">
        <v>1.58710139306192E-2</v>
      </c>
    </row>
    <row r="19" spans="6:9" x14ac:dyDescent="0.2">
      <c r="F19" s="5">
        <v>70</v>
      </c>
      <c r="G19" s="5">
        <v>330</v>
      </c>
      <c r="H19" s="5">
        <v>1.7</v>
      </c>
      <c r="I19" s="5">
        <v>1.7244419845353999E-2</v>
      </c>
    </row>
    <row r="20" spans="6:9" x14ac:dyDescent="0.2">
      <c r="F20" s="5">
        <v>100</v>
      </c>
      <c r="G20" s="5">
        <v>330</v>
      </c>
      <c r="H20" s="5">
        <v>1.7</v>
      </c>
      <c r="I20" s="5">
        <v>1.8137023468612599E-2</v>
      </c>
    </row>
    <row r="21" spans="6:9" x14ac:dyDescent="0.2">
      <c r="F21" s="5">
        <v>400</v>
      </c>
      <c r="G21" s="5">
        <v>330</v>
      </c>
      <c r="H21" s="5">
        <v>1.7</v>
      </c>
      <c r="I21" s="5">
        <v>2.1675369390231399E-2</v>
      </c>
    </row>
    <row r="22" spans="6:9" x14ac:dyDescent="0.2">
      <c r="F22" s="5">
        <v>700</v>
      </c>
      <c r="G22" s="5">
        <v>330</v>
      </c>
      <c r="H22" s="5">
        <v>1.7</v>
      </c>
      <c r="I22" s="5"/>
    </row>
    <row r="23" spans="6:9" x14ac:dyDescent="0.2">
      <c r="F23" s="5">
        <v>1000</v>
      </c>
      <c r="G23" s="5">
        <v>330</v>
      </c>
      <c r="H23" s="5">
        <v>1.7</v>
      </c>
      <c r="I23" s="5"/>
    </row>
    <row r="24" spans="6:9" x14ac:dyDescent="0.2">
      <c r="F24" s="5">
        <v>1</v>
      </c>
      <c r="G24" s="5">
        <v>360</v>
      </c>
      <c r="H24" s="5">
        <v>1.7</v>
      </c>
      <c r="I24" s="13">
        <v>9.9237251234312006E-3</v>
      </c>
    </row>
    <row r="25" spans="6:9" x14ac:dyDescent="0.2">
      <c r="F25" s="5">
        <v>4</v>
      </c>
      <c r="G25" s="5">
        <v>360</v>
      </c>
      <c r="H25" s="5">
        <v>1.7</v>
      </c>
      <c r="I25" s="13">
        <v>1.3117508914505799E-2</v>
      </c>
    </row>
    <row r="26" spans="6:9" x14ac:dyDescent="0.2">
      <c r="F26" s="5">
        <v>7</v>
      </c>
      <c r="G26" s="5">
        <v>360</v>
      </c>
      <c r="H26" s="5">
        <v>1.7</v>
      </c>
      <c r="I26" s="13">
        <v>1.45020547436569E-2</v>
      </c>
    </row>
    <row r="27" spans="6:9" x14ac:dyDescent="0.2">
      <c r="F27" s="5">
        <v>10</v>
      </c>
      <c r="G27" s="5">
        <v>360</v>
      </c>
      <c r="H27" s="5">
        <v>1.7</v>
      </c>
      <c r="I27" s="13">
        <v>1.5378059051354601E-2</v>
      </c>
    </row>
    <row r="28" spans="6:9" x14ac:dyDescent="0.2">
      <c r="F28" s="5">
        <v>40</v>
      </c>
      <c r="G28" s="5">
        <v>360</v>
      </c>
      <c r="H28" s="5">
        <v>1.7</v>
      </c>
      <c r="I28" s="5">
        <v>1.8981289771372801E-2</v>
      </c>
    </row>
    <row r="29" spans="6:9" x14ac:dyDescent="0.2">
      <c r="F29" s="5">
        <v>70</v>
      </c>
      <c r="G29" s="5">
        <v>360</v>
      </c>
      <c r="H29" s="5">
        <v>1.7</v>
      </c>
      <c r="I29" s="5">
        <v>2.04715214782582E-2</v>
      </c>
    </row>
    <row r="30" spans="6:9" x14ac:dyDescent="0.2">
      <c r="F30" s="5">
        <v>100</v>
      </c>
      <c r="G30" s="5">
        <v>360</v>
      </c>
      <c r="H30" s="5">
        <v>1.7</v>
      </c>
      <c r="I30" s="5">
        <v>2.14293376795292E-2</v>
      </c>
    </row>
    <row r="31" spans="6:9" x14ac:dyDescent="0.2">
      <c r="F31" s="5">
        <v>400</v>
      </c>
      <c r="G31" s="5">
        <v>360</v>
      </c>
      <c r="H31" s="5">
        <v>1.7</v>
      </c>
      <c r="I31" s="5">
        <v>2.5131922108559E-2</v>
      </c>
    </row>
    <row r="32" spans="6:9" x14ac:dyDescent="0.2">
      <c r="F32" s="5">
        <v>700</v>
      </c>
      <c r="G32" s="5">
        <v>360</v>
      </c>
      <c r="H32" s="5">
        <v>1.7</v>
      </c>
      <c r="I32" s="5">
        <v>2.66021117713778E-2</v>
      </c>
    </row>
    <row r="33" spans="6:9" x14ac:dyDescent="0.2">
      <c r="F33" s="5">
        <v>1000</v>
      </c>
      <c r="G33" s="5">
        <v>360</v>
      </c>
      <c r="H33" s="5">
        <v>1.7</v>
      </c>
      <c r="I33" s="5">
        <v>2.75288905939149E-2</v>
      </c>
    </row>
    <row r="34" spans="6:9" x14ac:dyDescent="0.2">
      <c r="F34" s="5">
        <v>1</v>
      </c>
      <c r="G34" s="5">
        <v>300</v>
      </c>
      <c r="H34" s="5">
        <v>1</v>
      </c>
      <c r="I34" s="13"/>
    </row>
    <row r="35" spans="6:9" x14ac:dyDescent="0.2">
      <c r="F35" s="5">
        <v>4</v>
      </c>
      <c r="G35" s="5">
        <v>300</v>
      </c>
      <c r="H35" s="5">
        <v>1</v>
      </c>
      <c r="I35" s="13"/>
    </row>
    <row r="36" spans="6:9" x14ac:dyDescent="0.2">
      <c r="F36" s="5">
        <v>7</v>
      </c>
      <c r="G36" s="5">
        <v>300</v>
      </c>
      <c r="H36" s="5">
        <v>1</v>
      </c>
      <c r="I36" s="13"/>
    </row>
    <row r="37" spans="6:9" x14ac:dyDescent="0.2">
      <c r="F37" s="5">
        <v>10</v>
      </c>
      <c r="G37" s="5">
        <v>300</v>
      </c>
      <c r="H37" s="5">
        <v>1</v>
      </c>
      <c r="I37" s="13"/>
    </row>
    <row r="38" spans="6:9" x14ac:dyDescent="0.2">
      <c r="F38" s="5">
        <v>40</v>
      </c>
      <c r="G38" s="5">
        <v>300</v>
      </c>
      <c r="H38" s="5">
        <v>1</v>
      </c>
      <c r="I38" s="13"/>
    </row>
    <row r="39" spans="6:9" x14ac:dyDescent="0.2">
      <c r="F39" s="5">
        <v>70</v>
      </c>
      <c r="G39" s="5">
        <v>300</v>
      </c>
      <c r="H39" s="5">
        <v>1</v>
      </c>
      <c r="I39" s="13"/>
    </row>
    <row r="40" spans="6:9" x14ac:dyDescent="0.2">
      <c r="F40" s="5">
        <v>100</v>
      </c>
      <c r="G40" s="5">
        <v>300</v>
      </c>
      <c r="H40" s="5">
        <v>1</v>
      </c>
      <c r="I40" s="5"/>
    </row>
    <row r="41" spans="6:9" x14ac:dyDescent="0.2">
      <c r="F41" s="5">
        <v>400</v>
      </c>
      <c r="G41" s="5">
        <v>300</v>
      </c>
      <c r="H41" s="5">
        <v>1</v>
      </c>
      <c r="I41" s="5"/>
    </row>
    <row r="42" spans="6:9" x14ac:dyDescent="0.2">
      <c r="F42" s="5">
        <v>700</v>
      </c>
      <c r="G42" s="5">
        <v>300</v>
      </c>
      <c r="H42" s="5">
        <v>1</v>
      </c>
      <c r="I42" s="5"/>
    </row>
    <row r="43" spans="6:9" x14ac:dyDescent="0.2">
      <c r="F43" s="5">
        <v>1000</v>
      </c>
      <c r="G43" s="5">
        <v>300</v>
      </c>
      <c r="H43" s="5">
        <v>1</v>
      </c>
      <c r="I43" s="5"/>
    </row>
    <row r="44" spans="6:9" x14ac:dyDescent="0.2">
      <c r="F44" s="5">
        <v>1</v>
      </c>
      <c r="G44" s="5">
        <v>300</v>
      </c>
      <c r="H44" s="5">
        <v>1</v>
      </c>
      <c r="I44" s="13"/>
    </row>
    <row r="45" spans="6:9" x14ac:dyDescent="0.2">
      <c r="F45" s="5">
        <v>4</v>
      </c>
      <c r="G45" s="5">
        <v>300</v>
      </c>
      <c r="H45" s="5">
        <v>1</v>
      </c>
      <c r="I45" s="13"/>
    </row>
    <row r="46" spans="6:9" x14ac:dyDescent="0.2">
      <c r="F46" s="5">
        <v>7</v>
      </c>
      <c r="G46" s="5">
        <v>300</v>
      </c>
      <c r="H46" s="5">
        <v>1</v>
      </c>
      <c r="I46" s="13"/>
    </row>
    <row r="47" spans="6:9" x14ac:dyDescent="0.2">
      <c r="F47" s="5">
        <v>10</v>
      </c>
      <c r="G47" s="5">
        <v>300</v>
      </c>
      <c r="H47" s="5">
        <v>1</v>
      </c>
      <c r="I47" s="13"/>
    </row>
    <row r="48" spans="6:9" x14ac:dyDescent="0.2">
      <c r="F48" s="20">
        <v>40</v>
      </c>
      <c r="G48" s="5">
        <v>330</v>
      </c>
      <c r="H48" s="5">
        <v>1</v>
      </c>
      <c r="I48" s="5"/>
    </row>
    <row r="49" spans="6:9" x14ac:dyDescent="0.2">
      <c r="F49" s="20">
        <v>70</v>
      </c>
      <c r="G49" s="5">
        <v>330</v>
      </c>
      <c r="H49" s="5">
        <v>1</v>
      </c>
      <c r="I49" s="5"/>
    </row>
    <row r="50" spans="6:9" x14ac:dyDescent="0.2">
      <c r="F50" s="20">
        <v>100</v>
      </c>
      <c r="G50" s="5">
        <v>330</v>
      </c>
      <c r="H50" s="5">
        <v>1</v>
      </c>
      <c r="I50" s="5"/>
    </row>
    <row r="51" spans="6:9" x14ac:dyDescent="0.2">
      <c r="F51" s="20">
        <v>400</v>
      </c>
      <c r="G51" s="5">
        <v>330</v>
      </c>
      <c r="H51" s="5">
        <v>1</v>
      </c>
      <c r="I51" s="5"/>
    </row>
    <row r="52" spans="6:9" x14ac:dyDescent="0.2">
      <c r="F52" s="20">
        <v>700</v>
      </c>
      <c r="G52" s="5">
        <v>330</v>
      </c>
      <c r="H52" s="5">
        <v>1</v>
      </c>
      <c r="I52" s="5"/>
    </row>
    <row r="53" spans="6:9" x14ac:dyDescent="0.2">
      <c r="F53" s="20">
        <v>1000</v>
      </c>
      <c r="G53" s="5">
        <v>330</v>
      </c>
      <c r="H53" s="5">
        <v>1</v>
      </c>
      <c r="I53" s="5"/>
    </row>
    <row r="54" spans="6:9" x14ac:dyDescent="0.2">
      <c r="F54" s="20">
        <v>1</v>
      </c>
      <c r="G54" s="5">
        <v>360</v>
      </c>
      <c r="H54" s="5">
        <v>1</v>
      </c>
      <c r="I54" s="13"/>
    </row>
    <row r="55" spans="6:9" x14ac:dyDescent="0.2">
      <c r="F55" s="20">
        <v>4</v>
      </c>
      <c r="G55" s="5">
        <v>360</v>
      </c>
      <c r="H55" s="5">
        <v>1</v>
      </c>
      <c r="I55" s="13"/>
    </row>
    <row r="56" spans="6:9" x14ac:dyDescent="0.2">
      <c r="F56" s="20">
        <v>7</v>
      </c>
      <c r="G56" s="5">
        <v>360</v>
      </c>
      <c r="H56" s="5">
        <v>1</v>
      </c>
      <c r="I56" s="13"/>
    </row>
    <row r="57" spans="6:9" x14ac:dyDescent="0.2">
      <c r="F57" s="20">
        <v>10</v>
      </c>
      <c r="G57" s="5">
        <v>360</v>
      </c>
      <c r="H57" s="5">
        <v>1</v>
      </c>
      <c r="I57" s="13"/>
    </row>
    <row r="58" spans="6:9" x14ac:dyDescent="0.2">
      <c r="F58" s="20">
        <v>40</v>
      </c>
      <c r="G58" s="5">
        <v>360</v>
      </c>
      <c r="H58" s="5">
        <v>1</v>
      </c>
      <c r="I58" s="13"/>
    </row>
    <row r="59" spans="6:9" x14ac:dyDescent="0.2">
      <c r="F59" s="20">
        <v>70</v>
      </c>
      <c r="G59" s="5">
        <v>360</v>
      </c>
      <c r="H59" s="5">
        <v>1</v>
      </c>
      <c r="I59" s="13"/>
    </row>
    <row r="60" spans="6:9" x14ac:dyDescent="0.2">
      <c r="F60" s="20">
        <v>100</v>
      </c>
      <c r="G60" s="5">
        <v>360</v>
      </c>
      <c r="H60" s="5">
        <v>1</v>
      </c>
      <c r="I60" s="13"/>
    </row>
    <row r="61" spans="6:9" x14ac:dyDescent="0.2">
      <c r="F61" s="20">
        <v>400</v>
      </c>
      <c r="G61" s="5">
        <v>360</v>
      </c>
      <c r="H61" s="5">
        <v>1</v>
      </c>
      <c r="I61" s="13"/>
    </row>
    <row r="62" spans="6:9" x14ac:dyDescent="0.2">
      <c r="F62" s="20">
        <v>700</v>
      </c>
      <c r="G62" s="5">
        <v>360</v>
      </c>
      <c r="H62" s="5">
        <v>1</v>
      </c>
      <c r="I62" s="5"/>
    </row>
    <row r="63" spans="6:9" x14ac:dyDescent="0.2">
      <c r="F63" s="20">
        <v>1000</v>
      </c>
      <c r="G63" s="5">
        <v>360</v>
      </c>
      <c r="H63" s="5">
        <v>1</v>
      </c>
      <c r="I6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Vth_dataset</vt:lpstr>
      <vt:lpstr>Si</vt:lpstr>
      <vt:lpstr>IWO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Kwak, Jungyoun</dc:creator>
  <cp:lastModifiedBy>Jeong, Gyujun</cp:lastModifiedBy>
  <dcterms:created xsi:type="dcterms:W3CDTF">2024-05-05T04:34:46Z</dcterms:created>
  <dcterms:modified xsi:type="dcterms:W3CDTF">2024-06-24T22:04:21Z</dcterms:modified>
</cp:coreProperties>
</file>