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projects\tunnel_animation\"/>
    </mc:Choice>
  </mc:AlternateContent>
  <xr:revisionPtr revIDLastSave="0" documentId="13_ncr:1_{A415C616-F36F-4957-BC8D-60AFFFAF2A01}" xr6:coauthVersionLast="46" xr6:coauthVersionMax="47" xr10:uidLastSave="{00000000-0000-0000-0000-000000000000}"/>
  <bookViews>
    <workbookView xWindow="-19935" yWindow="525" windowWidth="11640" windowHeight="13755" xr2:uid="{F16CCA07-C830-408B-9F6A-C769A9902C40}"/>
  </bookViews>
  <sheets>
    <sheet name="display" sheetId="2" r:id="rId1"/>
    <sheet name="calc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37" i="1" s="1"/>
  <c r="I31" i="1" s="1"/>
  <c r="B6" i="1"/>
  <c r="B5" i="1"/>
  <c r="N8" i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O3" i="1"/>
  <c r="O2" i="1"/>
  <c r="D7" i="2" l="1"/>
  <c r="F36" i="1"/>
  <c r="I32" i="1"/>
  <c r="I33" i="1" s="1"/>
  <c r="I34" i="1" s="1"/>
  <c r="I4" i="1"/>
  <c r="L4" i="1" s="1"/>
  <c r="I17" i="1"/>
  <c r="L17" i="1" s="1"/>
  <c r="F30" i="1"/>
  <c r="F31" i="1" s="1"/>
  <c r="F42" i="1"/>
  <c r="F38" i="1"/>
  <c r="F39" i="1"/>
  <c r="F40" i="1" s="1"/>
  <c r="F13" i="1"/>
  <c r="F15" i="1" s="1"/>
  <c r="F24" i="1" s="1"/>
  <c r="F12" i="1"/>
  <c r="R10" i="1"/>
  <c r="Q7" i="1"/>
  <c r="P102" i="1"/>
  <c r="N191" i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P230" i="1" s="1"/>
  <c r="R190" i="1"/>
  <c r="P203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2" i="1"/>
  <c r="P114" i="1"/>
  <c r="P106" i="1"/>
  <c r="P222" i="1"/>
  <c r="P206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0" i="1"/>
  <c r="P112" i="1"/>
  <c r="P104" i="1"/>
  <c r="P225" i="1"/>
  <c r="P209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18" i="1"/>
  <c r="P110" i="1"/>
  <c r="O8" i="1"/>
  <c r="O10" i="1"/>
  <c r="O12" i="1"/>
  <c r="O14" i="1"/>
  <c r="O16" i="1"/>
  <c r="O18" i="1"/>
  <c r="O20" i="1"/>
  <c r="O22" i="1"/>
  <c r="O24" i="1"/>
  <c r="O26" i="1"/>
  <c r="O28" i="1"/>
  <c r="O30" i="1"/>
  <c r="O32" i="1"/>
  <c r="O34" i="1"/>
  <c r="O36" i="1"/>
  <c r="O38" i="1"/>
  <c r="O40" i="1"/>
  <c r="O42" i="1"/>
  <c r="O9" i="1"/>
  <c r="O11" i="1"/>
  <c r="O13" i="1"/>
  <c r="O15" i="1"/>
  <c r="O17" i="1"/>
  <c r="O19" i="1"/>
  <c r="O21" i="1"/>
  <c r="O23" i="1"/>
  <c r="O25" i="1"/>
  <c r="O27" i="1"/>
  <c r="O29" i="1"/>
  <c r="O31" i="1"/>
  <c r="O33" i="1"/>
  <c r="O35" i="1"/>
  <c r="O37" i="1"/>
  <c r="O39" i="1"/>
  <c r="P9" i="1"/>
  <c r="P21" i="1"/>
  <c r="P29" i="1"/>
  <c r="P37" i="1"/>
  <c r="P45" i="1"/>
  <c r="P49" i="1"/>
  <c r="P53" i="1"/>
  <c r="P57" i="1"/>
  <c r="P61" i="1"/>
  <c r="P65" i="1"/>
  <c r="P69" i="1"/>
  <c r="P73" i="1"/>
  <c r="P77" i="1"/>
  <c r="P83" i="1"/>
  <c r="P87" i="1"/>
  <c r="P93" i="1"/>
  <c r="P97" i="1"/>
  <c r="P101" i="1"/>
  <c r="P103" i="1"/>
  <c r="P107" i="1"/>
  <c r="P113" i="1"/>
  <c r="P117" i="1"/>
  <c r="P121" i="1"/>
  <c r="P10" i="1"/>
  <c r="P14" i="1"/>
  <c r="P18" i="1"/>
  <c r="P22" i="1"/>
  <c r="P26" i="1"/>
  <c r="P30" i="1"/>
  <c r="P34" i="1"/>
  <c r="P38" i="1"/>
  <c r="P41" i="1"/>
  <c r="O44" i="1"/>
  <c r="O46" i="1"/>
  <c r="O48" i="1"/>
  <c r="O50" i="1"/>
  <c r="O52" i="1"/>
  <c r="O54" i="1"/>
  <c r="O56" i="1"/>
  <c r="O58" i="1"/>
  <c r="O60" i="1"/>
  <c r="O62" i="1"/>
  <c r="O64" i="1"/>
  <c r="O66" i="1"/>
  <c r="O68" i="1"/>
  <c r="O70" i="1"/>
  <c r="O72" i="1"/>
  <c r="O74" i="1"/>
  <c r="O76" i="1"/>
  <c r="O78" i="1"/>
  <c r="O80" i="1"/>
  <c r="O82" i="1"/>
  <c r="O84" i="1"/>
  <c r="O86" i="1"/>
  <c r="O88" i="1"/>
  <c r="O90" i="1"/>
  <c r="O92" i="1"/>
  <c r="O94" i="1"/>
  <c r="O96" i="1"/>
  <c r="O98" i="1"/>
  <c r="O100" i="1"/>
  <c r="O102" i="1"/>
  <c r="O104" i="1"/>
  <c r="O106" i="1"/>
  <c r="O108" i="1"/>
  <c r="O110" i="1"/>
  <c r="O112" i="1"/>
  <c r="O114" i="1"/>
  <c r="O116" i="1"/>
  <c r="O118" i="1"/>
  <c r="O120" i="1"/>
  <c r="O122" i="1"/>
  <c r="O124" i="1"/>
  <c r="O126" i="1"/>
  <c r="O128" i="1"/>
  <c r="O130" i="1"/>
  <c r="O132" i="1"/>
  <c r="O134" i="1"/>
  <c r="O136" i="1"/>
  <c r="O138" i="1"/>
  <c r="O140" i="1"/>
  <c r="O142" i="1"/>
  <c r="O144" i="1"/>
  <c r="O146" i="1"/>
  <c r="O148" i="1"/>
  <c r="O150" i="1"/>
  <c r="O152" i="1"/>
  <c r="O154" i="1"/>
  <c r="O156" i="1"/>
  <c r="O158" i="1"/>
  <c r="O160" i="1"/>
  <c r="O162" i="1"/>
  <c r="O164" i="1"/>
  <c r="O166" i="1"/>
  <c r="O168" i="1"/>
  <c r="O170" i="1"/>
  <c r="O172" i="1"/>
  <c r="O174" i="1"/>
  <c r="O176" i="1"/>
  <c r="O178" i="1"/>
  <c r="O180" i="1"/>
  <c r="O182" i="1"/>
  <c r="O184" i="1"/>
  <c r="O186" i="1"/>
  <c r="O188" i="1"/>
  <c r="O190" i="1"/>
  <c r="O194" i="1"/>
  <c r="O198" i="1"/>
  <c r="O202" i="1"/>
  <c r="O206" i="1"/>
  <c r="O210" i="1"/>
  <c r="O214" i="1"/>
  <c r="O218" i="1"/>
  <c r="O226" i="1"/>
  <c r="P7" i="1"/>
  <c r="P11" i="1"/>
  <c r="P15" i="1"/>
  <c r="P19" i="1"/>
  <c r="P23" i="1"/>
  <c r="P27" i="1"/>
  <c r="P31" i="1"/>
  <c r="P35" i="1"/>
  <c r="P39" i="1"/>
  <c r="P42" i="1"/>
  <c r="P44" i="1"/>
  <c r="P46" i="1"/>
  <c r="P48" i="1"/>
  <c r="P50" i="1"/>
  <c r="P52" i="1"/>
  <c r="P54" i="1"/>
  <c r="P56" i="1"/>
  <c r="P58" i="1"/>
  <c r="P60" i="1"/>
  <c r="P64" i="1"/>
  <c r="P66" i="1"/>
  <c r="P70" i="1"/>
  <c r="P72" i="1"/>
  <c r="P76" i="1"/>
  <c r="P80" i="1"/>
  <c r="P84" i="1"/>
  <c r="P88" i="1"/>
  <c r="P92" i="1"/>
  <c r="P96" i="1"/>
  <c r="P100" i="1"/>
  <c r="P62" i="1"/>
  <c r="P68" i="1"/>
  <c r="P74" i="1"/>
  <c r="P78" i="1"/>
  <c r="P82" i="1"/>
  <c r="P86" i="1"/>
  <c r="P90" i="1"/>
  <c r="P94" i="1"/>
  <c r="P98" i="1"/>
  <c r="P8" i="1"/>
  <c r="P12" i="1"/>
  <c r="P16" i="1"/>
  <c r="P20" i="1"/>
  <c r="P24" i="1"/>
  <c r="P28" i="1"/>
  <c r="P32" i="1"/>
  <c r="P36" i="1"/>
  <c r="P40" i="1"/>
  <c r="O43" i="1"/>
  <c r="O45" i="1"/>
  <c r="O47" i="1"/>
  <c r="O49" i="1"/>
  <c r="O51" i="1"/>
  <c r="O53" i="1"/>
  <c r="O55" i="1"/>
  <c r="O57" i="1"/>
  <c r="O59" i="1"/>
  <c r="O61" i="1"/>
  <c r="O63" i="1"/>
  <c r="O65" i="1"/>
  <c r="O67" i="1"/>
  <c r="O69" i="1"/>
  <c r="O71" i="1"/>
  <c r="O73" i="1"/>
  <c r="O75" i="1"/>
  <c r="O77" i="1"/>
  <c r="O79" i="1"/>
  <c r="O81" i="1"/>
  <c r="O83" i="1"/>
  <c r="O85" i="1"/>
  <c r="O87" i="1"/>
  <c r="O89" i="1"/>
  <c r="O91" i="1"/>
  <c r="O93" i="1"/>
  <c r="O95" i="1"/>
  <c r="O97" i="1"/>
  <c r="O99" i="1"/>
  <c r="O101" i="1"/>
  <c r="O103" i="1"/>
  <c r="O105" i="1"/>
  <c r="O107" i="1"/>
  <c r="O109" i="1"/>
  <c r="O111" i="1"/>
  <c r="O113" i="1"/>
  <c r="O115" i="1"/>
  <c r="O117" i="1"/>
  <c r="O119" i="1"/>
  <c r="O121" i="1"/>
  <c r="O123" i="1"/>
  <c r="O125" i="1"/>
  <c r="O127" i="1"/>
  <c r="O129" i="1"/>
  <c r="O131" i="1"/>
  <c r="O133" i="1"/>
  <c r="O135" i="1"/>
  <c r="O137" i="1"/>
  <c r="O139" i="1"/>
  <c r="O141" i="1"/>
  <c r="O143" i="1"/>
  <c r="O145" i="1"/>
  <c r="O147" i="1"/>
  <c r="O149" i="1"/>
  <c r="O151" i="1"/>
  <c r="O153" i="1"/>
  <c r="O155" i="1"/>
  <c r="O157" i="1"/>
  <c r="O159" i="1"/>
  <c r="O161" i="1"/>
  <c r="O163" i="1"/>
  <c r="O165" i="1"/>
  <c r="O167" i="1"/>
  <c r="O169" i="1"/>
  <c r="O171" i="1"/>
  <c r="O173" i="1"/>
  <c r="O175" i="1"/>
  <c r="O177" i="1"/>
  <c r="O179" i="1"/>
  <c r="O181" i="1"/>
  <c r="O183" i="1"/>
  <c r="O185" i="1"/>
  <c r="O187" i="1"/>
  <c r="O189" i="1"/>
  <c r="O193" i="1"/>
  <c r="O197" i="1"/>
  <c r="O201" i="1"/>
  <c r="O205" i="1"/>
  <c r="O209" i="1"/>
  <c r="O213" i="1"/>
  <c r="O217" i="1"/>
  <c r="O221" i="1"/>
  <c r="O225" i="1"/>
  <c r="O229" i="1"/>
  <c r="P13" i="1"/>
  <c r="P17" i="1"/>
  <c r="P25" i="1"/>
  <c r="P33" i="1"/>
  <c r="O41" i="1"/>
  <c r="P43" i="1"/>
  <c r="P47" i="1"/>
  <c r="P51" i="1"/>
  <c r="P55" i="1"/>
  <c r="P59" i="1"/>
  <c r="P63" i="1"/>
  <c r="P67" i="1"/>
  <c r="P71" i="1"/>
  <c r="P75" i="1"/>
  <c r="P79" i="1"/>
  <c r="P81" i="1"/>
  <c r="P85" i="1"/>
  <c r="P89" i="1"/>
  <c r="P91" i="1"/>
  <c r="P95" i="1"/>
  <c r="P99" i="1"/>
  <c r="P105" i="1"/>
  <c r="P109" i="1"/>
  <c r="P111" i="1"/>
  <c r="P115" i="1"/>
  <c r="P119" i="1"/>
  <c r="P123" i="1"/>
  <c r="O7" i="1"/>
  <c r="P224" i="1"/>
  <c r="P216" i="1"/>
  <c r="P208" i="1"/>
  <c r="P204" i="1"/>
  <c r="P200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16" i="1"/>
  <c r="P108" i="1"/>
  <c r="R229" i="1"/>
  <c r="R225" i="1"/>
  <c r="R221" i="1"/>
  <c r="R212" i="1"/>
  <c r="R204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228" i="1"/>
  <c r="R220" i="1"/>
  <c r="R216" i="1"/>
  <c r="R210" i="1"/>
  <c r="R194" i="1"/>
  <c r="R186" i="1"/>
  <c r="R178" i="1"/>
  <c r="R170" i="1"/>
  <c r="R162" i="1"/>
  <c r="R154" i="1"/>
  <c r="R146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18" i="1"/>
  <c r="Q9" i="1"/>
  <c r="Q11" i="1"/>
  <c r="Q13" i="1"/>
  <c r="Q15" i="1"/>
  <c r="Q17" i="1"/>
  <c r="Q19" i="1"/>
  <c r="Q21" i="1"/>
  <c r="Q23" i="1"/>
  <c r="Q25" i="1"/>
  <c r="Q27" i="1"/>
  <c r="Q29" i="1"/>
  <c r="Q31" i="1"/>
  <c r="Q33" i="1"/>
  <c r="Q35" i="1"/>
  <c r="Q37" i="1"/>
  <c r="Q39" i="1"/>
  <c r="Q41" i="1"/>
  <c r="Q43" i="1"/>
  <c r="Q45" i="1"/>
  <c r="Q47" i="1"/>
  <c r="Q49" i="1"/>
  <c r="Q51" i="1"/>
  <c r="Q53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5" i="1"/>
  <c r="Q87" i="1"/>
  <c r="Q89" i="1"/>
  <c r="Q91" i="1"/>
  <c r="Q93" i="1"/>
  <c r="Q95" i="1"/>
  <c r="Q97" i="1"/>
  <c r="Q99" i="1"/>
  <c r="Q101" i="1"/>
  <c r="Q103" i="1"/>
  <c r="Q105" i="1"/>
  <c r="Q107" i="1"/>
  <c r="Q109" i="1"/>
  <c r="Q111" i="1"/>
  <c r="Q113" i="1"/>
  <c r="Q115" i="1"/>
  <c r="Q117" i="1"/>
  <c r="Q119" i="1"/>
  <c r="Q121" i="1"/>
  <c r="Q123" i="1"/>
  <c r="Q125" i="1"/>
  <c r="Q127" i="1"/>
  <c r="Q129" i="1"/>
  <c r="Q131" i="1"/>
  <c r="Q133" i="1"/>
  <c r="Q135" i="1"/>
  <c r="Q137" i="1"/>
  <c r="Q139" i="1"/>
  <c r="Q141" i="1"/>
  <c r="Q143" i="1"/>
  <c r="Q145" i="1"/>
  <c r="Q147" i="1"/>
  <c r="Q149" i="1"/>
  <c r="Q151" i="1"/>
  <c r="Q153" i="1"/>
  <c r="Q155" i="1"/>
  <c r="Q157" i="1"/>
  <c r="Q159" i="1"/>
  <c r="Q161" i="1"/>
  <c r="Q163" i="1"/>
  <c r="Q165" i="1"/>
  <c r="Q167" i="1"/>
  <c r="Q169" i="1"/>
  <c r="Q171" i="1"/>
  <c r="Q173" i="1"/>
  <c r="Q175" i="1"/>
  <c r="Q177" i="1"/>
  <c r="Q179" i="1"/>
  <c r="Q181" i="1"/>
  <c r="Q183" i="1"/>
  <c r="Q185" i="1"/>
  <c r="Q187" i="1"/>
  <c r="Q189" i="1"/>
  <c r="Q191" i="1"/>
  <c r="Q195" i="1"/>
  <c r="Q197" i="1"/>
  <c r="Q199" i="1"/>
  <c r="Q203" i="1"/>
  <c r="Q205" i="1"/>
  <c r="Q207" i="1"/>
  <c r="Q211" i="1"/>
  <c r="Q213" i="1"/>
  <c r="Q8" i="1"/>
  <c r="Q10" i="1"/>
  <c r="Q12" i="1"/>
  <c r="Q14" i="1"/>
  <c r="Q16" i="1"/>
  <c r="Q18" i="1"/>
  <c r="Q20" i="1"/>
  <c r="Q22" i="1"/>
  <c r="Q24" i="1"/>
  <c r="Q26" i="1"/>
  <c r="Q28" i="1"/>
  <c r="Q30" i="1"/>
  <c r="Q32" i="1"/>
  <c r="Q34" i="1"/>
  <c r="Q36" i="1"/>
  <c r="Q38" i="1"/>
  <c r="Q40" i="1"/>
  <c r="Q42" i="1"/>
  <c r="Q44" i="1"/>
  <c r="Q46" i="1"/>
  <c r="Q48" i="1"/>
  <c r="Q50" i="1"/>
  <c r="Q52" i="1"/>
  <c r="Q54" i="1"/>
  <c r="Q56" i="1"/>
  <c r="Q58" i="1"/>
  <c r="Q60" i="1"/>
  <c r="Q62" i="1"/>
  <c r="Q64" i="1"/>
  <c r="Q66" i="1"/>
  <c r="Q68" i="1"/>
  <c r="Q70" i="1"/>
  <c r="Q72" i="1"/>
  <c r="Q74" i="1"/>
  <c r="Q76" i="1"/>
  <c r="Q78" i="1"/>
  <c r="Q80" i="1"/>
  <c r="Q82" i="1"/>
  <c r="Q84" i="1"/>
  <c r="Q86" i="1"/>
  <c r="Q88" i="1"/>
  <c r="Q90" i="1"/>
  <c r="Q92" i="1"/>
  <c r="Q94" i="1"/>
  <c r="Q96" i="1"/>
  <c r="Q98" i="1"/>
  <c r="Q100" i="1"/>
  <c r="Q102" i="1"/>
  <c r="Q104" i="1"/>
  <c r="Q106" i="1"/>
  <c r="Q108" i="1"/>
  <c r="Q110" i="1"/>
  <c r="Q112" i="1"/>
  <c r="Q114" i="1"/>
  <c r="Q116" i="1"/>
  <c r="Q118" i="1"/>
  <c r="Q120" i="1"/>
  <c r="Q122" i="1"/>
  <c r="Q124" i="1"/>
  <c r="Q126" i="1"/>
  <c r="Q128" i="1"/>
  <c r="Q130" i="1"/>
  <c r="Q132" i="1"/>
  <c r="Q134" i="1"/>
  <c r="Q136" i="1"/>
  <c r="Q138" i="1"/>
  <c r="Q140" i="1"/>
  <c r="Q142" i="1"/>
  <c r="Q144" i="1"/>
  <c r="Q146" i="1"/>
  <c r="Q148" i="1"/>
  <c r="Q150" i="1"/>
  <c r="Q152" i="1"/>
  <c r="Q154" i="1"/>
  <c r="Q156" i="1"/>
  <c r="Q158" i="1"/>
  <c r="Q160" i="1"/>
  <c r="Q162" i="1"/>
  <c r="Q164" i="1"/>
  <c r="Q166" i="1"/>
  <c r="Q168" i="1"/>
  <c r="Q170" i="1"/>
  <c r="Q172" i="1"/>
  <c r="Q174" i="1"/>
  <c r="Q176" i="1"/>
  <c r="Q178" i="1"/>
  <c r="Q180" i="1"/>
  <c r="Q182" i="1"/>
  <c r="Q184" i="1"/>
  <c r="Q186" i="1"/>
  <c r="Q188" i="1"/>
  <c r="Q190" i="1"/>
  <c r="Q192" i="1"/>
  <c r="Q196" i="1"/>
  <c r="Q198" i="1"/>
  <c r="Q200" i="1"/>
  <c r="Q204" i="1"/>
  <c r="Q206" i="1"/>
  <c r="Q208" i="1"/>
  <c r="Q212" i="1"/>
  <c r="Q214" i="1"/>
  <c r="O4" i="1"/>
  <c r="R11" i="1"/>
  <c r="R15" i="1"/>
  <c r="R19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R111" i="1"/>
  <c r="R115" i="1"/>
  <c r="R119" i="1"/>
  <c r="R123" i="1"/>
  <c r="R127" i="1"/>
  <c r="R131" i="1"/>
  <c r="R135" i="1"/>
  <c r="R139" i="1"/>
  <c r="R143" i="1"/>
  <c r="R147" i="1"/>
  <c r="R151" i="1"/>
  <c r="R155" i="1"/>
  <c r="R159" i="1"/>
  <c r="R163" i="1"/>
  <c r="R167" i="1"/>
  <c r="R171" i="1"/>
  <c r="R175" i="1"/>
  <c r="R179" i="1"/>
  <c r="R183" i="1"/>
  <c r="R187" i="1"/>
  <c r="R191" i="1"/>
  <c r="R195" i="1"/>
  <c r="R199" i="1"/>
  <c r="R207" i="1"/>
  <c r="R211" i="1"/>
  <c r="Q215" i="1"/>
  <c r="Q219" i="1"/>
  <c r="Q221" i="1"/>
  <c r="Q223" i="1"/>
  <c r="Q227" i="1"/>
  <c r="Q229" i="1"/>
  <c r="R9" i="1"/>
  <c r="R13" i="1"/>
  <c r="R17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R109" i="1"/>
  <c r="R113" i="1"/>
  <c r="R117" i="1"/>
  <c r="R121" i="1"/>
  <c r="R125" i="1"/>
  <c r="R129" i="1"/>
  <c r="R133" i="1"/>
  <c r="R137" i="1"/>
  <c r="R141" i="1"/>
  <c r="R145" i="1"/>
  <c r="R149" i="1"/>
  <c r="R153" i="1"/>
  <c r="R157" i="1"/>
  <c r="R161" i="1"/>
  <c r="R165" i="1"/>
  <c r="R169" i="1"/>
  <c r="R173" i="1"/>
  <c r="R177" i="1"/>
  <c r="R181" i="1"/>
  <c r="R185" i="1"/>
  <c r="R189" i="1"/>
  <c r="R193" i="1"/>
  <c r="R197" i="1"/>
  <c r="R201" i="1"/>
  <c r="R209" i="1"/>
  <c r="R213" i="1"/>
  <c r="Q216" i="1"/>
  <c r="Q220" i="1"/>
  <c r="Q222" i="1"/>
  <c r="Q224" i="1"/>
  <c r="Q228" i="1"/>
  <c r="Q230" i="1"/>
  <c r="R7" i="1"/>
  <c r="R223" i="1"/>
  <c r="R219" i="1"/>
  <c r="R215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16" i="1"/>
  <c r="R8" i="1"/>
  <c r="R226" i="1"/>
  <c r="R222" i="1"/>
  <c r="R218" i="1"/>
  <c r="R214" i="1"/>
  <c r="R206" i="1"/>
  <c r="R198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22" i="1"/>
  <c r="R14" i="1"/>
  <c r="F21" i="1" l="1"/>
  <c r="R208" i="1"/>
  <c r="R227" i="1"/>
  <c r="Q226" i="1"/>
  <c r="Q218" i="1"/>
  <c r="R205" i="1"/>
  <c r="Q225" i="1"/>
  <c r="Q217" i="1"/>
  <c r="R203" i="1"/>
  <c r="Q210" i="1"/>
  <c r="Q202" i="1"/>
  <c r="Q194" i="1"/>
  <c r="Q209" i="1"/>
  <c r="Q201" i="1"/>
  <c r="Q193" i="1"/>
  <c r="R202" i="1"/>
  <c r="R224" i="1"/>
  <c r="R217" i="1"/>
  <c r="P196" i="1"/>
  <c r="P212" i="1"/>
  <c r="P228" i="1"/>
  <c r="O223" i="1"/>
  <c r="O215" i="1"/>
  <c r="O207" i="1"/>
  <c r="O199" i="1"/>
  <c r="O191" i="1"/>
  <c r="O224" i="1"/>
  <c r="O212" i="1"/>
  <c r="O204" i="1"/>
  <c r="O196" i="1"/>
  <c r="P221" i="1"/>
  <c r="P210" i="1"/>
  <c r="P220" i="1"/>
  <c r="O227" i="1"/>
  <c r="O219" i="1"/>
  <c r="O211" i="1"/>
  <c r="O203" i="1"/>
  <c r="O195" i="1"/>
  <c r="O216" i="1"/>
  <c r="O208" i="1"/>
  <c r="O200" i="1"/>
  <c r="O192" i="1"/>
  <c r="P205" i="1"/>
  <c r="P194" i="1"/>
  <c r="P226" i="1"/>
  <c r="P199" i="1"/>
  <c r="F41" i="1"/>
  <c r="I35" i="1"/>
  <c r="I26" i="1"/>
  <c r="L26" i="1" s="1"/>
  <c r="I20" i="1"/>
  <c r="L20" i="1" s="1"/>
  <c r="I13" i="1"/>
  <c r="L13" i="1" s="1"/>
  <c r="I7" i="1"/>
  <c r="L7" i="1" s="1"/>
  <c r="I27" i="1"/>
  <c r="L27" i="1" s="1"/>
  <c r="I19" i="1"/>
  <c r="L19" i="1" s="1"/>
  <c r="I6" i="1"/>
  <c r="L6" i="1" s="1"/>
  <c r="I14" i="1"/>
  <c r="L14" i="1" s="1"/>
  <c r="I3" i="1"/>
  <c r="L3" i="1" s="1"/>
  <c r="L15" i="1" s="1"/>
  <c r="I5" i="1"/>
  <c r="L5" i="1" s="1"/>
  <c r="I23" i="1"/>
  <c r="L23" i="1" s="1"/>
  <c r="B8" i="1"/>
  <c r="I10" i="1"/>
  <c r="L10" i="1" s="1"/>
  <c r="F43" i="1"/>
  <c r="F44" i="1" s="1"/>
  <c r="F45" i="1" s="1"/>
  <c r="F29" i="1"/>
  <c r="I16" i="1"/>
  <c r="L16" i="1" s="1"/>
  <c r="I18" i="1"/>
  <c r="L18" i="1" s="1"/>
  <c r="B7" i="1"/>
  <c r="P193" i="1"/>
  <c r="P215" i="1"/>
  <c r="P219" i="1"/>
  <c r="S8" i="1"/>
  <c r="S10" i="1"/>
  <c r="S12" i="1"/>
  <c r="S14" i="1"/>
  <c r="S16" i="1"/>
  <c r="S18" i="1"/>
  <c r="S20" i="1"/>
  <c r="S22" i="1"/>
  <c r="S24" i="1"/>
  <c r="S26" i="1"/>
  <c r="S28" i="1"/>
  <c r="S30" i="1"/>
  <c r="S32" i="1"/>
  <c r="S34" i="1"/>
  <c r="S36" i="1"/>
  <c r="S38" i="1"/>
  <c r="S40" i="1"/>
  <c r="S42" i="1"/>
  <c r="S44" i="1"/>
  <c r="S46" i="1"/>
  <c r="S48" i="1"/>
  <c r="S50" i="1"/>
  <c r="S52" i="1"/>
  <c r="S54" i="1"/>
  <c r="S56" i="1"/>
  <c r="S58" i="1"/>
  <c r="S60" i="1"/>
  <c r="S62" i="1"/>
  <c r="S64" i="1"/>
  <c r="S66" i="1"/>
  <c r="S68" i="1"/>
  <c r="S70" i="1"/>
  <c r="S72" i="1"/>
  <c r="S74" i="1"/>
  <c r="S76" i="1"/>
  <c r="S78" i="1"/>
  <c r="S80" i="1"/>
  <c r="S82" i="1"/>
  <c r="S84" i="1"/>
  <c r="S86" i="1"/>
  <c r="S88" i="1"/>
  <c r="S90" i="1"/>
  <c r="S92" i="1"/>
  <c r="S94" i="1"/>
  <c r="S96" i="1"/>
  <c r="S98" i="1"/>
  <c r="S100" i="1"/>
  <c r="S102" i="1"/>
  <c r="S104" i="1"/>
  <c r="S106" i="1"/>
  <c r="S108" i="1"/>
  <c r="S110" i="1"/>
  <c r="S112" i="1"/>
  <c r="S114" i="1"/>
  <c r="S116" i="1"/>
  <c r="S118" i="1"/>
  <c r="S120" i="1"/>
  <c r="S122" i="1"/>
  <c r="S124" i="1"/>
  <c r="S126" i="1"/>
  <c r="S128" i="1"/>
  <c r="S130" i="1"/>
  <c r="S132" i="1"/>
  <c r="S134" i="1"/>
  <c r="S136" i="1"/>
  <c r="S138" i="1"/>
  <c r="S140" i="1"/>
  <c r="S142" i="1"/>
  <c r="S144" i="1"/>
  <c r="S146" i="1"/>
  <c r="S148" i="1"/>
  <c r="S150" i="1"/>
  <c r="S152" i="1"/>
  <c r="S154" i="1"/>
  <c r="S156" i="1"/>
  <c r="S158" i="1"/>
  <c r="S160" i="1"/>
  <c r="S162" i="1"/>
  <c r="S164" i="1"/>
  <c r="S166" i="1"/>
  <c r="S168" i="1"/>
  <c r="S170" i="1"/>
  <c r="S172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94" i="1"/>
  <c r="T96" i="1"/>
  <c r="T98" i="1"/>
  <c r="T100" i="1"/>
  <c r="T102" i="1"/>
  <c r="T104" i="1"/>
  <c r="T106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32" i="1"/>
  <c r="T134" i="1"/>
  <c r="T136" i="1"/>
  <c r="T138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T164" i="1"/>
  <c r="T166" i="1"/>
  <c r="T168" i="1"/>
  <c r="T170" i="1"/>
  <c r="T172" i="1"/>
  <c r="T174" i="1"/>
  <c r="T176" i="1"/>
  <c r="S9" i="1"/>
  <c r="S11" i="1"/>
  <c r="S13" i="1"/>
  <c r="S15" i="1"/>
  <c r="S17" i="1"/>
  <c r="S19" i="1"/>
  <c r="S21" i="1"/>
  <c r="S23" i="1"/>
  <c r="S25" i="1"/>
  <c r="S27" i="1"/>
  <c r="S29" i="1"/>
  <c r="S31" i="1"/>
  <c r="S33" i="1"/>
  <c r="S35" i="1"/>
  <c r="S37" i="1"/>
  <c r="S39" i="1"/>
  <c r="S41" i="1"/>
  <c r="S43" i="1"/>
  <c r="S45" i="1"/>
  <c r="S47" i="1"/>
  <c r="S49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3" i="1"/>
  <c r="S85" i="1"/>
  <c r="S87" i="1"/>
  <c r="S89" i="1"/>
  <c r="S91" i="1"/>
  <c r="S93" i="1"/>
  <c r="S95" i="1"/>
  <c r="S97" i="1"/>
  <c r="S99" i="1"/>
  <c r="S101" i="1"/>
  <c r="S103" i="1"/>
  <c r="S105" i="1"/>
  <c r="S107" i="1"/>
  <c r="S109" i="1"/>
  <c r="S111" i="1"/>
  <c r="S113" i="1"/>
  <c r="S115" i="1"/>
  <c r="S117" i="1"/>
  <c r="S119" i="1"/>
  <c r="S121" i="1"/>
  <c r="S123" i="1"/>
  <c r="S125" i="1"/>
  <c r="S127" i="1"/>
  <c r="S129" i="1"/>
  <c r="S131" i="1"/>
  <c r="S133" i="1"/>
  <c r="S135" i="1"/>
  <c r="S137" i="1"/>
  <c r="S139" i="1"/>
  <c r="S141" i="1"/>
  <c r="S143" i="1"/>
  <c r="S145" i="1"/>
  <c r="S147" i="1"/>
  <c r="S149" i="1"/>
  <c r="S151" i="1"/>
  <c r="S153" i="1"/>
  <c r="S155" i="1"/>
  <c r="S157" i="1"/>
  <c r="S159" i="1"/>
  <c r="S161" i="1"/>
  <c r="S163" i="1"/>
  <c r="S165" i="1"/>
  <c r="S167" i="1"/>
  <c r="S169" i="1"/>
  <c r="S171" i="1"/>
  <c r="S173" i="1"/>
  <c r="S175" i="1"/>
  <c r="S177" i="1"/>
  <c r="T11" i="1"/>
  <c r="T19" i="1"/>
  <c r="T27" i="1"/>
  <c r="T35" i="1"/>
  <c r="T43" i="1"/>
  <c r="T51" i="1"/>
  <c r="T59" i="1"/>
  <c r="T67" i="1"/>
  <c r="T75" i="1"/>
  <c r="T83" i="1"/>
  <c r="T91" i="1"/>
  <c r="T99" i="1"/>
  <c r="T107" i="1"/>
  <c r="T115" i="1"/>
  <c r="T123" i="1"/>
  <c r="T131" i="1"/>
  <c r="T139" i="1"/>
  <c r="T147" i="1"/>
  <c r="T155" i="1"/>
  <c r="T163" i="1"/>
  <c r="T171" i="1"/>
  <c r="S176" i="1"/>
  <c r="S179" i="1"/>
  <c r="S181" i="1"/>
  <c r="S183" i="1"/>
  <c r="S185" i="1"/>
  <c r="S187" i="1"/>
  <c r="S189" i="1"/>
  <c r="S191" i="1"/>
  <c r="S193" i="1"/>
  <c r="S195" i="1"/>
  <c r="S197" i="1"/>
  <c r="S199" i="1"/>
  <c r="S201" i="1"/>
  <c r="S203" i="1"/>
  <c r="S205" i="1"/>
  <c r="S207" i="1"/>
  <c r="S209" i="1"/>
  <c r="S211" i="1"/>
  <c r="S213" i="1"/>
  <c r="S215" i="1"/>
  <c r="S217" i="1"/>
  <c r="S219" i="1"/>
  <c r="S221" i="1"/>
  <c r="S223" i="1"/>
  <c r="S225" i="1"/>
  <c r="S227" i="1"/>
  <c r="S229" i="1"/>
  <c r="T15" i="1"/>
  <c r="T23" i="1"/>
  <c r="T31" i="1"/>
  <c r="T39" i="1"/>
  <c r="T47" i="1"/>
  <c r="T55" i="1"/>
  <c r="T63" i="1"/>
  <c r="T71" i="1"/>
  <c r="T79" i="1"/>
  <c r="T87" i="1"/>
  <c r="T95" i="1"/>
  <c r="T103" i="1"/>
  <c r="T111" i="1"/>
  <c r="T119" i="1"/>
  <c r="T127" i="1"/>
  <c r="T135" i="1"/>
  <c r="T143" i="1"/>
  <c r="T151" i="1"/>
  <c r="T159" i="1"/>
  <c r="T167" i="1"/>
  <c r="S174" i="1"/>
  <c r="S178" i="1"/>
  <c r="S180" i="1"/>
  <c r="S182" i="1"/>
  <c r="S184" i="1"/>
  <c r="S186" i="1"/>
  <c r="S188" i="1"/>
  <c r="S190" i="1"/>
  <c r="S192" i="1"/>
  <c r="S194" i="1"/>
  <c r="S196" i="1"/>
  <c r="S198" i="1"/>
  <c r="S200" i="1"/>
  <c r="S202" i="1"/>
  <c r="S204" i="1"/>
  <c r="S206" i="1"/>
  <c r="S208" i="1"/>
  <c r="S210" i="1"/>
  <c r="S212" i="1"/>
  <c r="S214" i="1"/>
  <c r="S216" i="1"/>
  <c r="S218" i="1"/>
  <c r="S220" i="1"/>
  <c r="S222" i="1"/>
  <c r="S224" i="1"/>
  <c r="S226" i="1"/>
  <c r="S228" i="1"/>
  <c r="S230" i="1"/>
  <c r="T13" i="1"/>
  <c r="T29" i="1"/>
  <c r="T45" i="1"/>
  <c r="T61" i="1"/>
  <c r="T77" i="1"/>
  <c r="T93" i="1"/>
  <c r="T109" i="1"/>
  <c r="T125" i="1"/>
  <c r="T141" i="1"/>
  <c r="T157" i="1"/>
  <c r="T173" i="1"/>
  <c r="T179" i="1"/>
  <c r="T183" i="1"/>
  <c r="T187" i="1"/>
  <c r="T191" i="1"/>
  <c r="T195" i="1"/>
  <c r="T199" i="1"/>
  <c r="T203" i="1"/>
  <c r="T207" i="1"/>
  <c r="T211" i="1"/>
  <c r="T215" i="1"/>
  <c r="T219" i="1"/>
  <c r="T223" i="1"/>
  <c r="T227" i="1"/>
  <c r="S7" i="1"/>
  <c r="T21" i="1"/>
  <c r="T37" i="1"/>
  <c r="T53" i="1"/>
  <c r="T69" i="1"/>
  <c r="T85" i="1"/>
  <c r="T101" i="1"/>
  <c r="T117" i="1"/>
  <c r="T133" i="1"/>
  <c r="T149" i="1"/>
  <c r="T165" i="1"/>
  <c r="T177" i="1"/>
  <c r="T181" i="1"/>
  <c r="T185" i="1"/>
  <c r="T189" i="1"/>
  <c r="T193" i="1"/>
  <c r="T197" i="1"/>
  <c r="T201" i="1"/>
  <c r="T205" i="1"/>
  <c r="T209" i="1"/>
  <c r="T213" i="1"/>
  <c r="T217" i="1"/>
  <c r="T221" i="1"/>
  <c r="T225" i="1"/>
  <c r="T229" i="1"/>
  <c r="T9" i="1"/>
  <c r="T17" i="1"/>
  <c r="T49" i="1"/>
  <c r="T81" i="1"/>
  <c r="T113" i="1"/>
  <c r="T145" i="1"/>
  <c r="T175" i="1"/>
  <c r="T184" i="1"/>
  <c r="T192" i="1"/>
  <c r="T200" i="1"/>
  <c r="T208" i="1"/>
  <c r="T216" i="1"/>
  <c r="T224" i="1"/>
  <c r="T25" i="1"/>
  <c r="T33" i="1"/>
  <c r="T65" i="1"/>
  <c r="T97" i="1"/>
  <c r="T129" i="1"/>
  <c r="T161" i="1"/>
  <c r="T180" i="1"/>
  <c r="T188" i="1"/>
  <c r="T196" i="1"/>
  <c r="T204" i="1"/>
  <c r="T212" i="1"/>
  <c r="T220" i="1"/>
  <c r="T228" i="1"/>
  <c r="T41" i="1"/>
  <c r="T105" i="1"/>
  <c r="T169" i="1"/>
  <c r="T190" i="1"/>
  <c r="T206" i="1"/>
  <c r="T222" i="1"/>
  <c r="T7" i="1"/>
  <c r="T57" i="1"/>
  <c r="T121" i="1"/>
  <c r="T178" i="1"/>
  <c r="T194" i="1"/>
  <c r="T210" i="1"/>
  <c r="T226" i="1"/>
  <c r="T73" i="1"/>
  <c r="T137" i="1"/>
  <c r="T182" i="1"/>
  <c r="T198" i="1"/>
  <c r="T214" i="1"/>
  <c r="T230" i="1"/>
  <c r="T89" i="1"/>
  <c r="T153" i="1"/>
  <c r="T186" i="1"/>
  <c r="T202" i="1"/>
  <c r="T218" i="1"/>
  <c r="O230" i="1"/>
  <c r="O222" i="1"/>
  <c r="P197" i="1"/>
  <c r="P213" i="1"/>
  <c r="P229" i="1"/>
  <c r="P198" i="1"/>
  <c r="P214" i="1"/>
  <c r="P191" i="1"/>
  <c r="P207" i="1"/>
  <c r="P223" i="1"/>
  <c r="O228" i="1"/>
  <c r="O220" i="1"/>
  <c r="P201" i="1"/>
  <c r="P217" i="1"/>
  <c r="P202" i="1"/>
  <c r="P218" i="1"/>
  <c r="P195" i="1"/>
  <c r="P211" i="1"/>
  <c r="P227" i="1"/>
  <c r="N231" i="1"/>
  <c r="T231" i="1" s="1"/>
  <c r="R230" i="1"/>
  <c r="I38" i="1" l="1"/>
  <c r="I36" i="1"/>
  <c r="I37" i="1" s="1"/>
  <c r="J6" i="1"/>
  <c r="I21" i="1"/>
  <c r="I25" i="1"/>
  <c r="L25" i="1" s="1"/>
  <c r="J16" i="1"/>
  <c r="J7" i="1"/>
  <c r="I8" i="1"/>
  <c r="L8" i="1" s="1"/>
  <c r="I12" i="1"/>
  <c r="L12" i="1" s="1"/>
  <c r="I11" i="1"/>
  <c r="L11" i="1" s="1"/>
  <c r="I9" i="1"/>
  <c r="L9" i="1" s="1"/>
  <c r="I22" i="1"/>
  <c r="L22" i="1" s="1"/>
  <c r="J17" i="1"/>
  <c r="J4" i="1"/>
  <c r="I24" i="1"/>
  <c r="L24" i="1" s="1"/>
  <c r="I28" i="1"/>
  <c r="L28" i="1" s="1"/>
  <c r="I15" i="1"/>
  <c r="F14" i="1"/>
  <c r="N232" i="1"/>
  <c r="P231" i="1"/>
  <c r="O231" i="1"/>
  <c r="R231" i="1"/>
  <c r="Q231" i="1"/>
  <c r="S231" i="1"/>
  <c r="J21" i="1" l="1"/>
  <c r="L21" i="1"/>
  <c r="J22" i="1"/>
  <c r="K10" i="1"/>
  <c r="J23" i="1"/>
  <c r="K23" i="1"/>
  <c r="J10" i="1"/>
  <c r="F23" i="1"/>
  <c r="B10" i="1" s="1"/>
  <c r="F19" i="1"/>
  <c r="F20" i="1" s="1"/>
  <c r="F22" i="1"/>
  <c r="F18" i="1"/>
  <c r="F17" i="1" s="1"/>
  <c r="N233" i="1"/>
  <c r="R232" i="1"/>
  <c r="O232" i="1"/>
  <c r="P232" i="1"/>
  <c r="Q232" i="1"/>
  <c r="T232" i="1"/>
  <c r="S232" i="1"/>
  <c r="B9" i="1" l="1"/>
  <c r="F34" i="1" s="1"/>
  <c r="F33" i="1"/>
  <c r="F32" i="1" s="1"/>
  <c r="N234" i="1"/>
  <c r="R233" i="1"/>
  <c r="P233" i="1"/>
  <c r="O233" i="1"/>
  <c r="Q233" i="1"/>
  <c r="S233" i="1"/>
  <c r="T233" i="1"/>
  <c r="N235" i="1" l="1"/>
  <c r="R234" i="1"/>
  <c r="O234" i="1"/>
  <c r="P234" i="1"/>
  <c r="Q234" i="1"/>
  <c r="S234" i="1"/>
  <c r="T234" i="1"/>
  <c r="N236" i="1" l="1"/>
  <c r="P235" i="1"/>
  <c r="O235" i="1"/>
  <c r="Q235" i="1"/>
  <c r="R235" i="1"/>
  <c r="T235" i="1"/>
  <c r="S235" i="1"/>
  <c r="N237" i="1" l="1"/>
  <c r="R236" i="1"/>
  <c r="P236" i="1"/>
  <c r="O236" i="1"/>
  <c r="Q236" i="1"/>
  <c r="S236" i="1"/>
  <c r="T236" i="1"/>
  <c r="N238" i="1" l="1"/>
  <c r="R237" i="1"/>
  <c r="P237" i="1"/>
  <c r="O237" i="1"/>
  <c r="Q237" i="1"/>
  <c r="S237" i="1"/>
  <c r="T237" i="1"/>
  <c r="N239" i="1" l="1"/>
  <c r="R238" i="1"/>
  <c r="P238" i="1"/>
  <c r="O238" i="1"/>
  <c r="Q238" i="1"/>
  <c r="S238" i="1"/>
  <c r="T238" i="1"/>
  <c r="N240" i="1" l="1"/>
  <c r="O239" i="1"/>
  <c r="P239" i="1"/>
  <c r="R239" i="1"/>
  <c r="Q239" i="1"/>
  <c r="S239" i="1"/>
  <c r="T239" i="1"/>
  <c r="N241" i="1" l="1"/>
  <c r="R240" i="1"/>
  <c r="O240" i="1"/>
  <c r="P240" i="1"/>
  <c r="Q240" i="1"/>
  <c r="S240" i="1"/>
  <c r="T240" i="1"/>
  <c r="N242" i="1" l="1"/>
  <c r="P241" i="1"/>
  <c r="O241" i="1"/>
  <c r="R241" i="1"/>
  <c r="Q241" i="1"/>
  <c r="T241" i="1"/>
  <c r="S241" i="1"/>
  <c r="N243" i="1" l="1"/>
  <c r="R242" i="1"/>
  <c r="P242" i="1"/>
  <c r="O242" i="1"/>
  <c r="Q242" i="1"/>
  <c r="S242" i="1"/>
  <c r="T242" i="1"/>
  <c r="N244" i="1" l="1"/>
  <c r="O243" i="1"/>
  <c r="P243" i="1"/>
  <c r="Q243" i="1"/>
  <c r="R243" i="1"/>
  <c r="S243" i="1"/>
  <c r="T243" i="1"/>
  <c r="N245" i="1" l="1"/>
  <c r="R244" i="1"/>
  <c r="O244" i="1"/>
  <c r="P244" i="1"/>
  <c r="Q244" i="1"/>
  <c r="T244" i="1"/>
  <c r="S244" i="1"/>
  <c r="N246" i="1" l="1"/>
  <c r="O245" i="1"/>
  <c r="R245" i="1"/>
  <c r="P245" i="1"/>
  <c r="Q245" i="1"/>
  <c r="S245" i="1"/>
  <c r="T245" i="1"/>
  <c r="N247" i="1" l="1"/>
  <c r="R246" i="1"/>
  <c r="P246" i="1"/>
  <c r="O246" i="1"/>
  <c r="Q246" i="1"/>
  <c r="S246" i="1"/>
  <c r="T246" i="1"/>
  <c r="N248" i="1" l="1"/>
  <c r="P247" i="1"/>
  <c r="O247" i="1"/>
  <c r="Q247" i="1"/>
  <c r="R247" i="1"/>
  <c r="S247" i="1"/>
  <c r="T247" i="1"/>
  <c r="N249" i="1" l="1"/>
  <c r="R248" i="1"/>
  <c r="O248" i="1"/>
  <c r="P248" i="1"/>
  <c r="Q248" i="1"/>
  <c r="T248" i="1"/>
  <c r="S248" i="1"/>
  <c r="N250" i="1" l="1"/>
  <c r="R249" i="1"/>
  <c r="P249" i="1"/>
  <c r="O249" i="1"/>
  <c r="Q249" i="1"/>
  <c r="S249" i="1"/>
  <c r="T249" i="1"/>
  <c r="N251" i="1" l="1"/>
  <c r="R250" i="1"/>
  <c r="O250" i="1"/>
  <c r="P250" i="1"/>
  <c r="Q250" i="1"/>
  <c r="T250" i="1"/>
  <c r="S250" i="1"/>
  <c r="N252" i="1" l="1"/>
  <c r="P251" i="1"/>
  <c r="O251" i="1"/>
  <c r="Q251" i="1"/>
  <c r="R251" i="1"/>
  <c r="T251" i="1"/>
  <c r="S251" i="1"/>
  <c r="N253" i="1" l="1"/>
  <c r="R252" i="1"/>
  <c r="P252" i="1"/>
  <c r="O252" i="1"/>
  <c r="Q252" i="1"/>
  <c r="S252" i="1"/>
  <c r="T252" i="1"/>
  <c r="N254" i="1" l="1"/>
  <c r="R253" i="1"/>
  <c r="P253" i="1"/>
  <c r="O253" i="1"/>
  <c r="Q253" i="1"/>
  <c r="S253" i="1"/>
  <c r="T253" i="1"/>
  <c r="N255" i="1" l="1"/>
  <c r="R254" i="1"/>
  <c r="P254" i="1"/>
  <c r="O254" i="1"/>
  <c r="Q254" i="1"/>
  <c r="S254" i="1"/>
  <c r="T254" i="1"/>
  <c r="N256" i="1" l="1"/>
  <c r="O255" i="1"/>
  <c r="P255" i="1"/>
  <c r="Q255" i="1"/>
  <c r="R255" i="1"/>
  <c r="S255" i="1"/>
  <c r="T255" i="1"/>
  <c r="N257" i="1" l="1"/>
  <c r="R256" i="1"/>
  <c r="O256" i="1"/>
  <c r="P256" i="1"/>
  <c r="Q256" i="1"/>
  <c r="T256" i="1"/>
  <c r="S256" i="1"/>
  <c r="N258" i="1" l="1"/>
  <c r="P257" i="1"/>
  <c r="O257" i="1"/>
  <c r="R257" i="1"/>
  <c r="Q257" i="1"/>
  <c r="T257" i="1"/>
  <c r="S257" i="1"/>
  <c r="N259" i="1" l="1"/>
  <c r="R258" i="1"/>
  <c r="P258" i="1"/>
  <c r="O258" i="1"/>
  <c r="Q258" i="1"/>
  <c r="S258" i="1"/>
  <c r="T258" i="1"/>
  <c r="N260" i="1" l="1"/>
  <c r="O259" i="1"/>
  <c r="P259" i="1"/>
  <c r="Q259" i="1"/>
  <c r="R259" i="1"/>
  <c r="S259" i="1"/>
  <c r="T259" i="1"/>
  <c r="N261" i="1" l="1"/>
  <c r="R260" i="1"/>
  <c r="O260" i="1"/>
  <c r="P260" i="1"/>
  <c r="Q260" i="1"/>
  <c r="S260" i="1"/>
  <c r="T260" i="1"/>
  <c r="N262" i="1" l="1"/>
  <c r="O261" i="1"/>
  <c r="R261" i="1"/>
  <c r="P261" i="1"/>
  <c r="Q261" i="1"/>
  <c r="T261" i="1"/>
  <c r="S261" i="1"/>
  <c r="N263" i="1" l="1"/>
  <c r="R262" i="1"/>
  <c r="P262" i="1"/>
  <c r="O262" i="1"/>
  <c r="Q262" i="1"/>
  <c r="T262" i="1"/>
  <c r="S262" i="1"/>
  <c r="N264" i="1" l="1"/>
  <c r="P263" i="1"/>
  <c r="O263" i="1"/>
  <c r="R263" i="1"/>
  <c r="Q263" i="1"/>
  <c r="S263" i="1"/>
  <c r="T263" i="1"/>
  <c r="N265" i="1" l="1"/>
  <c r="R264" i="1"/>
  <c r="O264" i="1"/>
  <c r="P264" i="1"/>
  <c r="Q264" i="1"/>
  <c r="T264" i="1"/>
  <c r="S264" i="1"/>
  <c r="N266" i="1" l="1"/>
  <c r="R265" i="1"/>
  <c r="P265" i="1"/>
  <c r="O265" i="1"/>
  <c r="Q265" i="1"/>
  <c r="S265" i="1"/>
  <c r="T265" i="1"/>
  <c r="N267" i="1" l="1"/>
  <c r="R266" i="1"/>
  <c r="O266" i="1"/>
  <c r="P266" i="1"/>
  <c r="Q266" i="1"/>
  <c r="T266" i="1"/>
  <c r="S266" i="1"/>
  <c r="N268" i="1" l="1"/>
  <c r="P267" i="1"/>
  <c r="O267" i="1"/>
  <c r="Q267" i="1"/>
  <c r="R267" i="1"/>
  <c r="T267" i="1"/>
  <c r="S267" i="1"/>
  <c r="N269" i="1" l="1"/>
  <c r="R268" i="1"/>
  <c r="P268" i="1"/>
  <c r="O268" i="1"/>
  <c r="Q268" i="1"/>
  <c r="S268" i="1"/>
  <c r="T268" i="1"/>
  <c r="N270" i="1" l="1"/>
  <c r="R269" i="1"/>
  <c r="P269" i="1"/>
  <c r="O269" i="1"/>
  <c r="Q269" i="1"/>
  <c r="S269" i="1"/>
  <c r="T269" i="1"/>
  <c r="N271" i="1" l="1"/>
  <c r="R270" i="1"/>
  <c r="P270" i="1"/>
  <c r="O270" i="1"/>
  <c r="Q270" i="1"/>
  <c r="T270" i="1"/>
  <c r="S270" i="1"/>
  <c r="N272" i="1" l="1"/>
  <c r="O271" i="1"/>
  <c r="P271" i="1"/>
  <c r="Q271" i="1"/>
  <c r="R271" i="1"/>
  <c r="S271" i="1"/>
  <c r="T271" i="1"/>
  <c r="N273" i="1" l="1"/>
  <c r="R272" i="1"/>
  <c r="O272" i="1"/>
  <c r="P272" i="1"/>
  <c r="Q272" i="1"/>
  <c r="S272" i="1"/>
  <c r="T272" i="1"/>
  <c r="N274" i="1" l="1"/>
  <c r="P273" i="1"/>
  <c r="O273" i="1"/>
  <c r="R273" i="1"/>
  <c r="Q273" i="1"/>
  <c r="T273" i="1"/>
  <c r="S273" i="1"/>
  <c r="N275" i="1" l="1"/>
  <c r="R274" i="1"/>
  <c r="P274" i="1"/>
  <c r="O274" i="1"/>
  <c r="Q274" i="1"/>
  <c r="T274" i="1"/>
  <c r="S274" i="1"/>
  <c r="N276" i="1" l="1"/>
  <c r="O275" i="1"/>
  <c r="P275" i="1"/>
  <c r="Q275" i="1"/>
  <c r="R275" i="1"/>
  <c r="S275" i="1"/>
  <c r="T275" i="1"/>
  <c r="N277" i="1" l="1"/>
  <c r="R276" i="1"/>
  <c r="O276" i="1"/>
  <c r="P276" i="1"/>
  <c r="Q276" i="1"/>
  <c r="T276" i="1"/>
  <c r="S276" i="1"/>
  <c r="N278" i="1" l="1"/>
  <c r="O277" i="1"/>
  <c r="R277" i="1"/>
  <c r="P277" i="1"/>
  <c r="Q277" i="1"/>
  <c r="S277" i="1"/>
  <c r="T277" i="1"/>
  <c r="N279" i="1" l="1"/>
  <c r="R278" i="1"/>
  <c r="P278" i="1"/>
  <c r="O278" i="1"/>
  <c r="Q278" i="1"/>
  <c r="S278" i="1"/>
  <c r="T278" i="1"/>
  <c r="N280" i="1" l="1"/>
  <c r="P279" i="1"/>
  <c r="O279" i="1"/>
  <c r="R279" i="1"/>
  <c r="Q279" i="1"/>
  <c r="S279" i="1"/>
  <c r="T279" i="1"/>
  <c r="N281" i="1" l="1"/>
  <c r="R280" i="1"/>
  <c r="O280" i="1"/>
  <c r="P280" i="1"/>
  <c r="Q280" i="1"/>
  <c r="S280" i="1"/>
  <c r="T280" i="1"/>
  <c r="N282" i="1" l="1"/>
  <c r="R281" i="1"/>
  <c r="P281" i="1"/>
  <c r="O281" i="1"/>
  <c r="Q281" i="1"/>
  <c r="S281" i="1"/>
  <c r="T281" i="1"/>
  <c r="N283" i="1" l="1"/>
  <c r="R282" i="1"/>
  <c r="O282" i="1"/>
  <c r="P282" i="1"/>
  <c r="Q282" i="1"/>
  <c r="S282" i="1"/>
  <c r="T282" i="1"/>
  <c r="N284" i="1" l="1"/>
  <c r="P283" i="1"/>
  <c r="O283" i="1"/>
  <c r="Q283" i="1"/>
  <c r="R283" i="1"/>
  <c r="T283" i="1"/>
  <c r="S283" i="1"/>
  <c r="N285" i="1" l="1"/>
  <c r="R284" i="1"/>
  <c r="P284" i="1"/>
  <c r="O284" i="1"/>
  <c r="Q284" i="1"/>
  <c r="S284" i="1"/>
  <c r="T284" i="1"/>
  <c r="N286" i="1" l="1"/>
  <c r="R285" i="1"/>
  <c r="P285" i="1"/>
  <c r="O285" i="1"/>
  <c r="Q285" i="1"/>
  <c r="S285" i="1"/>
  <c r="T285" i="1"/>
  <c r="N287" i="1" l="1"/>
  <c r="R286" i="1"/>
  <c r="P286" i="1"/>
  <c r="O286" i="1"/>
  <c r="Q286" i="1"/>
  <c r="S286" i="1"/>
  <c r="T286" i="1"/>
  <c r="N288" i="1" l="1"/>
  <c r="O287" i="1"/>
  <c r="P287" i="1"/>
  <c r="R287" i="1"/>
  <c r="Q287" i="1"/>
  <c r="S287" i="1"/>
  <c r="T287" i="1"/>
  <c r="N289" i="1" l="1"/>
  <c r="R288" i="1"/>
  <c r="O288" i="1"/>
  <c r="P288" i="1"/>
  <c r="Q288" i="1"/>
  <c r="S288" i="1"/>
  <c r="T288" i="1"/>
  <c r="N290" i="1" l="1"/>
  <c r="P289" i="1"/>
  <c r="O289" i="1"/>
  <c r="R289" i="1"/>
  <c r="Q289" i="1"/>
  <c r="T289" i="1"/>
  <c r="S289" i="1"/>
  <c r="N291" i="1" l="1"/>
  <c r="R290" i="1"/>
  <c r="P290" i="1"/>
  <c r="O290" i="1"/>
  <c r="Q290" i="1"/>
  <c r="T290" i="1"/>
  <c r="S290" i="1"/>
  <c r="N292" i="1" l="1"/>
  <c r="O291" i="1"/>
  <c r="P291" i="1"/>
  <c r="Q291" i="1"/>
  <c r="R291" i="1"/>
  <c r="S291" i="1"/>
  <c r="T291" i="1"/>
  <c r="N293" i="1" l="1"/>
  <c r="R292" i="1"/>
  <c r="O292" i="1"/>
  <c r="P292" i="1"/>
  <c r="Q292" i="1"/>
  <c r="S292" i="1"/>
  <c r="T292" i="1"/>
  <c r="N294" i="1" l="1"/>
  <c r="O293" i="1"/>
  <c r="R293" i="1"/>
  <c r="P293" i="1"/>
  <c r="Q293" i="1"/>
  <c r="S293" i="1"/>
  <c r="T293" i="1"/>
  <c r="N295" i="1" l="1"/>
  <c r="R294" i="1"/>
  <c r="P294" i="1"/>
  <c r="O294" i="1"/>
  <c r="Q294" i="1"/>
  <c r="S294" i="1"/>
  <c r="T294" i="1"/>
  <c r="N296" i="1" l="1"/>
  <c r="P295" i="1"/>
  <c r="O295" i="1"/>
  <c r="R295" i="1"/>
  <c r="Q295" i="1"/>
  <c r="S295" i="1"/>
  <c r="T295" i="1"/>
  <c r="N297" i="1" l="1"/>
  <c r="R296" i="1"/>
  <c r="O296" i="1"/>
  <c r="P296" i="1"/>
  <c r="Q296" i="1"/>
  <c r="T296" i="1"/>
  <c r="S296" i="1"/>
  <c r="N298" i="1" l="1"/>
  <c r="R297" i="1"/>
  <c r="P297" i="1"/>
  <c r="O297" i="1"/>
  <c r="Q297" i="1"/>
  <c r="S297" i="1"/>
  <c r="T297" i="1"/>
  <c r="N299" i="1" l="1"/>
  <c r="R298" i="1"/>
  <c r="O298" i="1"/>
  <c r="P298" i="1"/>
  <c r="Q298" i="1"/>
  <c r="S298" i="1"/>
  <c r="T298" i="1"/>
  <c r="N300" i="1" l="1"/>
  <c r="P299" i="1"/>
  <c r="O299" i="1"/>
  <c r="R299" i="1"/>
  <c r="Q299" i="1"/>
  <c r="T299" i="1"/>
  <c r="S299" i="1"/>
  <c r="N301" i="1" l="1"/>
  <c r="R300" i="1"/>
  <c r="P300" i="1"/>
  <c r="O300" i="1"/>
  <c r="Q300" i="1"/>
  <c r="T300" i="1"/>
  <c r="S300" i="1"/>
  <c r="N302" i="1" l="1"/>
  <c r="R301" i="1"/>
  <c r="P301" i="1"/>
  <c r="O301" i="1"/>
  <c r="Q301" i="1"/>
  <c r="S301" i="1"/>
  <c r="T301" i="1"/>
  <c r="N303" i="1" l="1"/>
  <c r="R302" i="1"/>
  <c r="P302" i="1"/>
  <c r="O302" i="1"/>
  <c r="Q302" i="1"/>
  <c r="S302" i="1"/>
  <c r="T302" i="1"/>
  <c r="N304" i="1" l="1"/>
  <c r="O303" i="1"/>
  <c r="P303" i="1"/>
  <c r="R303" i="1"/>
  <c r="Q303" i="1"/>
  <c r="S303" i="1"/>
  <c r="T303" i="1"/>
  <c r="N305" i="1" l="1"/>
  <c r="R304" i="1"/>
  <c r="O304" i="1"/>
  <c r="P304" i="1"/>
  <c r="Q304" i="1"/>
  <c r="S304" i="1"/>
  <c r="T304" i="1"/>
  <c r="N306" i="1" l="1"/>
  <c r="P305" i="1"/>
  <c r="O305" i="1"/>
  <c r="R305" i="1"/>
  <c r="Q305" i="1"/>
  <c r="S305" i="1"/>
  <c r="T305" i="1"/>
  <c r="N307" i="1" l="1"/>
  <c r="R306" i="1"/>
  <c r="P306" i="1"/>
  <c r="O306" i="1"/>
  <c r="Q306" i="1"/>
  <c r="S306" i="1"/>
  <c r="T306" i="1"/>
  <c r="N308" i="1" l="1"/>
  <c r="O307" i="1"/>
  <c r="P307" i="1"/>
  <c r="Q307" i="1"/>
  <c r="R307" i="1"/>
  <c r="S307" i="1"/>
  <c r="T307" i="1"/>
  <c r="N309" i="1" l="1"/>
  <c r="R308" i="1"/>
  <c r="O308" i="1"/>
  <c r="P308" i="1"/>
  <c r="Q308" i="1"/>
  <c r="T308" i="1"/>
  <c r="S308" i="1"/>
  <c r="N310" i="1" l="1"/>
  <c r="O309" i="1"/>
  <c r="R309" i="1"/>
  <c r="P309" i="1"/>
  <c r="Q309" i="1"/>
  <c r="S309" i="1"/>
  <c r="T309" i="1"/>
  <c r="N311" i="1" l="1"/>
  <c r="R310" i="1"/>
  <c r="P310" i="1"/>
  <c r="O310" i="1"/>
  <c r="Q310" i="1"/>
  <c r="T310" i="1"/>
  <c r="S310" i="1"/>
  <c r="N312" i="1" l="1"/>
  <c r="P311" i="1"/>
  <c r="O311" i="1"/>
  <c r="R311" i="1"/>
  <c r="Q311" i="1"/>
  <c r="T311" i="1"/>
  <c r="S311" i="1"/>
  <c r="N313" i="1" l="1"/>
  <c r="R312" i="1"/>
  <c r="O312" i="1"/>
  <c r="P312" i="1"/>
  <c r="Q312" i="1"/>
  <c r="S312" i="1"/>
  <c r="T312" i="1"/>
  <c r="N314" i="1" l="1"/>
  <c r="R313" i="1"/>
  <c r="P313" i="1"/>
  <c r="O313" i="1"/>
  <c r="Q313" i="1"/>
  <c r="S313" i="1"/>
  <c r="T313" i="1"/>
  <c r="N315" i="1" l="1"/>
  <c r="R314" i="1"/>
  <c r="O314" i="1"/>
  <c r="P314" i="1"/>
  <c r="Q314" i="1"/>
  <c r="S314" i="1"/>
  <c r="T314" i="1"/>
  <c r="N316" i="1" l="1"/>
  <c r="P315" i="1"/>
  <c r="O315" i="1"/>
  <c r="Q315" i="1"/>
  <c r="R315" i="1"/>
  <c r="T315" i="1"/>
  <c r="S315" i="1"/>
  <c r="N317" i="1" l="1"/>
  <c r="R316" i="1"/>
  <c r="P316" i="1"/>
  <c r="O316" i="1"/>
  <c r="Q316" i="1"/>
  <c r="T316" i="1"/>
  <c r="S316" i="1"/>
  <c r="N318" i="1" l="1"/>
  <c r="R317" i="1"/>
  <c r="P317" i="1"/>
  <c r="O317" i="1"/>
  <c r="Q317" i="1"/>
  <c r="S317" i="1"/>
  <c r="T317" i="1"/>
  <c r="N319" i="1" l="1"/>
  <c r="R318" i="1"/>
  <c r="P318" i="1"/>
  <c r="O318" i="1"/>
  <c r="Q318" i="1"/>
  <c r="T318" i="1"/>
  <c r="S318" i="1"/>
  <c r="N320" i="1" l="1"/>
  <c r="O319" i="1"/>
  <c r="P319" i="1"/>
  <c r="Q319" i="1"/>
  <c r="R319" i="1"/>
  <c r="T319" i="1"/>
  <c r="S319" i="1"/>
  <c r="N321" i="1" l="1"/>
  <c r="R320" i="1"/>
  <c r="O320" i="1"/>
  <c r="P320" i="1"/>
  <c r="Q320" i="1"/>
  <c r="T320" i="1"/>
  <c r="S320" i="1"/>
  <c r="N322" i="1" l="1"/>
  <c r="P321" i="1"/>
  <c r="O321" i="1"/>
  <c r="R321" i="1"/>
  <c r="Q321" i="1"/>
  <c r="T321" i="1"/>
  <c r="S321" i="1"/>
  <c r="N323" i="1" l="1"/>
  <c r="R322" i="1"/>
  <c r="P322" i="1"/>
  <c r="O322" i="1"/>
  <c r="Q322" i="1"/>
  <c r="S322" i="1"/>
  <c r="T322" i="1"/>
  <c r="N324" i="1" l="1"/>
  <c r="O323" i="1"/>
  <c r="P323" i="1"/>
  <c r="R323" i="1"/>
  <c r="Q323" i="1"/>
  <c r="S323" i="1"/>
  <c r="T323" i="1"/>
  <c r="N325" i="1" l="1"/>
  <c r="R324" i="1"/>
  <c r="O324" i="1"/>
  <c r="P324" i="1"/>
  <c r="Q324" i="1"/>
  <c r="S324" i="1"/>
  <c r="T324" i="1"/>
  <c r="N326" i="1" l="1"/>
  <c r="O325" i="1"/>
  <c r="R325" i="1"/>
  <c r="P325" i="1"/>
  <c r="Q325" i="1"/>
  <c r="T325" i="1"/>
  <c r="S325" i="1"/>
  <c r="N327" i="1" l="1"/>
  <c r="R326" i="1"/>
  <c r="P326" i="1"/>
  <c r="O326" i="1"/>
  <c r="Q326" i="1"/>
  <c r="T326" i="1"/>
  <c r="S326" i="1"/>
  <c r="N328" i="1" l="1"/>
  <c r="P327" i="1"/>
  <c r="O327" i="1"/>
  <c r="Q327" i="1"/>
  <c r="R327" i="1"/>
  <c r="S327" i="1"/>
  <c r="T327" i="1"/>
  <c r="N329" i="1" l="1"/>
  <c r="R328" i="1"/>
  <c r="O328" i="1"/>
  <c r="P328" i="1"/>
  <c r="Q328" i="1"/>
  <c r="T328" i="1"/>
  <c r="S328" i="1"/>
  <c r="N330" i="1" l="1"/>
  <c r="R329" i="1"/>
  <c r="P329" i="1"/>
  <c r="O329" i="1"/>
  <c r="Q329" i="1"/>
  <c r="S329" i="1"/>
  <c r="T329" i="1"/>
  <c r="R330" i="1" l="1"/>
  <c r="N331" i="1"/>
  <c r="O330" i="1"/>
  <c r="P330" i="1"/>
  <c r="Q330" i="1"/>
  <c r="T330" i="1"/>
  <c r="S330" i="1"/>
  <c r="N332" i="1" l="1"/>
  <c r="P331" i="1"/>
  <c r="O331" i="1"/>
  <c r="R331" i="1"/>
  <c r="Q331" i="1"/>
  <c r="T331" i="1"/>
  <c r="S331" i="1"/>
  <c r="N333" i="1" l="1"/>
  <c r="R332" i="1"/>
  <c r="P332" i="1"/>
  <c r="O332" i="1"/>
  <c r="Q332" i="1"/>
  <c r="S332" i="1"/>
  <c r="T332" i="1"/>
  <c r="N334" i="1" l="1"/>
  <c r="R333" i="1"/>
  <c r="P333" i="1"/>
  <c r="O333" i="1"/>
  <c r="Q333" i="1"/>
  <c r="S333" i="1"/>
  <c r="T333" i="1"/>
  <c r="N335" i="1" l="1"/>
  <c r="R334" i="1"/>
  <c r="O334" i="1"/>
  <c r="P334" i="1"/>
  <c r="Q334" i="1"/>
  <c r="T334" i="1"/>
  <c r="S334" i="1"/>
  <c r="N336" i="1" l="1"/>
  <c r="O335" i="1"/>
  <c r="P335" i="1"/>
  <c r="R335" i="1"/>
  <c r="Q335" i="1"/>
  <c r="T335" i="1"/>
  <c r="S335" i="1"/>
  <c r="N337" i="1" l="1"/>
  <c r="R336" i="1"/>
  <c r="O336" i="1"/>
  <c r="P336" i="1"/>
  <c r="Q336" i="1"/>
  <c r="T336" i="1"/>
  <c r="S336" i="1"/>
  <c r="N338" i="1" l="1"/>
  <c r="P337" i="1"/>
  <c r="O337" i="1"/>
  <c r="R337" i="1"/>
  <c r="Q337" i="1"/>
  <c r="T337" i="1"/>
  <c r="S337" i="1"/>
  <c r="N339" i="1" l="1"/>
  <c r="R338" i="1"/>
  <c r="P338" i="1"/>
  <c r="O338" i="1"/>
  <c r="Q338" i="1"/>
  <c r="S338" i="1"/>
  <c r="T338" i="1"/>
  <c r="N340" i="1" l="1"/>
  <c r="O339" i="1"/>
  <c r="P339" i="1"/>
  <c r="Q339" i="1"/>
  <c r="R339" i="1"/>
  <c r="T339" i="1"/>
  <c r="S339" i="1"/>
  <c r="N341" i="1" l="1"/>
  <c r="R340" i="1"/>
  <c r="O340" i="1"/>
  <c r="P340" i="1"/>
  <c r="Q340" i="1"/>
  <c r="T340" i="1"/>
  <c r="S340" i="1"/>
  <c r="N342" i="1" l="1"/>
  <c r="O341" i="1"/>
  <c r="R341" i="1"/>
  <c r="P341" i="1"/>
  <c r="Q341" i="1"/>
  <c r="S341" i="1"/>
  <c r="T341" i="1"/>
  <c r="N343" i="1" l="1"/>
  <c r="R342" i="1"/>
  <c r="P342" i="1"/>
  <c r="O342" i="1"/>
  <c r="Q342" i="1"/>
  <c r="T342" i="1"/>
  <c r="S342" i="1"/>
  <c r="N344" i="1" l="1"/>
  <c r="P343" i="1"/>
  <c r="O343" i="1"/>
  <c r="Q343" i="1"/>
  <c r="R343" i="1"/>
  <c r="S343" i="1"/>
  <c r="T343" i="1"/>
  <c r="N345" i="1" l="1"/>
  <c r="R344" i="1"/>
  <c r="O344" i="1"/>
  <c r="P344" i="1"/>
  <c r="Q344" i="1"/>
  <c r="T344" i="1"/>
  <c r="S344" i="1"/>
  <c r="N346" i="1" l="1"/>
  <c r="R345" i="1"/>
  <c r="P345" i="1"/>
  <c r="O345" i="1"/>
  <c r="Q345" i="1"/>
  <c r="S345" i="1"/>
  <c r="T345" i="1"/>
  <c r="N347" i="1" l="1"/>
  <c r="R346" i="1"/>
  <c r="O346" i="1"/>
  <c r="P346" i="1"/>
  <c r="Q346" i="1"/>
  <c r="T346" i="1"/>
  <c r="S346" i="1"/>
  <c r="N348" i="1" l="1"/>
  <c r="P347" i="1"/>
  <c r="O347" i="1"/>
  <c r="R347" i="1"/>
  <c r="Q347" i="1"/>
  <c r="T347" i="1"/>
  <c r="S347" i="1"/>
  <c r="N349" i="1" l="1"/>
  <c r="R348" i="1"/>
  <c r="P348" i="1"/>
  <c r="O348" i="1"/>
  <c r="Q348" i="1"/>
  <c r="T348" i="1"/>
  <c r="S348" i="1"/>
  <c r="N350" i="1" l="1"/>
  <c r="R349" i="1"/>
  <c r="P349" i="1"/>
  <c r="O349" i="1"/>
  <c r="Q349" i="1"/>
  <c r="S349" i="1"/>
  <c r="T349" i="1"/>
  <c r="N351" i="1" l="1"/>
  <c r="R350" i="1"/>
  <c r="P350" i="1"/>
  <c r="O350" i="1"/>
  <c r="Q350" i="1"/>
  <c r="S350" i="1"/>
  <c r="T350" i="1"/>
  <c r="N352" i="1" l="1"/>
  <c r="O351" i="1"/>
  <c r="P351" i="1"/>
  <c r="Q351" i="1"/>
  <c r="R351" i="1"/>
  <c r="S351" i="1"/>
  <c r="T351" i="1"/>
  <c r="N353" i="1" l="1"/>
  <c r="S352" i="1"/>
  <c r="P352" i="1"/>
  <c r="R352" i="1"/>
  <c r="O352" i="1"/>
  <c r="T352" i="1"/>
  <c r="Q352" i="1"/>
  <c r="N354" i="1" l="1"/>
  <c r="S353" i="1"/>
  <c r="P353" i="1"/>
  <c r="O353" i="1"/>
  <c r="Q353" i="1"/>
  <c r="R353" i="1"/>
  <c r="T353" i="1"/>
  <c r="N355" i="1" l="1"/>
  <c r="P354" i="1"/>
  <c r="O354" i="1"/>
  <c r="T354" i="1"/>
  <c r="S354" i="1"/>
  <c r="Q354" i="1"/>
  <c r="R354" i="1"/>
  <c r="N356" i="1" l="1"/>
  <c r="R355" i="1"/>
  <c r="P355" i="1"/>
  <c r="T355" i="1"/>
  <c r="Q355" i="1"/>
  <c r="O355" i="1"/>
  <c r="S355" i="1"/>
  <c r="N357" i="1" l="1"/>
  <c r="O356" i="1"/>
  <c r="P356" i="1"/>
  <c r="R356" i="1"/>
  <c r="Q356" i="1"/>
  <c r="S356" i="1"/>
  <c r="T356" i="1"/>
  <c r="N358" i="1" l="1"/>
  <c r="Q357" i="1"/>
  <c r="R357" i="1"/>
  <c r="O357" i="1"/>
  <c r="P357" i="1"/>
  <c r="T357" i="1"/>
  <c r="S357" i="1"/>
  <c r="N359" i="1" l="1"/>
  <c r="Q358" i="1"/>
  <c r="P358" i="1"/>
  <c r="R358" i="1"/>
  <c r="O358" i="1"/>
  <c r="S358" i="1"/>
  <c r="T358" i="1"/>
  <c r="N360" i="1" l="1"/>
  <c r="P359" i="1"/>
  <c r="R359" i="1"/>
  <c r="T359" i="1"/>
  <c r="Q359" i="1"/>
  <c r="O359" i="1"/>
  <c r="S359" i="1"/>
  <c r="N361" i="1" l="1"/>
  <c r="S360" i="1"/>
  <c r="T360" i="1"/>
  <c r="Q360" i="1"/>
  <c r="P360" i="1"/>
  <c r="R360" i="1"/>
  <c r="O360" i="1"/>
  <c r="N362" i="1" l="1"/>
  <c r="S361" i="1"/>
  <c r="T361" i="1"/>
  <c r="R361" i="1"/>
  <c r="O361" i="1"/>
  <c r="P361" i="1"/>
  <c r="Q361" i="1"/>
  <c r="N363" i="1" l="1"/>
  <c r="R362" i="1"/>
  <c r="Q362" i="1"/>
  <c r="P362" i="1"/>
  <c r="O362" i="1"/>
  <c r="T362" i="1"/>
  <c r="S362" i="1"/>
  <c r="N364" i="1" l="1"/>
  <c r="P363" i="1"/>
  <c r="R363" i="1"/>
  <c r="Q363" i="1"/>
  <c r="S363" i="1"/>
  <c r="O363" i="1"/>
  <c r="T363" i="1"/>
  <c r="N365" i="1" l="1"/>
  <c r="P364" i="1"/>
  <c r="Q364" i="1"/>
  <c r="R364" i="1"/>
  <c r="O364" i="1"/>
  <c r="T364" i="1"/>
  <c r="S364" i="1"/>
  <c r="N366" i="1" l="1"/>
  <c r="P365" i="1"/>
  <c r="T365" i="1"/>
  <c r="R365" i="1"/>
  <c r="Q365" i="1"/>
  <c r="O365" i="1"/>
  <c r="S365" i="1"/>
  <c r="Q366" i="1" l="1"/>
  <c r="P366" i="1"/>
  <c r="R366" i="1"/>
  <c r="O366" i="1"/>
  <c r="T366" i="1"/>
  <c r="S366" i="1"/>
</calcChain>
</file>

<file path=xl/sharedStrings.xml><?xml version="1.0" encoding="utf-8"?>
<sst xmlns="http://schemas.openxmlformats.org/spreadsheetml/2006/main" count="121" uniqueCount="113">
  <si>
    <t>Parameters</t>
  </si>
  <si>
    <t>Values</t>
  </si>
  <si>
    <t>Units</t>
  </si>
  <si>
    <t>Track SOP</t>
  </si>
  <si>
    <t>Curve Radius / m</t>
  </si>
  <si>
    <t>Applied Cant / mm</t>
  </si>
  <si>
    <t>KE</t>
  </si>
  <si>
    <t>Circle</t>
  </si>
  <si>
    <t>Tunnel_OD</t>
  </si>
  <si>
    <t>meters</t>
  </si>
  <si>
    <t>Tunnel SOP</t>
  </si>
  <si>
    <t>Radius_OD</t>
  </si>
  <si>
    <t>OD_cx</t>
  </si>
  <si>
    <t>ID_cx</t>
  </si>
  <si>
    <t>toler_cx</t>
  </si>
  <si>
    <t>Tunnel_ID</t>
  </si>
  <si>
    <t>Trackform</t>
  </si>
  <si>
    <t>Radius_ID</t>
  </si>
  <si>
    <t>OD_cy</t>
  </si>
  <si>
    <t>ID_cy</t>
  </si>
  <si>
    <t>toler_cy</t>
  </si>
  <si>
    <t>Lining_tolerance</t>
  </si>
  <si>
    <t>ID_toler</t>
  </si>
  <si>
    <t>Track_CL_horiz</t>
  </si>
  <si>
    <t>Track_CL_vert</t>
  </si>
  <si>
    <t>Angle /deg</t>
  </si>
  <si>
    <t>OD_x</t>
  </si>
  <si>
    <t>OD_y</t>
  </si>
  <si>
    <t>ID_x</t>
  </si>
  <si>
    <t>ID_y</t>
  </si>
  <si>
    <t>toler_x</t>
  </si>
  <si>
    <t>toler_y</t>
  </si>
  <si>
    <t>EE_walkway_y</t>
  </si>
  <si>
    <t>EE-walkway_x</t>
  </si>
  <si>
    <t>m_vert</t>
  </si>
  <si>
    <t>m_perp</t>
  </si>
  <si>
    <t>interc_perp</t>
  </si>
  <si>
    <t>angle</t>
  </si>
  <si>
    <t>track_left_x</t>
  </si>
  <si>
    <t>track_right_x</t>
  </si>
  <si>
    <t>track_left_y</t>
  </si>
  <si>
    <t>track_right_y</t>
  </si>
  <si>
    <t>train_width</t>
  </si>
  <si>
    <t>air_gap</t>
  </si>
  <si>
    <t>Chosen Radius</t>
  </si>
  <si>
    <t>First_stage_left_x</t>
  </si>
  <si>
    <t>First_stage_right_x</t>
  </si>
  <si>
    <t>First_stage_left_y</t>
  </si>
  <si>
    <t>First_stage_right_y</t>
  </si>
  <si>
    <t>First Stage</t>
  </si>
  <si>
    <t>M_walkway_y</t>
  </si>
  <si>
    <t>M_walkway_x</t>
  </si>
  <si>
    <t>left_m_walk_x</t>
  </si>
  <si>
    <t>left_m_walk_y</t>
  </si>
  <si>
    <t>bot_m_walk_x</t>
  </si>
  <si>
    <t>bot_m_walk_y</t>
  </si>
  <si>
    <t>Maintenance walkway</t>
  </si>
  <si>
    <t>Emergency Egress walkway</t>
  </si>
  <si>
    <t>EE_walk_right_x</t>
  </si>
  <si>
    <t>EE_walk_right_y</t>
  </si>
  <si>
    <t>EE_corbel_x</t>
  </si>
  <si>
    <t>EE_corbel_y</t>
  </si>
  <si>
    <t>EE_top_acou_x</t>
  </si>
  <si>
    <t>EE_top_acou_y</t>
  </si>
  <si>
    <t>EE_bot_acou_x</t>
  </si>
  <si>
    <t>EE_bot_acou_y</t>
  </si>
  <si>
    <t>left_bot_x</t>
  </si>
  <si>
    <t>KE_CL_bot_horiz</t>
  </si>
  <si>
    <t>KE_CL_bot_vert</t>
  </si>
  <si>
    <t>left_bot_y</t>
  </si>
  <si>
    <t>right_bot_x</t>
  </si>
  <si>
    <t>right_bot_y</t>
  </si>
  <si>
    <t>Kinematic envelope</t>
  </si>
  <si>
    <t>right_bot_kick_x1</t>
  </si>
  <si>
    <t>right_bot_kick_y1</t>
  </si>
  <si>
    <t>right_bot_kick_x2</t>
  </si>
  <si>
    <t>right_bot_kick_y2</t>
  </si>
  <si>
    <t>right_top_x1</t>
  </si>
  <si>
    <t>right_top_y1</t>
  </si>
  <si>
    <t>KE_CL_top_horiz</t>
  </si>
  <si>
    <t>KE_CL_top_vert</t>
  </si>
  <si>
    <t>right_top_x2</t>
  </si>
  <si>
    <t>right_top_y2</t>
  </si>
  <si>
    <t>left_top_x2</t>
  </si>
  <si>
    <t>left_top_y2</t>
  </si>
  <si>
    <t>left_top_x1</t>
  </si>
  <si>
    <t>left_top_y1</t>
  </si>
  <si>
    <t>left_bot_kick_x2</t>
  </si>
  <si>
    <t>left_bot_kick_y2</t>
  </si>
  <si>
    <t>left_bot_kick_x1</t>
  </si>
  <si>
    <t>left_bot_kick_y1</t>
  </si>
  <si>
    <t>finish_x</t>
  </si>
  <si>
    <t>finish_y</t>
  </si>
  <si>
    <t>check1</t>
  </si>
  <si>
    <t>check2</t>
  </si>
  <si>
    <t>track_left_bot_x</t>
  </si>
  <si>
    <t>track_left_bot_y</t>
  </si>
  <si>
    <t>track_right_bot_x</t>
  </si>
  <si>
    <t>track_right_bot_y</t>
  </si>
  <si>
    <t>Egress envelope</t>
  </si>
  <si>
    <t>EE_left_bot_x</t>
  </si>
  <si>
    <t>EE_left_top_x</t>
  </si>
  <si>
    <t>EE_right_top_x</t>
  </si>
  <si>
    <t>EE_right_bot_x</t>
  </si>
  <si>
    <t>EE_left_bot_y</t>
  </si>
  <si>
    <t>EE_left_top_y</t>
  </si>
  <si>
    <t>EE_right_top_y</t>
  </si>
  <si>
    <t>EE_right_bot_y</t>
  </si>
  <si>
    <t>Emergency egress envelope</t>
  </si>
  <si>
    <t>Structural Gauge</t>
  </si>
  <si>
    <t>Structural gauge</t>
  </si>
  <si>
    <t>Cant</t>
  </si>
  <si>
    <t>Curve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</si>
</sst>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10" borderId="0" xfId="0" applyFill="1"/>
    <xf numFmtId="0" fontId="0" fillId="11" borderId="0" xfId="0" applyFill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Tunnel OD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calcs!$O$7:$O$366</c:f>
              <c:numCache>
                <c:formatCode>General</c:formatCode>
                <c:ptCount val="360"/>
                <c:pt idx="0">
                  <c:v>3.45</c:v>
                </c:pt>
                <c:pt idx="1">
                  <c:v>3.4494745482895501</c:v>
                </c:pt>
                <c:pt idx="2">
                  <c:v>3.4478983532158805</c:v>
                </c:pt>
                <c:pt idx="3">
                  <c:v>3.4452718949032799</c:v>
                </c:pt>
                <c:pt idx="4">
                  <c:v>3.4415959733963937</c:v>
                </c:pt>
                <c:pt idx="5">
                  <c:v>3.4368717084165223</c:v>
                </c:pt>
                <c:pt idx="6">
                  <c:v>3.4311005390205431</c:v>
                </c:pt>
                <c:pt idx="7">
                  <c:v>3.424284223162561</c:v>
                </c:pt>
                <c:pt idx="8">
                  <c:v>3.4164248371584178</c:v>
                </c:pt>
                <c:pt idx="9">
                  <c:v>3.4075247750532256</c:v>
                </c:pt>
                <c:pt idx="10">
                  <c:v>3.397586747892118</c:v>
                </c:pt>
                <c:pt idx="11">
                  <c:v>3.3866137828944409</c:v>
                </c:pt>
                <c:pt idx="12">
                  <c:v>3.37460922253163</c:v>
                </c:pt>
                <c:pt idx="13">
                  <c:v>3.3615767235090619</c:v>
                </c:pt>
                <c:pt idx="14">
                  <c:v>3.3475202556521881</c:v>
                </c:pt>
                <c:pt idx="15">
                  <c:v>3.3324441006972858</c:v>
                </c:pt>
                <c:pt idx="16">
                  <c:v>3.3163528509872005</c:v>
                </c:pt>
                <c:pt idx="17">
                  <c:v>3.2992514080724726</c:v>
                </c:pt>
                <c:pt idx="18">
                  <c:v>3.2811449812182798</c:v>
                </c:pt>
                <c:pt idx="19">
                  <c:v>3.2620390858176433</c:v>
                </c:pt>
                <c:pt idx="20">
                  <c:v>3.2419395417113841</c:v>
                </c:pt>
                <c:pt idx="21">
                  <c:v>3.2208524714153461</c:v>
                </c:pt>
                <c:pt idx="22">
                  <c:v>3.1987842982554167</c:v>
                </c:pt>
                <c:pt idx="23">
                  <c:v>3.1757417444109195</c:v>
                </c:pt>
                <c:pt idx="24">
                  <c:v>3.1517318288669731</c:v>
                </c:pt>
                <c:pt idx="25">
                  <c:v>3.1267618652764426</c:v>
                </c:pt>
                <c:pt idx="26">
                  <c:v>3.1008394597321263</c:v>
                </c:pt>
                <c:pt idx="27">
                  <c:v>3.0739725084498692</c:v>
                </c:pt>
                <c:pt idx="28">
                  <c:v>3.0461691953632983</c:v>
                </c:pt>
                <c:pt idx="29">
                  <c:v>3.0174379896309156</c:v>
                </c:pt>
                <c:pt idx="30">
                  <c:v>2.9877876430563135</c:v>
                </c:pt>
                <c:pt idx="31">
                  <c:v>2.9572271874222875</c:v>
                </c:pt>
                <c:pt idx="32">
                  <c:v>2.9257659317396696</c:v>
                </c:pt>
                <c:pt idx="33">
                  <c:v>2.8934134594117129</c:v>
                </c:pt>
                <c:pt idx="34">
                  <c:v>2.8601796253148937</c:v>
                </c:pt>
                <c:pt idx="35">
                  <c:v>2.8260745527970217</c:v>
                </c:pt>
                <c:pt idx="36">
                  <c:v>2.7911086305935688</c:v>
                </c:pt>
                <c:pt idx="37">
                  <c:v>2.7552925096631604</c:v>
                </c:pt>
                <c:pt idx="38">
                  <c:v>2.7186370999431912</c:v>
                </c:pt>
                <c:pt idx="39">
                  <c:v>2.6811535670265498</c:v>
                </c:pt>
                <c:pt idx="40">
                  <c:v>2.6428533287604741</c:v>
                </c:pt>
                <c:pt idx="41">
                  <c:v>2.6037480517685641</c:v>
                </c:pt>
                <c:pt idx="42">
                  <c:v>2.5638496478970101</c:v>
                </c:pt>
                <c:pt idx="43">
                  <c:v>2.5231702705861387</c:v>
                </c:pt>
                <c:pt idx="44">
                  <c:v>2.4817223111683466</c:v>
                </c:pt>
                <c:pt idx="45">
                  <c:v>2.439518395093589</c:v>
                </c:pt>
                <c:pt idx="46">
                  <c:v>2.3965713780835411</c:v>
                </c:pt>
                <c:pt idx="47">
                  <c:v>2.3528943422156199</c:v>
                </c:pt>
                <c:pt idx="48">
                  <c:v>2.3085005919380612</c:v>
                </c:pt>
                <c:pt idx="49">
                  <c:v>2.2634036500172501</c:v>
                </c:pt>
                <c:pt idx="50">
                  <c:v>2.217617253418561</c:v>
                </c:pt>
                <c:pt idx="51">
                  <c:v>2.1711553491219395</c:v>
                </c:pt>
                <c:pt idx="52">
                  <c:v>2.1240320898735212</c:v>
                </c:pt>
                <c:pt idx="53">
                  <c:v>2.076261829874567</c:v>
                </c:pt>
                <c:pt idx="54">
                  <c:v>2.0278591204090324</c:v>
                </c:pt>
                <c:pt idx="55">
                  <c:v>1.9788387054111094</c:v>
                </c:pt>
                <c:pt idx="56">
                  <c:v>1.9292155169740766</c:v>
                </c:pt>
                <c:pt idx="57">
                  <c:v>1.879004670801844</c:v>
                </c:pt>
                <c:pt idx="58">
                  <c:v>1.8282214616045569</c:v>
                </c:pt>
                <c:pt idx="59">
                  <c:v>1.7768813584396876</c:v>
                </c:pt>
                <c:pt idx="60">
                  <c:v>1.7250000000000005</c:v>
                </c:pt>
                <c:pt idx="61">
                  <c:v>1.6725931898498632</c:v>
                </c:pt>
                <c:pt idx="62">
                  <c:v>1.6196768916113236</c:v>
                </c:pt>
                <c:pt idx="63">
                  <c:v>1.5662672241014366</c:v>
                </c:pt>
                <c:pt idx="64">
                  <c:v>1.5123804564223173</c:v>
                </c:pt>
                <c:pt idx="65">
                  <c:v>1.4580330030054132</c:v>
                </c:pt>
                <c:pt idx="66">
                  <c:v>1.4032414186115107</c:v>
                </c:pt>
                <c:pt idx="67">
                  <c:v>1.3480223932879951</c:v>
                </c:pt>
                <c:pt idx="68">
                  <c:v>1.2923927472848964</c:v>
                </c:pt>
                <c:pt idx="69">
                  <c:v>1.2363694259312863</c:v>
                </c:pt>
                <c:pt idx="70">
                  <c:v>1.1799694944735575</c:v>
                </c:pt>
                <c:pt idx="71">
                  <c:v>1.1232101328771908</c:v>
                </c:pt>
                <c:pt idx="72">
                  <c:v>1.0661086305935688</c:v>
                </c:pt>
                <c:pt idx="73">
                  <c:v>1.008682381293442</c:v>
                </c:pt>
                <c:pt idx="74">
                  <c:v>0.95094887756864721</c:v>
                </c:pt>
                <c:pt idx="75">
                  <c:v>0.89292570560369655</c:v>
                </c:pt>
                <c:pt idx="76">
                  <c:v>0.83463053981885427</c:v>
                </c:pt>
                <c:pt idx="77">
                  <c:v>0.77608113748633401</c:v>
                </c:pt>
                <c:pt idx="78">
                  <c:v>0.71729533332127016</c:v>
                </c:pt>
                <c:pt idx="79">
                  <c:v>0.65829103404907996</c:v>
                </c:pt>
                <c:pt idx="80">
                  <c:v>0.59908621295090991</c:v>
                </c:pt>
                <c:pt idx="81">
                  <c:v>0.53969890438879675</c:v>
                </c:pt>
                <c:pt idx="82">
                  <c:v>0.48014719831222663</c:v>
                </c:pt>
                <c:pt idx="83">
                  <c:v>0.42044923474775886</c:v>
                </c:pt>
                <c:pt idx="84">
                  <c:v>0.36062319827340444</c:v>
                </c:pt>
                <c:pt idx="85">
                  <c:v>0.3006873124794206</c:v>
                </c:pt>
                <c:pt idx="86">
                  <c:v>0.24065983441723282</c:v>
                </c:pt>
                <c:pt idx="87">
                  <c:v>0.1805590490381567</c:v>
                </c:pt>
                <c:pt idx="88">
                  <c:v>0.12040326362362873</c:v>
                </c:pt>
                <c:pt idx="89">
                  <c:v>6.0210802208627651E-2</c:v>
                </c:pt>
                <c:pt idx="90">
                  <c:v>2.1133810847173695E-16</c:v>
                </c:pt>
                <c:pt idx="91">
                  <c:v>-6.0210802208627998E-2</c:v>
                </c:pt>
                <c:pt idx="92">
                  <c:v>-0.12040326362362753</c:v>
                </c:pt>
                <c:pt idx="93">
                  <c:v>-0.18055904903815551</c:v>
                </c:pt>
                <c:pt idx="94">
                  <c:v>-0.2406598344172324</c:v>
                </c:pt>
                <c:pt idx="95">
                  <c:v>-0.30068731247942093</c:v>
                </c:pt>
                <c:pt idx="96">
                  <c:v>-0.360623198273404</c:v>
                </c:pt>
                <c:pt idx="97">
                  <c:v>-0.42044923474775842</c:v>
                </c:pt>
                <c:pt idx="98">
                  <c:v>-0.48014719831222552</c:v>
                </c:pt>
                <c:pt idx="99">
                  <c:v>-0.53969890438879708</c:v>
                </c:pt>
                <c:pt idx="100">
                  <c:v>-0.59908621295090958</c:v>
                </c:pt>
                <c:pt idx="101">
                  <c:v>-0.65829103404907963</c:v>
                </c:pt>
                <c:pt idx="102">
                  <c:v>-0.71729533332126905</c:v>
                </c:pt>
                <c:pt idx="103">
                  <c:v>-0.77608113748633367</c:v>
                </c:pt>
                <c:pt idx="104">
                  <c:v>-0.83463053981885393</c:v>
                </c:pt>
                <c:pt idx="105">
                  <c:v>-0.892925705603697</c:v>
                </c:pt>
                <c:pt idx="106">
                  <c:v>-0.95094887756864677</c:v>
                </c:pt>
                <c:pt idx="107">
                  <c:v>-1.0086823812934416</c:v>
                </c:pt>
                <c:pt idx="108">
                  <c:v>-1.0661086305935683</c:v>
                </c:pt>
                <c:pt idx="109">
                  <c:v>-1.1232101328771897</c:v>
                </c:pt>
                <c:pt idx="110">
                  <c:v>-1.179969494473557</c:v>
                </c:pt>
                <c:pt idx="111">
                  <c:v>-1.2363694259312861</c:v>
                </c:pt>
                <c:pt idx="112">
                  <c:v>-1.2923927472848966</c:v>
                </c:pt>
                <c:pt idx="113">
                  <c:v>-1.348022393287994</c:v>
                </c:pt>
                <c:pt idx="114">
                  <c:v>-1.4032414186115103</c:v>
                </c:pt>
                <c:pt idx="115">
                  <c:v>-1.4580330030054127</c:v>
                </c:pt>
                <c:pt idx="116">
                  <c:v>-1.5123804564223176</c:v>
                </c:pt>
                <c:pt idx="117">
                  <c:v>-1.5662672241014362</c:v>
                </c:pt>
                <c:pt idx="118">
                  <c:v>-1.6196768916113224</c:v>
                </c:pt>
                <c:pt idx="119">
                  <c:v>-1.6725931898498627</c:v>
                </c:pt>
                <c:pt idx="120">
                  <c:v>-1.7249999999999994</c:v>
                </c:pt>
                <c:pt idx="121">
                  <c:v>-1.7768813584396874</c:v>
                </c:pt>
                <c:pt idx="122">
                  <c:v>-1.8282214616045567</c:v>
                </c:pt>
                <c:pt idx="123">
                  <c:v>-1.8790046708018435</c:v>
                </c:pt>
                <c:pt idx="124">
                  <c:v>-1.9292155169740761</c:v>
                </c:pt>
                <c:pt idx="125">
                  <c:v>-1.9788387054111083</c:v>
                </c:pt>
                <c:pt idx="126">
                  <c:v>-2.0278591204090319</c:v>
                </c:pt>
                <c:pt idx="127">
                  <c:v>-2.076261829874567</c:v>
                </c:pt>
                <c:pt idx="128">
                  <c:v>-2.1240320898735212</c:v>
                </c:pt>
                <c:pt idx="129">
                  <c:v>-2.1711553491219386</c:v>
                </c:pt>
                <c:pt idx="130">
                  <c:v>-2.217617253418561</c:v>
                </c:pt>
                <c:pt idx="131">
                  <c:v>-2.263403650017251</c:v>
                </c:pt>
                <c:pt idx="132">
                  <c:v>-2.3085005919380612</c:v>
                </c:pt>
                <c:pt idx="133">
                  <c:v>-2.3528943422156194</c:v>
                </c:pt>
                <c:pt idx="134">
                  <c:v>-2.3965713780835398</c:v>
                </c:pt>
                <c:pt idx="135">
                  <c:v>-2.439518395093589</c:v>
                </c:pt>
                <c:pt idx="136">
                  <c:v>-2.4817223111683466</c:v>
                </c:pt>
                <c:pt idx="137">
                  <c:v>-2.5231702705861383</c:v>
                </c:pt>
                <c:pt idx="138">
                  <c:v>-2.5638496478970096</c:v>
                </c:pt>
                <c:pt idx="139">
                  <c:v>-2.6037480517685636</c:v>
                </c:pt>
                <c:pt idx="140">
                  <c:v>-2.6428533287604741</c:v>
                </c:pt>
                <c:pt idx="141">
                  <c:v>-2.6811535670265489</c:v>
                </c:pt>
                <c:pt idx="142">
                  <c:v>-2.7186370999431908</c:v>
                </c:pt>
                <c:pt idx="143">
                  <c:v>-2.7552925096631609</c:v>
                </c:pt>
                <c:pt idx="144">
                  <c:v>-2.7911086305935684</c:v>
                </c:pt>
                <c:pt idx="145">
                  <c:v>-2.8260745527970212</c:v>
                </c:pt>
                <c:pt idx="146">
                  <c:v>-2.8601796253148937</c:v>
                </c:pt>
                <c:pt idx="147">
                  <c:v>-2.8934134594117134</c:v>
                </c:pt>
                <c:pt idx="148">
                  <c:v>-2.9257659317396696</c:v>
                </c:pt>
                <c:pt idx="149">
                  <c:v>-2.9572271874222875</c:v>
                </c:pt>
                <c:pt idx="150">
                  <c:v>-2.9877876430563135</c:v>
                </c:pt>
                <c:pt idx="151">
                  <c:v>-3.0174379896309156</c:v>
                </c:pt>
                <c:pt idx="152">
                  <c:v>-3.0461691953632974</c:v>
                </c:pt>
                <c:pt idx="153">
                  <c:v>-3.0739725084498692</c:v>
                </c:pt>
                <c:pt idx="154">
                  <c:v>-3.1008394597321263</c:v>
                </c:pt>
                <c:pt idx="155">
                  <c:v>-3.1267618652764426</c:v>
                </c:pt>
                <c:pt idx="156">
                  <c:v>-3.1517318288669727</c:v>
                </c:pt>
                <c:pt idx="157">
                  <c:v>-3.1757417444109186</c:v>
                </c:pt>
                <c:pt idx="158">
                  <c:v>-3.1987842982554162</c:v>
                </c:pt>
                <c:pt idx="159">
                  <c:v>-3.2208524714153461</c:v>
                </c:pt>
                <c:pt idx="160">
                  <c:v>-3.2419395417113837</c:v>
                </c:pt>
                <c:pt idx="161">
                  <c:v>-3.2620390858176429</c:v>
                </c:pt>
                <c:pt idx="162">
                  <c:v>-3.2811449812182798</c:v>
                </c:pt>
                <c:pt idx="163">
                  <c:v>-3.2992514080724726</c:v>
                </c:pt>
                <c:pt idx="164">
                  <c:v>-3.3163528509871996</c:v>
                </c:pt>
                <c:pt idx="165">
                  <c:v>-3.3324441006972854</c:v>
                </c:pt>
                <c:pt idx="166">
                  <c:v>-3.3475202556521881</c:v>
                </c:pt>
                <c:pt idx="167">
                  <c:v>-3.3615767235090619</c:v>
                </c:pt>
                <c:pt idx="168">
                  <c:v>-3.37460922253163</c:v>
                </c:pt>
                <c:pt idx="169">
                  <c:v>-3.3866137828944409</c:v>
                </c:pt>
                <c:pt idx="170">
                  <c:v>-3.397586747892118</c:v>
                </c:pt>
                <c:pt idx="171">
                  <c:v>-3.4075247750532252</c:v>
                </c:pt>
                <c:pt idx="172">
                  <c:v>-3.4164248371584174</c:v>
                </c:pt>
                <c:pt idx="173">
                  <c:v>-3.424284223162561</c:v>
                </c:pt>
                <c:pt idx="174">
                  <c:v>-3.4311005390205431</c:v>
                </c:pt>
                <c:pt idx="175">
                  <c:v>-3.4368717084165223</c:v>
                </c:pt>
                <c:pt idx="176">
                  <c:v>-3.4415959733963937</c:v>
                </c:pt>
                <c:pt idx="177">
                  <c:v>-3.4452718949032799</c:v>
                </c:pt>
                <c:pt idx="178">
                  <c:v>-3.4478983532158805</c:v>
                </c:pt>
                <c:pt idx="179">
                  <c:v>-3.4494745482895501</c:v>
                </c:pt>
                <c:pt idx="180">
                  <c:v>-3.45</c:v>
                </c:pt>
                <c:pt idx="181">
                  <c:v>-3.4494745482895501</c:v>
                </c:pt>
                <c:pt idx="182">
                  <c:v>-3.4478983532158805</c:v>
                </c:pt>
                <c:pt idx="183">
                  <c:v>-3.4452718949032799</c:v>
                </c:pt>
                <c:pt idx="184">
                  <c:v>-3.4415959733963941</c:v>
                </c:pt>
                <c:pt idx="185">
                  <c:v>-3.4368717084165223</c:v>
                </c:pt>
                <c:pt idx="186">
                  <c:v>-3.4311005390205436</c:v>
                </c:pt>
                <c:pt idx="187">
                  <c:v>-3.424284223162561</c:v>
                </c:pt>
                <c:pt idx="188">
                  <c:v>-3.4164248371584174</c:v>
                </c:pt>
                <c:pt idx="189">
                  <c:v>-3.4075247750532256</c:v>
                </c:pt>
                <c:pt idx="190">
                  <c:v>-3.397586747892118</c:v>
                </c:pt>
                <c:pt idx="191">
                  <c:v>-3.3866137828944409</c:v>
                </c:pt>
                <c:pt idx="192">
                  <c:v>-3.37460922253163</c:v>
                </c:pt>
                <c:pt idx="193">
                  <c:v>-3.3615767235090619</c:v>
                </c:pt>
                <c:pt idx="194">
                  <c:v>-3.3475202556521881</c:v>
                </c:pt>
                <c:pt idx="195">
                  <c:v>-3.3324441006972862</c:v>
                </c:pt>
                <c:pt idx="196">
                  <c:v>-3.3163528509872005</c:v>
                </c:pt>
                <c:pt idx="197">
                  <c:v>-3.2992514080724726</c:v>
                </c:pt>
                <c:pt idx="198">
                  <c:v>-3.2811449812182798</c:v>
                </c:pt>
                <c:pt idx="199">
                  <c:v>-3.2620390858176429</c:v>
                </c:pt>
                <c:pt idx="200">
                  <c:v>-3.2419395417113841</c:v>
                </c:pt>
                <c:pt idx="201">
                  <c:v>-3.2208524714153461</c:v>
                </c:pt>
                <c:pt idx="202">
                  <c:v>-3.1987842982554167</c:v>
                </c:pt>
                <c:pt idx="203">
                  <c:v>-3.1757417444109195</c:v>
                </c:pt>
                <c:pt idx="204">
                  <c:v>-3.151731828866974</c:v>
                </c:pt>
                <c:pt idx="205">
                  <c:v>-3.1267618652764426</c:v>
                </c:pt>
                <c:pt idx="206">
                  <c:v>-3.1008394597321267</c:v>
                </c:pt>
                <c:pt idx="207">
                  <c:v>-3.0739725084498701</c:v>
                </c:pt>
                <c:pt idx="208">
                  <c:v>-3.0461691953632979</c:v>
                </c:pt>
                <c:pt idx="209">
                  <c:v>-3.017437989630916</c:v>
                </c:pt>
                <c:pt idx="210">
                  <c:v>-2.9877876430563135</c:v>
                </c:pt>
                <c:pt idx="211">
                  <c:v>-2.9572271874222875</c:v>
                </c:pt>
                <c:pt idx="212">
                  <c:v>-2.92576593173967</c:v>
                </c:pt>
                <c:pt idx="213">
                  <c:v>-2.8934134594117129</c:v>
                </c:pt>
                <c:pt idx="214">
                  <c:v>-2.8601796253148946</c:v>
                </c:pt>
                <c:pt idx="215">
                  <c:v>-2.8260745527970226</c:v>
                </c:pt>
                <c:pt idx="216">
                  <c:v>-2.7911086305935693</c:v>
                </c:pt>
                <c:pt idx="217">
                  <c:v>-2.7552925096631613</c:v>
                </c:pt>
                <c:pt idx="218">
                  <c:v>-2.7186370999431917</c:v>
                </c:pt>
                <c:pt idx="219">
                  <c:v>-2.6811535670265494</c:v>
                </c:pt>
                <c:pt idx="220">
                  <c:v>-2.6428533287604741</c:v>
                </c:pt>
                <c:pt idx="221">
                  <c:v>-2.6037480517685632</c:v>
                </c:pt>
                <c:pt idx="222">
                  <c:v>-2.5638496478970101</c:v>
                </c:pt>
                <c:pt idx="223">
                  <c:v>-2.5231702705861387</c:v>
                </c:pt>
                <c:pt idx="224">
                  <c:v>-2.4817223111683462</c:v>
                </c:pt>
                <c:pt idx="225">
                  <c:v>-2.4395183950935895</c:v>
                </c:pt>
                <c:pt idx="226">
                  <c:v>-2.3965713780835416</c:v>
                </c:pt>
                <c:pt idx="227">
                  <c:v>-2.3528943422156212</c:v>
                </c:pt>
                <c:pt idx="228">
                  <c:v>-2.3085005919380617</c:v>
                </c:pt>
                <c:pt idx="229">
                  <c:v>-2.2634036500172514</c:v>
                </c:pt>
                <c:pt idx="230">
                  <c:v>-2.2176172534185614</c:v>
                </c:pt>
                <c:pt idx="231">
                  <c:v>-2.1711553491219382</c:v>
                </c:pt>
                <c:pt idx="232">
                  <c:v>-2.1240320898735203</c:v>
                </c:pt>
                <c:pt idx="233">
                  <c:v>-2.0762618298745665</c:v>
                </c:pt>
                <c:pt idx="234">
                  <c:v>-2.0278591204090328</c:v>
                </c:pt>
                <c:pt idx="235">
                  <c:v>-1.9788387054111101</c:v>
                </c:pt>
                <c:pt idx="236">
                  <c:v>-1.9292155169740781</c:v>
                </c:pt>
                <c:pt idx="237">
                  <c:v>-1.8790046708018431</c:v>
                </c:pt>
                <c:pt idx="238">
                  <c:v>-1.8282214616045573</c:v>
                </c:pt>
                <c:pt idx="239">
                  <c:v>-1.7768813584396881</c:v>
                </c:pt>
                <c:pt idx="240">
                  <c:v>-1.7250000000000016</c:v>
                </c:pt>
                <c:pt idx="241">
                  <c:v>-1.6725931898498623</c:v>
                </c:pt>
                <c:pt idx="242">
                  <c:v>-1.6196768916113231</c:v>
                </c:pt>
                <c:pt idx="243">
                  <c:v>-1.566267224101437</c:v>
                </c:pt>
                <c:pt idx="244">
                  <c:v>-1.5123804564223182</c:v>
                </c:pt>
                <c:pt idx="245">
                  <c:v>-1.4580330030054149</c:v>
                </c:pt>
                <c:pt idx="246">
                  <c:v>-1.4032414186115103</c:v>
                </c:pt>
                <c:pt idx="247">
                  <c:v>-1.3480223932879947</c:v>
                </c:pt>
                <c:pt idx="248">
                  <c:v>-1.2923927472848975</c:v>
                </c:pt>
                <c:pt idx="249">
                  <c:v>-1.2363694259312876</c:v>
                </c:pt>
                <c:pt idx="250">
                  <c:v>-1.1799694944735595</c:v>
                </c:pt>
                <c:pt idx="251">
                  <c:v>-1.1232101328771904</c:v>
                </c:pt>
                <c:pt idx="252">
                  <c:v>-1.0661086305935692</c:v>
                </c:pt>
                <c:pt idx="253">
                  <c:v>-1.0086823812934431</c:v>
                </c:pt>
                <c:pt idx="254">
                  <c:v>-0.95094887756864621</c:v>
                </c:pt>
                <c:pt idx="255">
                  <c:v>-0.89292570560369622</c:v>
                </c:pt>
                <c:pt idx="256">
                  <c:v>-0.83463053981885393</c:v>
                </c:pt>
                <c:pt idx="257">
                  <c:v>-0.77608113748633512</c:v>
                </c:pt>
                <c:pt idx="258">
                  <c:v>-0.71729533332127127</c:v>
                </c:pt>
                <c:pt idx="259">
                  <c:v>-0.65829103404908196</c:v>
                </c:pt>
                <c:pt idx="260">
                  <c:v>-0.59908621295090969</c:v>
                </c:pt>
                <c:pt idx="261">
                  <c:v>-0.53969890438879708</c:v>
                </c:pt>
                <c:pt idx="262">
                  <c:v>-0.48014719831222408</c:v>
                </c:pt>
                <c:pt idx="263">
                  <c:v>-0.42044923474775775</c:v>
                </c:pt>
                <c:pt idx="264">
                  <c:v>-0.36062319827340411</c:v>
                </c:pt>
                <c:pt idx="265">
                  <c:v>-0.30068731247942099</c:v>
                </c:pt>
                <c:pt idx="266">
                  <c:v>-0.24065983441723326</c:v>
                </c:pt>
                <c:pt idx="267">
                  <c:v>-0.18055904903815786</c:v>
                </c:pt>
                <c:pt idx="268">
                  <c:v>-0.1204032636236307</c:v>
                </c:pt>
                <c:pt idx="269">
                  <c:v>-6.0210802208628067E-2</c:v>
                </c:pt>
                <c:pt idx="270">
                  <c:v>-6.3401432541521086E-16</c:v>
                </c:pt>
                <c:pt idx="271">
                  <c:v>6.0210802208626804E-2</c:v>
                </c:pt>
                <c:pt idx="272">
                  <c:v>0.12040326362362942</c:v>
                </c:pt>
                <c:pt idx="273">
                  <c:v>0.18055904903815662</c:v>
                </c:pt>
                <c:pt idx="274">
                  <c:v>0.24065983441723202</c:v>
                </c:pt>
                <c:pt idx="275">
                  <c:v>0.30068731247941971</c:v>
                </c:pt>
                <c:pt idx="276">
                  <c:v>0.36062319827340283</c:v>
                </c:pt>
                <c:pt idx="277">
                  <c:v>0.42044923474775953</c:v>
                </c:pt>
                <c:pt idx="278">
                  <c:v>0.48014719831222585</c:v>
                </c:pt>
                <c:pt idx="279">
                  <c:v>0.53969890438879586</c:v>
                </c:pt>
                <c:pt idx="280">
                  <c:v>0.59908621295090847</c:v>
                </c:pt>
                <c:pt idx="281">
                  <c:v>0.65829103404907774</c:v>
                </c:pt>
                <c:pt idx="282">
                  <c:v>0.71729533332126705</c:v>
                </c:pt>
                <c:pt idx="283">
                  <c:v>0.77608113748633401</c:v>
                </c:pt>
                <c:pt idx="284">
                  <c:v>0.83463053981885271</c:v>
                </c:pt>
                <c:pt idx="285">
                  <c:v>0.89292570560369788</c:v>
                </c:pt>
                <c:pt idx="286">
                  <c:v>0.95094887756864788</c:v>
                </c:pt>
                <c:pt idx="287">
                  <c:v>1.0086823812934418</c:v>
                </c:pt>
                <c:pt idx="288">
                  <c:v>1.0661086305935681</c:v>
                </c:pt>
                <c:pt idx="289">
                  <c:v>1.1232101328771893</c:v>
                </c:pt>
                <c:pt idx="290">
                  <c:v>1.1799694944735553</c:v>
                </c:pt>
                <c:pt idx="291">
                  <c:v>1.2363694259312834</c:v>
                </c:pt>
                <c:pt idx="292">
                  <c:v>1.2923927472848964</c:v>
                </c:pt>
                <c:pt idx="293">
                  <c:v>1.3480223932879936</c:v>
                </c:pt>
                <c:pt idx="294">
                  <c:v>1.4032414186115119</c:v>
                </c:pt>
                <c:pt idx="295">
                  <c:v>1.4580330030054138</c:v>
                </c:pt>
                <c:pt idx="296">
                  <c:v>1.5123804564223171</c:v>
                </c:pt>
                <c:pt idx="297">
                  <c:v>1.5662672241014359</c:v>
                </c:pt>
                <c:pt idx="298">
                  <c:v>1.619676891611322</c:v>
                </c:pt>
                <c:pt idx="299">
                  <c:v>1.6725931898498609</c:v>
                </c:pt>
                <c:pt idx="300">
                  <c:v>1.7250000000000005</c:v>
                </c:pt>
                <c:pt idx="301">
                  <c:v>1.776881358439687</c:v>
                </c:pt>
                <c:pt idx="302">
                  <c:v>1.8282214616045562</c:v>
                </c:pt>
                <c:pt idx="303">
                  <c:v>1.879004670801842</c:v>
                </c:pt>
                <c:pt idx="304">
                  <c:v>1.9292155169740746</c:v>
                </c:pt>
                <c:pt idx="305">
                  <c:v>1.978838705411109</c:v>
                </c:pt>
                <c:pt idx="306">
                  <c:v>2.0278591204090315</c:v>
                </c:pt>
                <c:pt idx="307">
                  <c:v>2.0762618298745656</c:v>
                </c:pt>
                <c:pt idx="308">
                  <c:v>2.1240320898735221</c:v>
                </c:pt>
                <c:pt idx="309">
                  <c:v>2.1711553491219395</c:v>
                </c:pt>
                <c:pt idx="310">
                  <c:v>2.2176172534185605</c:v>
                </c:pt>
                <c:pt idx="311">
                  <c:v>2.2634036500172496</c:v>
                </c:pt>
                <c:pt idx="312">
                  <c:v>2.3085005919380595</c:v>
                </c:pt>
                <c:pt idx="313">
                  <c:v>2.3528943422156186</c:v>
                </c:pt>
                <c:pt idx="314">
                  <c:v>2.3965713780835385</c:v>
                </c:pt>
                <c:pt idx="315">
                  <c:v>2.4395183950935886</c:v>
                </c:pt>
                <c:pt idx="316">
                  <c:v>2.4817223111683457</c:v>
                </c:pt>
                <c:pt idx="317">
                  <c:v>2.5231702705861392</c:v>
                </c:pt>
                <c:pt idx="318">
                  <c:v>2.5638496478970101</c:v>
                </c:pt>
                <c:pt idx="319">
                  <c:v>2.6037480517685632</c:v>
                </c:pt>
                <c:pt idx="320">
                  <c:v>2.6428533287604736</c:v>
                </c:pt>
                <c:pt idx="321">
                  <c:v>2.6811535670265485</c:v>
                </c:pt>
                <c:pt idx="322">
                  <c:v>2.7186370999431895</c:v>
                </c:pt>
                <c:pt idx="323">
                  <c:v>2.7552925096631604</c:v>
                </c:pt>
                <c:pt idx="324">
                  <c:v>2.7911086305935684</c:v>
                </c:pt>
                <c:pt idx="325">
                  <c:v>2.8260745527970212</c:v>
                </c:pt>
                <c:pt idx="326">
                  <c:v>2.8601796253148928</c:v>
                </c:pt>
                <c:pt idx="327">
                  <c:v>2.8934134594117129</c:v>
                </c:pt>
                <c:pt idx="328">
                  <c:v>2.9257659317396678</c:v>
                </c:pt>
                <c:pt idx="329">
                  <c:v>2.9572271874222871</c:v>
                </c:pt>
                <c:pt idx="330">
                  <c:v>2.9877876430563126</c:v>
                </c:pt>
                <c:pt idx="331">
                  <c:v>3.017437989630916</c:v>
                </c:pt>
                <c:pt idx="332">
                  <c:v>3.0461691953632979</c:v>
                </c:pt>
                <c:pt idx="333">
                  <c:v>3.0739725084498692</c:v>
                </c:pt>
                <c:pt idx="334">
                  <c:v>3.1008394597321267</c:v>
                </c:pt>
                <c:pt idx="335">
                  <c:v>3.1267618652764417</c:v>
                </c:pt>
                <c:pt idx="336">
                  <c:v>3.1517318288669736</c:v>
                </c:pt>
                <c:pt idx="337">
                  <c:v>3.1757417444109177</c:v>
                </c:pt>
                <c:pt idx="338">
                  <c:v>3.1987842982554162</c:v>
                </c:pt>
                <c:pt idx="339">
                  <c:v>3.2208524714153453</c:v>
                </c:pt>
                <c:pt idx="340">
                  <c:v>3.2419395417113841</c:v>
                </c:pt>
                <c:pt idx="341">
                  <c:v>3.262039085817642</c:v>
                </c:pt>
                <c:pt idx="342">
                  <c:v>3.2811449812182798</c:v>
                </c:pt>
                <c:pt idx="343">
                  <c:v>3.2992514080724731</c:v>
                </c:pt>
                <c:pt idx="344">
                  <c:v>3.3163528509871996</c:v>
                </c:pt>
                <c:pt idx="345">
                  <c:v>3.3324441006972858</c:v>
                </c:pt>
                <c:pt idx="346">
                  <c:v>3.3475202556521881</c:v>
                </c:pt>
                <c:pt idx="347">
                  <c:v>3.3615767235090614</c:v>
                </c:pt>
                <c:pt idx="348">
                  <c:v>3.3746092225316295</c:v>
                </c:pt>
                <c:pt idx="349">
                  <c:v>3.3866137828944409</c:v>
                </c:pt>
                <c:pt idx="350">
                  <c:v>3.3975867478921176</c:v>
                </c:pt>
                <c:pt idx="351">
                  <c:v>3.4075247750532252</c:v>
                </c:pt>
                <c:pt idx="352">
                  <c:v>3.4164248371584174</c:v>
                </c:pt>
                <c:pt idx="353">
                  <c:v>3.424284223162561</c:v>
                </c:pt>
                <c:pt idx="354">
                  <c:v>3.4311005390205431</c:v>
                </c:pt>
                <c:pt idx="355">
                  <c:v>3.4368717084165223</c:v>
                </c:pt>
                <c:pt idx="356">
                  <c:v>3.4415959733963941</c:v>
                </c:pt>
                <c:pt idx="357">
                  <c:v>3.4452718949032799</c:v>
                </c:pt>
                <c:pt idx="358">
                  <c:v>3.4478983532158805</c:v>
                </c:pt>
                <c:pt idx="359">
                  <c:v>3.4494745482895501</c:v>
                </c:pt>
              </c:numCache>
            </c:numRef>
          </c:xVal>
          <c:yVal>
            <c:numRef>
              <c:f>calcs!$P$7:$P$366</c:f>
              <c:numCache>
                <c:formatCode>General</c:formatCode>
                <c:ptCount val="360"/>
                <c:pt idx="0">
                  <c:v>0</c:v>
                </c:pt>
                <c:pt idx="1">
                  <c:v>6.0210802208628116E-2</c:v>
                </c:pt>
                <c:pt idx="2">
                  <c:v>0.12040326362362835</c:v>
                </c:pt>
                <c:pt idx="3">
                  <c:v>0.18055904903815623</c:v>
                </c:pt>
                <c:pt idx="4">
                  <c:v>0.24065983441723229</c:v>
                </c:pt>
                <c:pt idx="5">
                  <c:v>0.30068731247942071</c:v>
                </c:pt>
                <c:pt idx="6">
                  <c:v>0.36062319827340444</c:v>
                </c:pt>
                <c:pt idx="7">
                  <c:v>0.4204492347477588</c:v>
                </c:pt>
                <c:pt idx="8">
                  <c:v>0.4801471983122258</c:v>
                </c:pt>
                <c:pt idx="9">
                  <c:v>0.53969890438879653</c:v>
                </c:pt>
                <c:pt idx="10">
                  <c:v>0.59908621295090969</c:v>
                </c:pt>
                <c:pt idx="11">
                  <c:v>0.65829103404907963</c:v>
                </c:pt>
                <c:pt idx="12">
                  <c:v>0.71729533332126971</c:v>
                </c:pt>
                <c:pt idx="13">
                  <c:v>0.77608113748633434</c:v>
                </c:pt>
                <c:pt idx="14">
                  <c:v>0.83463053981885371</c:v>
                </c:pt>
                <c:pt idx="15">
                  <c:v>0.89292570560369655</c:v>
                </c:pt>
                <c:pt idx="16">
                  <c:v>0.95094887756864721</c:v>
                </c:pt>
                <c:pt idx="17">
                  <c:v>1.008682381293442</c:v>
                </c:pt>
                <c:pt idx="18">
                  <c:v>1.0661086305935685</c:v>
                </c:pt>
                <c:pt idx="19">
                  <c:v>1.1232101328771904</c:v>
                </c:pt>
                <c:pt idx="20">
                  <c:v>1.179969494473557</c:v>
                </c:pt>
                <c:pt idx="21">
                  <c:v>1.2363694259312861</c:v>
                </c:pt>
                <c:pt idx="22">
                  <c:v>1.2923927472848966</c:v>
                </c:pt>
                <c:pt idx="23">
                  <c:v>1.3480223932879944</c:v>
                </c:pt>
                <c:pt idx="24">
                  <c:v>1.4032414186115105</c:v>
                </c:pt>
                <c:pt idx="25">
                  <c:v>1.4580330030054132</c:v>
                </c:pt>
                <c:pt idx="26">
                  <c:v>1.5123804564223171</c:v>
                </c:pt>
                <c:pt idx="27">
                  <c:v>1.5662672241014364</c:v>
                </c:pt>
                <c:pt idx="28">
                  <c:v>1.6196768916113233</c:v>
                </c:pt>
                <c:pt idx="29">
                  <c:v>1.6725931898498629</c:v>
                </c:pt>
                <c:pt idx="30">
                  <c:v>1.7249999999999999</c:v>
                </c:pt>
                <c:pt idx="31">
                  <c:v>1.776881358439687</c:v>
                </c:pt>
                <c:pt idx="32">
                  <c:v>1.8282214616045569</c:v>
                </c:pt>
                <c:pt idx="33">
                  <c:v>1.8790046708018435</c:v>
                </c:pt>
                <c:pt idx="34">
                  <c:v>1.929215516974077</c:v>
                </c:pt>
                <c:pt idx="35">
                  <c:v>1.978838705411109</c:v>
                </c:pt>
                <c:pt idx="36">
                  <c:v>2.0278591204090324</c:v>
                </c:pt>
                <c:pt idx="37">
                  <c:v>2.0762618298745665</c:v>
                </c:pt>
                <c:pt idx="38">
                  <c:v>2.1240320898735208</c:v>
                </c:pt>
                <c:pt idx="39">
                  <c:v>2.1711553491219391</c:v>
                </c:pt>
                <c:pt idx="40">
                  <c:v>2.2176172534185605</c:v>
                </c:pt>
                <c:pt idx="41">
                  <c:v>2.2634036500172496</c:v>
                </c:pt>
                <c:pt idx="42">
                  <c:v>2.3085005919380612</c:v>
                </c:pt>
                <c:pt idx="43">
                  <c:v>2.3528943422156199</c:v>
                </c:pt>
                <c:pt idx="44">
                  <c:v>2.3965713780835407</c:v>
                </c:pt>
                <c:pt idx="45">
                  <c:v>2.439518395093589</c:v>
                </c:pt>
                <c:pt idx="46">
                  <c:v>2.4817223111683462</c:v>
                </c:pt>
                <c:pt idx="47">
                  <c:v>2.5231702705861383</c:v>
                </c:pt>
                <c:pt idx="48">
                  <c:v>2.5638496478970101</c:v>
                </c:pt>
                <c:pt idx="49">
                  <c:v>2.6037480517685636</c:v>
                </c:pt>
                <c:pt idx="50">
                  <c:v>2.6428533287604741</c:v>
                </c:pt>
                <c:pt idx="51">
                  <c:v>2.6811535670265494</c:v>
                </c:pt>
                <c:pt idx="52">
                  <c:v>2.7186370999431912</c:v>
                </c:pt>
                <c:pt idx="53">
                  <c:v>2.7552925096631604</c:v>
                </c:pt>
                <c:pt idx="54">
                  <c:v>2.7911086305935688</c:v>
                </c:pt>
                <c:pt idx="55">
                  <c:v>2.8260745527970217</c:v>
                </c:pt>
                <c:pt idx="56">
                  <c:v>2.8601796253148941</c:v>
                </c:pt>
                <c:pt idx="57">
                  <c:v>2.8934134594117129</c:v>
                </c:pt>
                <c:pt idx="58">
                  <c:v>2.9257659317396696</c:v>
                </c:pt>
                <c:pt idx="59">
                  <c:v>2.9572271874222875</c:v>
                </c:pt>
                <c:pt idx="60">
                  <c:v>2.9877876430563135</c:v>
                </c:pt>
                <c:pt idx="61">
                  <c:v>3.0174379896309156</c:v>
                </c:pt>
                <c:pt idx="62">
                  <c:v>3.0461691953632979</c:v>
                </c:pt>
                <c:pt idx="63">
                  <c:v>3.0739725084498692</c:v>
                </c:pt>
                <c:pt idx="64">
                  <c:v>3.1008394597321263</c:v>
                </c:pt>
                <c:pt idx="65">
                  <c:v>3.1267618652764426</c:v>
                </c:pt>
                <c:pt idx="66">
                  <c:v>3.1517318288669731</c:v>
                </c:pt>
                <c:pt idx="67">
                  <c:v>3.1757417444109191</c:v>
                </c:pt>
                <c:pt idx="68">
                  <c:v>3.1987842982554167</c:v>
                </c:pt>
                <c:pt idx="69">
                  <c:v>3.2208524714153461</c:v>
                </c:pt>
                <c:pt idx="70">
                  <c:v>3.2419395417113837</c:v>
                </c:pt>
                <c:pt idx="71">
                  <c:v>3.2620390858176429</c:v>
                </c:pt>
                <c:pt idx="72">
                  <c:v>3.2811449812182798</c:v>
                </c:pt>
                <c:pt idx="73">
                  <c:v>3.2992514080724726</c:v>
                </c:pt>
                <c:pt idx="74">
                  <c:v>3.3163528509872005</c:v>
                </c:pt>
                <c:pt idx="75">
                  <c:v>3.3324441006972858</c:v>
                </c:pt>
                <c:pt idx="76">
                  <c:v>3.3475202556521881</c:v>
                </c:pt>
                <c:pt idx="77">
                  <c:v>3.3615767235090619</c:v>
                </c:pt>
                <c:pt idx="78">
                  <c:v>3.3746092225316295</c:v>
                </c:pt>
                <c:pt idx="79">
                  <c:v>3.3866137828944409</c:v>
                </c:pt>
                <c:pt idx="80">
                  <c:v>3.397586747892118</c:v>
                </c:pt>
                <c:pt idx="81">
                  <c:v>3.4075247750532256</c:v>
                </c:pt>
                <c:pt idx="82">
                  <c:v>3.4164248371584174</c:v>
                </c:pt>
                <c:pt idx="83">
                  <c:v>3.424284223162561</c:v>
                </c:pt>
                <c:pt idx="84">
                  <c:v>3.4311005390205431</c:v>
                </c:pt>
                <c:pt idx="85">
                  <c:v>3.4368717084165223</c:v>
                </c:pt>
                <c:pt idx="86">
                  <c:v>3.4415959733963937</c:v>
                </c:pt>
                <c:pt idx="87">
                  <c:v>3.4452718949032799</c:v>
                </c:pt>
                <c:pt idx="88">
                  <c:v>3.4478983532158805</c:v>
                </c:pt>
                <c:pt idx="89">
                  <c:v>3.4494745482895501</c:v>
                </c:pt>
                <c:pt idx="90">
                  <c:v>3.45</c:v>
                </c:pt>
                <c:pt idx="91">
                  <c:v>3.4494745482895501</c:v>
                </c:pt>
                <c:pt idx="92">
                  <c:v>3.4478983532158805</c:v>
                </c:pt>
                <c:pt idx="93">
                  <c:v>3.4452718949032799</c:v>
                </c:pt>
                <c:pt idx="94">
                  <c:v>3.4415959733963937</c:v>
                </c:pt>
                <c:pt idx="95">
                  <c:v>3.4368717084165223</c:v>
                </c:pt>
                <c:pt idx="96">
                  <c:v>3.4311005390205436</c:v>
                </c:pt>
                <c:pt idx="97">
                  <c:v>3.4242842231625614</c:v>
                </c:pt>
                <c:pt idx="98">
                  <c:v>3.4164248371584178</c:v>
                </c:pt>
                <c:pt idx="99">
                  <c:v>3.4075247750532252</c:v>
                </c:pt>
                <c:pt idx="100">
                  <c:v>3.397586747892118</c:v>
                </c:pt>
                <c:pt idx="101">
                  <c:v>3.3866137828944409</c:v>
                </c:pt>
                <c:pt idx="102">
                  <c:v>3.37460922253163</c:v>
                </c:pt>
                <c:pt idx="103">
                  <c:v>3.3615767235090619</c:v>
                </c:pt>
                <c:pt idx="104">
                  <c:v>3.3475202556521881</c:v>
                </c:pt>
                <c:pt idx="105">
                  <c:v>3.3324441006972858</c:v>
                </c:pt>
                <c:pt idx="106">
                  <c:v>3.3163528509872005</c:v>
                </c:pt>
                <c:pt idx="107">
                  <c:v>3.2992514080724726</c:v>
                </c:pt>
                <c:pt idx="108">
                  <c:v>3.2811449812182802</c:v>
                </c:pt>
                <c:pt idx="109">
                  <c:v>3.2620390858176433</c:v>
                </c:pt>
                <c:pt idx="110">
                  <c:v>3.2419395417113841</c:v>
                </c:pt>
                <c:pt idx="111">
                  <c:v>3.2208524714153461</c:v>
                </c:pt>
                <c:pt idx="112">
                  <c:v>3.1987842982554167</c:v>
                </c:pt>
                <c:pt idx="113">
                  <c:v>3.1757417444109195</c:v>
                </c:pt>
                <c:pt idx="114">
                  <c:v>3.1517318288669736</c:v>
                </c:pt>
                <c:pt idx="115">
                  <c:v>3.1267618652764426</c:v>
                </c:pt>
                <c:pt idx="116">
                  <c:v>3.1008394597321263</c:v>
                </c:pt>
                <c:pt idx="117">
                  <c:v>3.0739725084498692</c:v>
                </c:pt>
                <c:pt idx="118">
                  <c:v>3.0461691953632988</c:v>
                </c:pt>
                <c:pt idx="119">
                  <c:v>3.017437989630916</c:v>
                </c:pt>
                <c:pt idx="120">
                  <c:v>2.9877876430563135</c:v>
                </c:pt>
                <c:pt idx="121">
                  <c:v>2.9572271874222875</c:v>
                </c:pt>
                <c:pt idx="122">
                  <c:v>2.92576593173967</c:v>
                </c:pt>
                <c:pt idx="123">
                  <c:v>2.8934134594117129</c:v>
                </c:pt>
                <c:pt idx="124">
                  <c:v>2.8601796253148941</c:v>
                </c:pt>
                <c:pt idx="125">
                  <c:v>2.8260745527970226</c:v>
                </c:pt>
                <c:pt idx="126">
                  <c:v>2.7911086305935688</c:v>
                </c:pt>
                <c:pt idx="127">
                  <c:v>2.75529250966316</c:v>
                </c:pt>
                <c:pt idx="128">
                  <c:v>2.7186370999431912</c:v>
                </c:pt>
                <c:pt idx="129">
                  <c:v>2.6811535670265503</c:v>
                </c:pt>
                <c:pt idx="130">
                  <c:v>2.6428533287604741</c:v>
                </c:pt>
                <c:pt idx="131">
                  <c:v>2.6037480517685627</c:v>
                </c:pt>
                <c:pt idx="132">
                  <c:v>2.5638496478970101</c:v>
                </c:pt>
                <c:pt idx="133">
                  <c:v>2.5231702705861387</c:v>
                </c:pt>
                <c:pt idx="134">
                  <c:v>2.4817223111683475</c:v>
                </c:pt>
                <c:pt idx="135">
                  <c:v>2.439518395093589</c:v>
                </c:pt>
                <c:pt idx="136">
                  <c:v>2.3965713780835403</c:v>
                </c:pt>
                <c:pt idx="137">
                  <c:v>2.3528943422156203</c:v>
                </c:pt>
                <c:pt idx="138">
                  <c:v>2.3085005919380612</c:v>
                </c:pt>
                <c:pt idx="139">
                  <c:v>2.2634036500172501</c:v>
                </c:pt>
                <c:pt idx="140">
                  <c:v>2.2176172534185614</c:v>
                </c:pt>
                <c:pt idx="141">
                  <c:v>2.1711553491219404</c:v>
                </c:pt>
                <c:pt idx="142">
                  <c:v>2.1240320898735217</c:v>
                </c:pt>
                <c:pt idx="143">
                  <c:v>2.0762618298745661</c:v>
                </c:pt>
                <c:pt idx="144">
                  <c:v>2.0278591204090328</c:v>
                </c:pt>
                <c:pt idx="145">
                  <c:v>1.9788387054111101</c:v>
                </c:pt>
                <c:pt idx="146">
                  <c:v>1.929215516974077</c:v>
                </c:pt>
                <c:pt idx="147">
                  <c:v>1.8790046708018431</c:v>
                </c:pt>
                <c:pt idx="148">
                  <c:v>1.8282214616045569</c:v>
                </c:pt>
                <c:pt idx="149">
                  <c:v>1.7768813584396876</c:v>
                </c:pt>
                <c:pt idx="150">
                  <c:v>1.7249999999999999</c:v>
                </c:pt>
                <c:pt idx="151">
                  <c:v>1.6725931898498634</c:v>
                </c:pt>
                <c:pt idx="152">
                  <c:v>1.6196768916113242</c:v>
                </c:pt>
                <c:pt idx="153">
                  <c:v>1.5662672241014368</c:v>
                </c:pt>
                <c:pt idx="154">
                  <c:v>1.5123804564223167</c:v>
                </c:pt>
                <c:pt idx="155">
                  <c:v>1.4580330030054134</c:v>
                </c:pt>
                <c:pt idx="156">
                  <c:v>1.4032414186115116</c:v>
                </c:pt>
                <c:pt idx="157">
                  <c:v>1.348022393287996</c:v>
                </c:pt>
                <c:pt idx="158">
                  <c:v>1.2923927472848973</c:v>
                </c:pt>
                <c:pt idx="159">
                  <c:v>1.2363694259312858</c:v>
                </c:pt>
                <c:pt idx="160">
                  <c:v>1.1799694944735577</c:v>
                </c:pt>
                <c:pt idx="161">
                  <c:v>1.1232101328771917</c:v>
                </c:pt>
                <c:pt idx="162">
                  <c:v>1.066108630593569</c:v>
                </c:pt>
                <c:pt idx="163">
                  <c:v>1.0086823812934429</c:v>
                </c:pt>
                <c:pt idx="164">
                  <c:v>0.95094887756864888</c:v>
                </c:pt>
                <c:pt idx="165">
                  <c:v>0.89292570560369755</c:v>
                </c:pt>
                <c:pt idx="166">
                  <c:v>0.83463053981885371</c:v>
                </c:pt>
                <c:pt idx="167">
                  <c:v>0.77608113748633356</c:v>
                </c:pt>
                <c:pt idx="168">
                  <c:v>0.71729533332126971</c:v>
                </c:pt>
                <c:pt idx="169">
                  <c:v>0.65829103404908018</c:v>
                </c:pt>
                <c:pt idx="170">
                  <c:v>0.59908621295090947</c:v>
                </c:pt>
                <c:pt idx="171">
                  <c:v>0.53969890438879686</c:v>
                </c:pt>
                <c:pt idx="172">
                  <c:v>0.48014719831222685</c:v>
                </c:pt>
                <c:pt idx="173">
                  <c:v>0.42044923474775903</c:v>
                </c:pt>
                <c:pt idx="174">
                  <c:v>0.36062319827340539</c:v>
                </c:pt>
                <c:pt idx="175">
                  <c:v>0.30068731247942232</c:v>
                </c:pt>
                <c:pt idx="176">
                  <c:v>0.24065983441723307</c:v>
                </c:pt>
                <c:pt idx="177">
                  <c:v>0.18055904903815614</c:v>
                </c:pt>
                <c:pt idx="178">
                  <c:v>0.12040326362362741</c:v>
                </c:pt>
                <c:pt idx="179">
                  <c:v>6.0210802208627866E-2</c:v>
                </c:pt>
                <c:pt idx="180">
                  <c:v>4.226762169434739E-16</c:v>
                </c:pt>
                <c:pt idx="181">
                  <c:v>-6.0210802208627019E-2</c:v>
                </c:pt>
                <c:pt idx="182">
                  <c:v>-0.1204032636236281</c:v>
                </c:pt>
                <c:pt idx="183">
                  <c:v>-0.18055904903815528</c:v>
                </c:pt>
                <c:pt idx="184">
                  <c:v>-0.24065983441723068</c:v>
                </c:pt>
                <c:pt idx="185">
                  <c:v>-0.30068731247941993</c:v>
                </c:pt>
                <c:pt idx="186">
                  <c:v>-0.36062319827340306</c:v>
                </c:pt>
                <c:pt idx="187">
                  <c:v>-0.42044923474775975</c:v>
                </c:pt>
                <c:pt idx="188">
                  <c:v>-0.48014719831222608</c:v>
                </c:pt>
                <c:pt idx="189">
                  <c:v>-0.53969890438879609</c:v>
                </c:pt>
                <c:pt idx="190">
                  <c:v>-0.59908621295091014</c:v>
                </c:pt>
                <c:pt idx="191">
                  <c:v>-0.65829103404907929</c:v>
                </c:pt>
                <c:pt idx="192">
                  <c:v>-0.71729533332126882</c:v>
                </c:pt>
                <c:pt idx="193">
                  <c:v>-0.77608113748633423</c:v>
                </c:pt>
                <c:pt idx="194">
                  <c:v>-0.83463053981885293</c:v>
                </c:pt>
                <c:pt idx="195">
                  <c:v>-0.89292570560369522</c:v>
                </c:pt>
                <c:pt idx="196">
                  <c:v>-0.95094887756864654</c:v>
                </c:pt>
                <c:pt idx="197">
                  <c:v>-1.0086823812934405</c:v>
                </c:pt>
                <c:pt idx="198">
                  <c:v>-1.0661086305935696</c:v>
                </c:pt>
                <c:pt idx="199">
                  <c:v>-1.1232101328771908</c:v>
                </c:pt>
                <c:pt idx="200">
                  <c:v>-1.179969494473557</c:v>
                </c:pt>
                <c:pt idx="201">
                  <c:v>-1.2363694259312865</c:v>
                </c:pt>
                <c:pt idx="202">
                  <c:v>-1.2923927472848966</c:v>
                </c:pt>
                <c:pt idx="203">
                  <c:v>-1.3480223932879938</c:v>
                </c:pt>
                <c:pt idx="204">
                  <c:v>-1.4032414186115094</c:v>
                </c:pt>
                <c:pt idx="205">
                  <c:v>-1.4580330030054125</c:v>
                </c:pt>
                <c:pt idx="206">
                  <c:v>-1.512380456422316</c:v>
                </c:pt>
                <c:pt idx="207">
                  <c:v>-1.5662672241014346</c:v>
                </c:pt>
                <c:pt idx="208">
                  <c:v>-1.6196768916113236</c:v>
                </c:pt>
                <c:pt idx="209">
                  <c:v>-1.6725931898498625</c:v>
                </c:pt>
                <c:pt idx="210">
                  <c:v>-1.7250000000000005</c:v>
                </c:pt>
                <c:pt idx="211">
                  <c:v>-1.776881358439687</c:v>
                </c:pt>
                <c:pt idx="212">
                  <c:v>-1.8282214616045567</c:v>
                </c:pt>
                <c:pt idx="213">
                  <c:v>-1.8790046708018435</c:v>
                </c:pt>
                <c:pt idx="214">
                  <c:v>-1.9292155169740761</c:v>
                </c:pt>
                <c:pt idx="215">
                  <c:v>-1.9788387054111083</c:v>
                </c:pt>
                <c:pt idx="216">
                  <c:v>-2.0278591204090319</c:v>
                </c:pt>
                <c:pt idx="217">
                  <c:v>-2.0762618298745656</c:v>
                </c:pt>
                <c:pt idx="218">
                  <c:v>-2.1240320898735199</c:v>
                </c:pt>
                <c:pt idx="219">
                  <c:v>-2.17115534912194</c:v>
                </c:pt>
                <c:pt idx="220">
                  <c:v>-2.2176172534185605</c:v>
                </c:pt>
                <c:pt idx="221">
                  <c:v>-2.2634036500172505</c:v>
                </c:pt>
                <c:pt idx="222">
                  <c:v>-2.3085005919380612</c:v>
                </c:pt>
                <c:pt idx="223">
                  <c:v>-2.3528943422156194</c:v>
                </c:pt>
                <c:pt idx="224">
                  <c:v>-2.3965713780835411</c:v>
                </c:pt>
                <c:pt idx="225">
                  <c:v>-2.439518395093589</c:v>
                </c:pt>
                <c:pt idx="226">
                  <c:v>-2.4817223111683457</c:v>
                </c:pt>
                <c:pt idx="227">
                  <c:v>-2.523170270586137</c:v>
                </c:pt>
                <c:pt idx="228">
                  <c:v>-2.5638496478970096</c:v>
                </c:pt>
                <c:pt idx="229">
                  <c:v>-2.6037480517685623</c:v>
                </c:pt>
                <c:pt idx="230">
                  <c:v>-2.6428533287604741</c:v>
                </c:pt>
                <c:pt idx="231">
                  <c:v>-2.6811535670265507</c:v>
                </c:pt>
                <c:pt idx="232">
                  <c:v>-2.7186370999431917</c:v>
                </c:pt>
                <c:pt idx="233">
                  <c:v>-2.7552925096631604</c:v>
                </c:pt>
                <c:pt idx="234">
                  <c:v>-2.7911086305935684</c:v>
                </c:pt>
                <c:pt idx="235">
                  <c:v>-2.8260745527970212</c:v>
                </c:pt>
                <c:pt idx="236">
                  <c:v>-2.8601796253148928</c:v>
                </c:pt>
                <c:pt idx="237">
                  <c:v>-2.8934134594117129</c:v>
                </c:pt>
                <c:pt idx="238">
                  <c:v>-2.9257659317396696</c:v>
                </c:pt>
                <c:pt idx="239">
                  <c:v>-2.9572271874222871</c:v>
                </c:pt>
                <c:pt idx="240">
                  <c:v>-2.9877876430563126</c:v>
                </c:pt>
                <c:pt idx="241">
                  <c:v>-3.017437989630916</c:v>
                </c:pt>
                <c:pt idx="242">
                  <c:v>-3.0461691953632983</c:v>
                </c:pt>
                <c:pt idx="243">
                  <c:v>-3.0739725084498692</c:v>
                </c:pt>
                <c:pt idx="244">
                  <c:v>-3.1008394597321258</c:v>
                </c:pt>
                <c:pt idx="245">
                  <c:v>-3.1267618652764417</c:v>
                </c:pt>
                <c:pt idx="246">
                  <c:v>-3.1517318288669736</c:v>
                </c:pt>
                <c:pt idx="247">
                  <c:v>-3.1757417444109191</c:v>
                </c:pt>
                <c:pt idx="248">
                  <c:v>-3.1987842982554162</c:v>
                </c:pt>
                <c:pt idx="249">
                  <c:v>-3.2208524714153457</c:v>
                </c:pt>
                <c:pt idx="250">
                  <c:v>-3.2419395417113837</c:v>
                </c:pt>
                <c:pt idx="251">
                  <c:v>-3.2620390858176433</c:v>
                </c:pt>
                <c:pt idx="252">
                  <c:v>-3.2811449812182798</c:v>
                </c:pt>
                <c:pt idx="253">
                  <c:v>-3.2992514080724722</c:v>
                </c:pt>
                <c:pt idx="254">
                  <c:v>-3.3163528509872009</c:v>
                </c:pt>
                <c:pt idx="255">
                  <c:v>-3.3324441006972858</c:v>
                </c:pt>
                <c:pt idx="256">
                  <c:v>-3.3475202556521881</c:v>
                </c:pt>
                <c:pt idx="257">
                  <c:v>-3.3615767235090614</c:v>
                </c:pt>
                <c:pt idx="258">
                  <c:v>-3.3746092225316295</c:v>
                </c:pt>
                <c:pt idx="259">
                  <c:v>-3.3866137828944405</c:v>
                </c:pt>
                <c:pt idx="260">
                  <c:v>-3.397586747892118</c:v>
                </c:pt>
                <c:pt idx="261">
                  <c:v>-3.4075247750532252</c:v>
                </c:pt>
                <c:pt idx="262">
                  <c:v>-3.4164248371584178</c:v>
                </c:pt>
                <c:pt idx="263">
                  <c:v>-3.4242842231625614</c:v>
                </c:pt>
                <c:pt idx="264">
                  <c:v>-3.4311005390205436</c:v>
                </c:pt>
                <c:pt idx="265">
                  <c:v>-3.4368717084165223</c:v>
                </c:pt>
                <c:pt idx="266">
                  <c:v>-3.4415959733963937</c:v>
                </c:pt>
                <c:pt idx="267">
                  <c:v>-3.4452718949032799</c:v>
                </c:pt>
                <c:pt idx="268">
                  <c:v>-3.44789835321588</c:v>
                </c:pt>
                <c:pt idx="269">
                  <c:v>-3.4494745482895501</c:v>
                </c:pt>
                <c:pt idx="270">
                  <c:v>-3.45</c:v>
                </c:pt>
                <c:pt idx="271">
                  <c:v>-3.4494745482895501</c:v>
                </c:pt>
                <c:pt idx="272">
                  <c:v>-3.4478983532158805</c:v>
                </c:pt>
                <c:pt idx="273">
                  <c:v>-3.4452718949032799</c:v>
                </c:pt>
                <c:pt idx="274">
                  <c:v>-3.4415959733963941</c:v>
                </c:pt>
                <c:pt idx="275">
                  <c:v>-3.4368717084165223</c:v>
                </c:pt>
                <c:pt idx="276">
                  <c:v>-3.4311005390205436</c:v>
                </c:pt>
                <c:pt idx="277">
                  <c:v>-3.424284223162561</c:v>
                </c:pt>
                <c:pt idx="278">
                  <c:v>-3.4164248371584178</c:v>
                </c:pt>
                <c:pt idx="279">
                  <c:v>-3.4075247750532256</c:v>
                </c:pt>
                <c:pt idx="280">
                  <c:v>-3.397586747892118</c:v>
                </c:pt>
                <c:pt idx="281">
                  <c:v>-3.3866137828944414</c:v>
                </c:pt>
                <c:pt idx="282">
                  <c:v>-3.37460922253163</c:v>
                </c:pt>
                <c:pt idx="283">
                  <c:v>-3.3615767235090619</c:v>
                </c:pt>
                <c:pt idx="284">
                  <c:v>-3.3475202556521886</c:v>
                </c:pt>
                <c:pt idx="285">
                  <c:v>-3.3324441006972854</c:v>
                </c:pt>
                <c:pt idx="286">
                  <c:v>-3.3163528509872</c:v>
                </c:pt>
                <c:pt idx="287">
                  <c:v>-3.2992514080724726</c:v>
                </c:pt>
                <c:pt idx="288">
                  <c:v>-3.2811449812182802</c:v>
                </c:pt>
                <c:pt idx="289">
                  <c:v>-3.2620390858176438</c:v>
                </c:pt>
                <c:pt idx="290">
                  <c:v>-3.2419395417113845</c:v>
                </c:pt>
                <c:pt idx="291">
                  <c:v>-3.2208524714153475</c:v>
                </c:pt>
                <c:pt idx="292">
                  <c:v>-3.1987842982554167</c:v>
                </c:pt>
                <c:pt idx="293">
                  <c:v>-3.1757417444109199</c:v>
                </c:pt>
                <c:pt idx="294">
                  <c:v>-3.1517318288669727</c:v>
                </c:pt>
                <c:pt idx="295">
                  <c:v>-3.1267618652764426</c:v>
                </c:pt>
                <c:pt idx="296">
                  <c:v>-3.1008394597321263</c:v>
                </c:pt>
                <c:pt idx="297">
                  <c:v>-3.0739725084498692</c:v>
                </c:pt>
                <c:pt idx="298">
                  <c:v>-3.0461691953632988</c:v>
                </c:pt>
                <c:pt idx="299">
                  <c:v>-3.0174379896309165</c:v>
                </c:pt>
                <c:pt idx="300">
                  <c:v>-2.9877876430563135</c:v>
                </c:pt>
                <c:pt idx="301">
                  <c:v>-2.9572271874222875</c:v>
                </c:pt>
                <c:pt idx="302">
                  <c:v>-2.9257659317396705</c:v>
                </c:pt>
                <c:pt idx="303">
                  <c:v>-2.8934134594117138</c:v>
                </c:pt>
                <c:pt idx="304">
                  <c:v>-2.8601796253148954</c:v>
                </c:pt>
                <c:pt idx="305">
                  <c:v>-2.8260745527970217</c:v>
                </c:pt>
                <c:pt idx="306">
                  <c:v>-2.7911086305935693</c:v>
                </c:pt>
                <c:pt idx="307">
                  <c:v>-2.7552925096631613</c:v>
                </c:pt>
                <c:pt idx="308">
                  <c:v>-2.7186370999431904</c:v>
                </c:pt>
                <c:pt idx="309">
                  <c:v>-2.6811535670265494</c:v>
                </c:pt>
                <c:pt idx="310">
                  <c:v>-2.6428533287604745</c:v>
                </c:pt>
                <c:pt idx="311">
                  <c:v>-2.6037480517685645</c:v>
                </c:pt>
                <c:pt idx="312">
                  <c:v>-2.5638496478970114</c:v>
                </c:pt>
                <c:pt idx="313">
                  <c:v>-2.5231702705861401</c:v>
                </c:pt>
                <c:pt idx="314">
                  <c:v>-2.4817223111683488</c:v>
                </c:pt>
                <c:pt idx="315">
                  <c:v>-2.4395183950935895</c:v>
                </c:pt>
                <c:pt idx="316">
                  <c:v>-2.3965713780835416</c:v>
                </c:pt>
                <c:pt idx="317">
                  <c:v>-2.352894342215619</c:v>
                </c:pt>
                <c:pt idx="318">
                  <c:v>-2.3085005919380608</c:v>
                </c:pt>
                <c:pt idx="319">
                  <c:v>-2.2634036500172505</c:v>
                </c:pt>
                <c:pt idx="320">
                  <c:v>-2.2176172534185619</c:v>
                </c:pt>
                <c:pt idx="321">
                  <c:v>-2.1711553491219409</c:v>
                </c:pt>
                <c:pt idx="322">
                  <c:v>-2.124032089873523</c:v>
                </c:pt>
                <c:pt idx="323">
                  <c:v>-2.0762618298745665</c:v>
                </c:pt>
                <c:pt idx="324">
                  <c:v>-2.0278591204090333</c:v>
                </c:pt>
                <c:pt idx="325">
                  <c:v>-1.9788387054111105</c:v>
                </c:pt>
                <c:pt idx="326">
                  <c:v>-1.9292155169740786</c:v>
                </c:pt>
                <c:pt idx="327">
                  <c:v>-1.8790046708018431</c:v>
                </c:pt>
                <c:pt idx="328">
                  <c:v>-1.82822146160456</c:v>
                </c:pt>
                <c:pt idx="329">
                  <c:v>-1.7768813584396881</c:v>
                </c:pt>
                <c:pt idx="330">
                  <c:v>-1.7250000000000016</c:v>
                </c:pt>
                <c:pt idx="331">
                  <c:v>-1.6725931898498623</c:v>
                </c:pt>
                <c:pt idx="332">
                  <c:v>-1.6196768916113233</c:v>
                </c:pt>
                <c:pt idx="333">
                  <c:v>-1.566267224101437</c:v>
                </c:pt>
                <c:pt idx="334">
                  <c:v>-1.5123804564223158</c:v>
                </c:pt>
                <c:pt idx="335">
                  <c:v>-1.4580330030054152</c:v>
                </c:pt>
                <c:pt idx="336">
                  <c:v>-1.4032414186115105</c:v>
                </c:pt>
                <c:pt idx="337">
                  <c:v>-1.3480223932879978</c:v>
                </c:pt>
                <c:pt idx="338">
                  <c:v>-1.2923927472848977</c:v>
                </c:pt>
                <c:pt idx="339">
                  <c:v>-1.2363694259312876</c:v>
                </c:pt>
                <c:pt idx="340">
                  <c:v>-1.1799694944735568</c:v>
                </c:pt>
                <c:pt idx="341">
                  <c:v>-1.1232101328771935</c:v>
                </c:pt>
                <c:pt idx="342">
                  <c:v>-1.0661086305935694</c:v>
                </c:pt>
                <c:pt idx="343">
                  <c:v>-1.0086823812934402</c:v>
                </c:pt>
                <c:pt idx="344">
                  <c:v>-0.95094887756864932</c:v>
                </c:pt>
                <c:pt idx="345">
                  <c:v>-0.89292570560369644</c:v>
                </c:pt>
                <c:pt idx="346">
                  <c:v>-0.83463053981885416</c:v>
                </c:pt>
                <c:pt idx="347">
                  <c:v>-0.77608113748633545</c:v>
                </c:pt>
                <c:pt idx="348">
                  <c:v>-0.7172953333212716</c:v>
                </c:pt>
                <c:pt idx="349">
                  <c:v>-0.65829103404907918</c:v>
                </c:pt>
                <c:pt idx="350">
                  <c:v>-0.59908621295091291</c:v>
                </c:pt>
                <c:pt idx="351">
                  <c:v>-0.53969890438879742</c:v>
                </c:pt>
                <c:pt idx="352">
                  <c:v>-0.4801471983122273</c:v>
                </c:pt>
                <c:pt idx="353">
                  <c:v>-0.42044923474776102</c:v>
                </c:pt>
                <c:pt idx="354">
                  <c:v>-0.36062319827340428</c:v>
                </c:pt>
                <c:pt idx="355">
                  <c:v>-0.30068731247942121</c:v>
                </c:pt>
                <c:pt idx="356">
                  <c:v>-0.24065983441723043</c:v>
                </c:pt>
                <c:pt idx="357">
                  <c:v>-0.18055904903815809</c:v>
                </c:pt>
                <c:pt idx="358">
                  <c:v>-0.12040326362362784</c:v>
                </c:pt>
                <c:pt idx="359">
                  <c:v>-6.0210802208631349E-2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DD-4283-A184-DB0AC7F04C40}"/>
            </c:ext>
          </c:extLst>
        </c:ser>
        <c:ser>
          <c:idx val="1"/>
          <c:order val="1"/>
          <c:tx>
            <c:v>Tunnel ID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calcs!$Q$7:$Q$366</c:f>
              <c:numCache>
                <c:formatCode>General</c:formatCode>
                <c:ptCount val="360"/>
                <c:pt idx="0">
                  <c:v>3.15</c:v>
                </c:pt>
                <c:pt idx="1">
                  <c:v>3.1495202397426323</c:v>
                </c:pt>
                <c:pt idx="2">
                  <c:v>3.1480811051101516</c:v>
                </c:pt>
                <c:pt idx="3">
                  <c:v>3.1456830344769076</c:v>
                </c:pt>
                <c:pt idx="4">
                  <c:v>3.142326758318446</c:v>
                </c:pt>
                <c:pt idx="5">
                  <c:v>3.1380132989889984</c:v>
                </c:pt>
                <c:pt idx="6">
                  <c:v>3.1327439704100608</c:v>
                </c:pt>
                <c:pt idx="7">
                  <c:v>3.1265203776701642</c:v>
                </c:pt>
                <c:pt idx="8">
                  <c:v>3.1193444165359465</c:v>
                </c:pt>
                <c:pt idx="9">
                  <c:v>3.1112182728746838</c:v>
                </c:pt>
                <c:pt idx="10">
                  <c:v>3.1021444219884553</c:v>
                </c:pt>
                <c:pt idx="11">
                  <c:v>3.0921256278601414</c:v>
                </c:pt>
                <c:pt idx="12">
                  <c:v>3.0811649423114877</c:v>
                </c:pt>
                <c:pt idx="13">
                  <c:v>3.0692657040734908</c:v>
                </c:pt>
                <c:pt idx="14">
                  <c:v>3.0564315377693889</c:v>
                </c:pt>
                <c:pt idx="15">
                  <c:v>3.0426663528105653</c:v>
                </c:pt>
                <c:pt idx="16">
                  <c:v>3.0279743422057046</c:v>
                </c:pt>
                <c:pt idx="17">
                  <c:v>3.0123599812835615</c:v>
                </c:pt>
                <c:pt idx="18">
                  <c:v>2.9958280263297334</c:v>
                </c:pt>
                <c:pt idx="19">
                  <c:v>2.9783835131378478</c:v>
                </c:pt>
                <c:pt idx="20">
                  <c:v>2.9600317554756113</c:v>
                </c:pt>
                <c:pt idx="21">
                  <c:v>2.9407783434661856</c:v>
                </c:pt>
                <c:pt idx="22">
                  <c:v>2.9206291418853803</c:v>
                </c:pt>
                <c:pt idx="23">
                  <c:v>2.8995902883751872</c:v>
                </c:pt>
                <c:pt idx="24">
                  <c:v>2.8776681915741928</c:v>
                </c:pt>
                <c:pt idx="25">
                  <c:v>2.8548695291654473</c:v>
                </c:pt>
                <c:pt idx="26">
                  <c:v>2.8312012458423759</c:v>
                </c:pt>
                <c:pt idx="27">
                  <c:v>2.806670551193359</c:v>
                </c:pt>
                <c:pt idx="28">
                  <c:v>2.7812849175056198</c:v>
                </c:pt>
                <c:pt idx="29">
                  <c:v>2.7550520774890965</c:v>
                </c:pt>
                <c:pt idx="30">
                  <c:v>2.727980021920982</c:v>
                </c:pt>
                <c:pt idx="31">
                  <c:v>2.7000769972116538</c:v>
                </c:pt>
                <c:pt idx="32">
                  <c:v>2.6713515028927417</c:v>
                </c:pt>
                <c:pt idx="33">
                  <c:v>2.6418122890280857</c:v>
                </c:pt>
                <c:pt idx="34">
                  <c:v>2.6114683535483811</c:v>
                </c:pt>
                <c:pt idx="35">
                  <c:v>2.5803289395103239</c:v>
                </c:pt>
                <c:pt idx="36">
                  <c:v>2.5484035322810845</c:v>
                </c:pt>
                <c:pt idx="37">
                  <c:v>2.5157018566489722</c:v>
                </c:pt>
                <c:pt idx="38">
                  <c:v>2.4822338738611744</c:v>
                </c:pt>
                <c:pt idx="39">
                  <c:v>2.4480097785894581</c:v>
                </c:pt>
                <c:pt idx="40">
                  <c:v>2.4130399958247808</c:v>
                </c:pt>
                <c:pt idx="41">
                  <c:v>2.377335177701732</c:v>
                </c:pt>
                <c:pt idx="42">
                  <c:v>2.3409062002537917</c:v>
                </c:pt>
                <c:pt idx="43">
                  <c:v>2.3037641601003873</c:v>
                </c:pt>
                <c:pt idx="44">
                  <c:v>2.265920371066751</c:v>
                </c:pt>
                <c:pt idx="45">
                  <c:v>2.2273863607376247</c:v>
                </c:pt>
                <c:pt idx="46">
                  <c:v>2.1881738669458417</c:v>
                </c:pt>
                <c:pt idx="47">
                  <c:v>2.1482948341968702</c:v>
                </c:pt>
                <c:pt idx="48">
                  <c:v>2.1077614100304034</c:v>
                </c:pt>
                <c:pt idx="49">
                  <c:v>2.0665859413200978</c:v>
                </c:pt>
                <c:pt idx="50">
                  <c:v>2.024780970512599</c:v>
                </c:pt>
                <c:pt idx="51">
                  <c:v>1.982359231806988</c:v>
                </c:pt>
                <c:pt idx="52">
                  <c:v>1.9393336472758236</c:v>
                </c:pt>
                <c:pt idx="53">
                  <c:v>1.8957173229289523</c:v>
                </c:pt>
                <c:pt idx="54">
                  <c:v>1.8515235447212903</c:v>
                </c:pt>
                <c:pt idx="55">
                  <c:v>1.8067657745057955</c:v>
                </c:pt>
                <c:pt idx="56">
                  <c:v>1.7614576459328524</c:v>
                </c:pt>
                <c:pt idx="57">
                  <c:v>1.7156129602973356</c:v>
                </c:pt>
                <c:pt idx="58">
                  <c:v>1.6692456823345954</c:v>
                </c:pt>
                <c:pt idx="59">
                  <c:v>1.6223699359666712</c:v>
                </c:pt>
                <c:pt idx="60">
                  <c:v>1.5750000000000004</c:v>
                </c:pt>
                <c:pt idx="61">
                  <c:v>1.5271503037759619</c:v>
                </c:pt>
                <c:pt idx="62">
                  <c:v>1.4788354227755562</c:v>
                </c:pt>
                <c:pt idx="63">
                  <c:v>1.4300700741795724</c:v>
                </c:pt>
                <c:pt idx="64">
                  <c:v>1.3808691123855941</c:v>
                </c:pt>
                <c:pt idx="65">
                  <c:v>1.3312475244832032</c:v>
                </c:pt>
                <c:pt idx="66">
                  <c:v>1.2812204256887707</c:v>
                </c:pt>
                <c:pt idx="67">
                  <c:v>1.2308030547412128</c:v>
                </c:pt>
                <c:pt idx="68">
                  <c:v>1.1800107692601227</c:v>
                </c:pt>
                <c:pt idx="69">
                  <c:v>1.1288590410676962</c:v>
                </c:pt>
                <c:pt idx="70">
                  <c:v>1.0773634514758568</c:v>
                </c:pt>
                <c:pt idx="71">
                  <c:v>1.0255396865400437</c:v>
                </c:pt>
                <c:pt idx="72">
                  <c:v>0.97340353228108445</c:v>
                </c:pt>
                <c:pt idx="73">
                  <c:v>0.9209708698766208</c:v>
                </c:pt>
                <c:pt idx="74">
                  <c:v>0.86825767082354732</c:v>
                </c:pt>
                <c:pt idx="75">
                  <c:v>0.81527999207294033</c:v>
                </c:pt>
                <c:pt idx="76">
                  <c:v>0.7620539711389539</c:v>
                </c:pt>
                <c:pt idx="77">
                  <c:v>0.70859582118317443</c:v>
                </c:pt>
                <c:pt idx="78">
                  <c:v>0.65492182607594229</c:v>
                </c:pt>
                <c:pt idx="79">
                  <c:v>0.60104833543611647</c:v>
                </c:pt>
                <c:pt idx="80">
                  <c:v>0.5469917596508308</c:v>
                </c:pt>
                <c:pt idx="81">
                  <c:v>0.49276856487672738</c:v>
                </c:pt>
                <c:pt idx="82">
                  <c:v>0.43839526802420692</c:v>
                </c:pt>
                <c:pt idx="83">
                  <c:v>0.38388843172621456</c:v>
                </c:pt>
                <c:pt idx="84">
                  <c:v>0.32926465929310839</c:v>
                </c:pt>
                <c:pt idx="85">
                  <c:v>0.27454058965512312</c:v>
                </c:pt>
                <c:pt idx="86">
                  <c:v>0.21973289229399517</c:v>
                </c:pt>
                <c:pt idx="87">
                  <c:v>0.16485826216527349</c:v>
                </c:pt>
                <c:pt idx="88">
                  <c:v>0.10993341461287839</c:v>
                </c:pt>
                <c:pt idx="89">
                  <c:v>5.4975080277442634E-2</c:v>
                </c:pt>
                <c:pt idx="90">
                  <c:v>1.9296088164810765E-16</c:v>
                </c:pt>
                <c:pt idx="91">
                  <c:v>-5.4975080277442953E-2</c:v>
                </c:pt>
                <c:pt idx="92">
                  <c:v>-0.10993341461287731</c:v>
                </c:pt>
                <c:pt idx="93">
                  <c:v>-0.16485826216527238</c:v>
                </c:pt>
                <c:pt idx="94">
                  <c:v>-0.21973289229399479</c:v>
                </c:pt>
                <c:pt idx="95">
                  <c:v>-0.27454058965512346</c:v>
                </c:pt>
                <c:pt idx="96">
                  <c:v>-0.329264659293108</c:v>
                </c:pt>
                <c:pt idx="97">
                  <c:v>-0.38388843172621417</c:v>
                </c:pt>
                <c:pt idx="98">
                  <c:v>-0.43839526802420586</c:v>
                </c:pt>
                <c:pt idx="99">
                  <c:v>-0.49276856487672777</c:v>
                </c:pt>
                <c:pt idx="100">
                  <c:v>-0.54699175965083047</c:v>
                </c:pt>
                <c:pt idx="101">
                  <c:v>-0.60104833543611613</c:v>
                </c:pt>
                <c:pt idx="102">
                  <c:v>-0.65492182607594118</c:v>
                </c:pt>
                <c:pt idx="103">
                  <c:v>-0.7085958211831741</c:v>
                </c:pt>
                <c:pt idx="104">
                  <c:v>-0.76205397113895346</c:v>
                </c:pt>
                <c:pt idx="105">
                  <c:v>-0.81527999207294066</c:v>
                </c:pt>
                <c:pt idx="106">
                  <c:v>-0.86825767082354699</c:v>
                </c:pt>
                <c:pt idx="107">
                  <c:v>-0.92097086987662047</c:v>
                </c:pt>
                <c:pt idx="108">
                  <c:v>-0.97340353228108412</c:v>
                </c:pt>
                <c:pt idx="109">
                  <c:v>-1.0255396865400428</c:v>
                </c:pt>
                <c:pt idx="110">
                  <c:v>-1.0773634514758563</c:v>
                </c:pt>
                <c:pt idx="111">
                  <c:v>-1.1288590410676957</c:v>
                </c:pt>
                <c:pt idx="112">
                  <c:v>-1.1800107692601229</c:v>
                </c:pt>
                <c:pt idx="113">
                  <c:v>-1.2308030547412119</c:v>
                </c:pt>
                <c:pt idx="114">
                  <c:v>-1.28122042568877</c:v>
                </c:pt>
                <c:pt idx="115">
                  <c:v>-1.3312475244832029</c:v>
                </c:pt>
                <c:pt idx="116">
                  <c:v>-1.3808691123855941</c:v>
                </c:pt>
                <c:pt idx="117">
                  <c:v>-1.430070074179572</c:v>
                </c:pt>
                <c:pt idx="118">
                  <c:v>-1.4788354227755551</c:v>
                </c:pt>
                <c:pt idx="119">
                  <c:v>-1.5271503037759615</c:v>
                </c:pt>
                <c:pt idx="120">
                  <c:v>-1.5749999999999993</c:v>
                </c:pt>
                <c:pt idx="121">
                  <c:v>-1.6223699359666708</c:v>
                </c:pt>
                <c:pt idx="122">
                  <c:v>-1.6692456823345951</c:v>
                </c:pt>
                <c:pt idx="123">
                  <c:v>-1.7156129602973353</c:v>
                </c:pt>
                <c:pt idx="124">
                  <c:v>-1.7614576459328519</c:v>
                </c:pt>
                <c:pt idx="125">
                  <c:v>-1.8067657745057943</c:v>
                </c:pt>
                <c:pt idx="126">
                  <c:v>-1.8515235447212899</c:v>
                </c:pt>
                <c:pt idx="127">
                  <c:v>-1.8957173229289523</c:v>
                </c:pt>
                <c:pt idx="128">
                  <c:v>-1.9393336472758236</c:v>
                </c:pt>
                <c:pt idx="129">
                  <c:v>-1.9823592318069874</c:v>
                </c:pt>
                <c:pt idx="130">
                  <c:v>-2.024780970512599</c:v>
                </c:pt>
                <c:pt idx="131">
                  <c:v>-2.0665859413200987</c:v>
                </c:pt>
                <c:pt idx="132">
                  <c:v>-2.1077614100304034</c:v>
                </c:pt>
                <c:pt idx="133">
                  <c:v>-2.1482948341968697</c:v>
                </c:pt>
                <c:pt idx="134">
                  <c:v>-2.1881738669458404</c:v>
                </c:pt>
                <c:pt idx="135">
                  <c:v>-2.2273863607376243</c:v>
                </c:pt>
                <c:pt idx="136">
                  <c:v>-2.265920371066751</c:v>
                </c:pt>
                <c:pt idx="137">
                  <c:v>-2.3037641601003869</c:v>
                </c:pt>
                <c:pt idx="138">
                  <c:v>-2.3409062002537913</c:v>
                </c:pt>
                <c:pt idx="139">
                  <c:v>-2.377335177701732</c:v>
                </c:pt>
                <c:pt idx="140">
                  <c:v>-2.4130399958247803</c:v>
                </c:pt>
                <c:pt idx="141">
                  <c:v>-2.4480097785894577</c:v>
                </c:pt>
                <c:pt idx="142">
                  <c:v>-2.482233873861174</c:v>
                </c:pt>
                <c:pt idx="143">
                  <c:v>-2.5157018566489726</c:v>
                </c:pt>
                <c:pt idx="144">
                  <c:v>-2.5484035322810841</c:v>
                </c:pt>
                <c:pt idx="145">
                  <c:v>-2.5803289395103235</c:v>
                </c:pt>
                <c:pt idx="146">
                  <c:v>-2.6114683535483811</c:v>
                </c:pt>
                <c:pt idx="147">
                  <c:v>-2.6418122890280862</c:v>
                </c:pt>
                <c:pt idx="148">
                  <c:v>-2.6713515028927417</c:v>
                </c:pt>
                <c:pt idx="149">
                  <c:v>-2.7000769972116534</c:v>
                </c:pt>
                <c:pt idx="150">
                  <c:v>-2.727980021920982</c:v>
                </c:pt>
                <c:pt idx="151">
                  <c:v>-2.7550520774890965</c:v>
                </c:pt>
                <c:pt idx="152">
                  <c:v>-2.7812849175056193</c:v>
                </c:pt>
                <c:pt idx="153">
                  <c:v>-2.8066705511933585</c:v>
                </c:pt>
                <c:pt idx="154">
                  <c:v>-2.8312012458423759</c:v>
                </c:pt>
                <c:pt idx="155">
                  <c:v>-2.8548695291654473</c:v>
                </c:pt>
                <c:pt idx="156">
                  <c:v>-2.8776681915741924</c:v>
                </c:pt>
                <c:pt idx="157">
                  <c:v>-2.8995902883751863</c:v>
                </c:pt>
                <c:pt idx="158">
                  <c:v>-2.9206291418853798</c:v>
                </c:pt>
                <c:pt idx="159">
                  <c:v>-2.9407783434661856</c:v>
                </c:pt>
                <c:pt idx="160">
                  <c:v>-2.9600317554756113</c:v>
                </c:pt>
                <c:pt idx="161">
                  <c:v>-2.9783835131378478</c:v>
                </c:pt>
                <c:pt idx="162">
                  <c:v>-2.9958280263297334</c:v>
                </c:pt>
                <c:pt idx="163">
                  <c:v>-3.0123599812835615</c:v>
                </c:pt>
                <c:pt idx="164">
                  <c:v>-3.0279743422057037</c:v>
                </c:pt>
                <c:pt idx="165">
                  <c:v>-3.0426663528105649</c:v>
                </c:pt>
                <c:pt idx="166">
                  <c:v>-3.0564315377693889</c:v>
                </c:pt>
                <c:pt idx="167">
                  <c:v>-3.0692657040734908</c:v>
                </c:pt>
                <c:pt idx="168">
                  <c:v>-3.0811649423114877</c:v>
                </c:pt>
                <c:pt idx="169">
                  <c:v>-3.0921256278601414</c:v>
                </c:pt>
                <c:pt idx="170">
                  <c:v>-3.1021444219884553</c:v>
                </c:pt>
                <c:pt idx="171">
                  <c:v>-3.1112182728746833</c:v>
                </c:pt>
                <c:pt idx="172">
                  <c:v>-3.1193444165359461</c:v>
                </c:pt>
                <c:pt idx="173">
                  <c:v>-3.1265203776701642</c:v>
                </c:pt>
                <c:pt idx="174">
                  <c:v>-3.1327439704100608</c:v>
                </c:pt>
                <c:pt idx="175">
                  <c:v>-3.1380132989889984</c:v>
                </c:pt>
                <c:pt idx="176">
                  <c:v>-3.142326758318446</c:v>
                </c:pt>
                <c:pt idx="177">
                  <c:v>-3.1456830344769076</c:v>
                </c:pt>
                <c:pt idx="178">
                  <c:v>-3.1480811051101516</c:v>
                </c:pt>
                <c:pt idx="179">
                  <c:v>-3.1495202397426323</c:v>
                </c:pt>
                <c:pt idx="180">
                  <c:v>-3.15</c:v>
                </c:pt>
                <c:pt idx="181">
                  <c:v>-3.1495202397426323</c:v>
                </c:pt>
                <c:pt idx="182">
                  <c:v>-3.1480811051101516</c:v>
                </c:pt>
                <c:pt idx="183">
                  <c:v>-3.1456830344769076</c:v>
                </c:pt>
                <c:pt idx="184">
                  <c:v>-3.1423267583184464</c:v>
                </c:pt>
                <c:pt idx="185">
                  <c:v>-3.1380132989889984</c:v>
                </c:pt>
                <c:pt idx="186">
                  <c:v>-3.1327439704100613</c:v>
                </c:pt>
                <c:pt idx="187">
                  <c:v>-3.1265203776701642</c:v>
                </c:pt>
                <c:pt idx="188">
                  <c:v>-3.1193444165359461</c:v>
                </c:pt>
                <c:pt idx="189">
                  <c:v>-3.1112182728746838</c:v>
                </c:pt>
                <c:pt idx="190">
                  <c:v>-3.1021444219884553</c:v>
                </c:pt>
                <c:pt idx="191">
                  <c:v>-3.0921256278601414</c:v>
                </c:pt>
                <c:pt idx="192">
                  <c:v>-3.0811649423114877</c:v>
                </c:pt>
                <c:pt idx="193">
                  <c:v>-3.0692657040734908</c:v>
                </c:pt>
                <c:pt idx="194">
                  <c:v>-3.0564315377693889</c:v>
                </c:pt>
                <c:pt idx="195">
                  <c:v>-3.0426663528105653</c:v>
                </c:pt>
                <c:pt idx="196">
                  <c:v>-3.0279743422057046</c:v>
                </c:pt>
                <c:pt idx="197">
                  <c:v>-3.012359981283562</c:v>
                </c:pt>
                <c:pt idx="198">
                  <c:v>-2.9958280263297334</c:v>
                </c:pt>
                <c:pt idx="199">
                  <c:v>-2.9783835131378478</c:v>
                </c:pt>
                <c:pt idx="200">
                  <c:v>-2.9600317554756113</c:v>
                </c:pt>
                <c:pt idx="201">
                  <c:v>-2.9407783434661856</c:v>
                </c:pt>
                <c:pt idx="202">
                  <c:v>-2.9206291418853803</c:v>
                </c:pt>
                <c:pt idx="203">
                  <c:v>-2.8995902883751872</c:v>
                </c:pt>
                <c:pt idx="204">
                  <c:v>-2.8776681915741933</c:v>
                </c:pt>
                <c:pt idx="205">
                  <c:v>-2.8548695291654478</c:v>
                </c:pt>
                <c:pt idx="206">
                  <c:v>-2.8312012458423763</c:v>
                </c:pt>
                <c:pt idx="207">
                  <c:v>-2.8066705511933594</c:v>
                </c:pt>
                <c:pt idx="208">
                  <c:v>-2.7812849175056198</c:v>
                </c:pt>
                <c:pt idx="209">
                  <c:v>-2.755052077489097</c:v>
                </c:pt>
                <c:pt idx="210">
                  <c:v>-2.7279800219209815</c:v>
                </c:pt>
                <c:pt idx="211">
                  <c:v>-2.7000769972116538</c:v>
                </c:pt>
                <c:pt idx="212">
                  <c:v>-2.6713515028927421</c:v>
                </c:pt>
                <c:pt idx="213">
                  <c:v>-2.6418122890280857</c:v>
                </c:pt>
                <c:pt idx="214">
                  <c:v>-2.6114683535483816</c:v>
                </c:pt>
                <c:pt idx="215">
                  <c:v>-2.5803289395103248</c:v>
                </c:pt>
                <c:pt idx="216">
                  <c:v>-2.548403532281085</c:v>
                </c:pt>
                <c:pt idx="217">
                  <c:v>-2.5157018566489731</c:v>
                </c:pt>
                <c:pt idx="218">
                  <c:v>-2.4822338738611749</c:v>
                </c:pt>
                <c:pt idx="219">
                  <c:v>-2.4480097785894581</c:v>
                </c:pt>
                <c:pt idx="220">
                  <c:v>-2.4130399958247808</c:v>
                </c:pt>
                <c:pt idx="221">
                  <c:v>-2.3773351777017315</c:v>
                </c:pt>
                <c:pt idx="222">
                  <c:v>-2.3409062002537917</c:v>
                </c:pt>
                <c:pt idx="223">
                  <c:v>-2.3037641601003873</c:v>
                </c:pt>
                <c:pt idx="224">
                  <c:v>-2.265920371066751</c:v>
                </c:pt>
                <c:pt idx="225">
                  <c:v>-2.2273863607376252</c:v>
                </c:pt>
                <c:pt idx="226">
                  <c:v>-2.1881738669458421</c:v>
                </c:pt>
                <c:pt idx="227">
                  <c:v>-2.1482948341968715</c:v>
                </c:pt>
                <c:pt idx="228">
                  <c:v>-2.1077614100304043</c:v>
                </c:pt>
                <c:pt idx="229">
                  <c:v>-2.0665859413200991</c:v>
                </c:pt>
                <c:pt idx="230">
                  <c:v>-2.0247809705125994</c:v>
                </c:pt>
                <c:pt idx="231">
                  <c:v>-1.9823592318069869</c:v>
                </c:pt>
                <c:pt idx="232">
                  <c:v>-1.9393336472758229</c:v>
                </c:pt>
                <c:pt idx="233">
                  <c:v>-1.8957173229289519</c:v>
                </c:pt>
                <c:pt idx="234">
                  <c:v>-1.8515235447212908</c:v>
                </c:pt>
                <c:pt idx="235">
                  <c:v>-1.8067657745057961</c:v>
                </c:pt>
                <c:pt idx="236">
                  <c:v>-1.7614576459328537</c:v>
                </c:pt>
                <c:pt idx="237">
                  <c:v>-1.7156129602973349</c:v>
                </c:pt>
                <c:pt idx="238">
                  <c:v>-1.6692456823345958</c:v>
                </c:pt>
                <c:pt idx="239">
                  <c:v>-1.6223699359666717</c:v>
                </c:pt>
                <c:pt idx="240">
                  <c:v>-1.5750000000000013</c:v>
                </c:pt>
                <c:pt idx="241">
                  <c:v>-1.5271503037759611</c:v>
                </c:pt>
                <c:pt idx="242">
                  <c:v>-1.4788354227755558</c:v>
                </c:pt>
                <c:pt idx="243">
                  <c:v>-1.4300700741795727</c:v>
                </c:pt>
                <c:pt idx="244">
                  <c:v>-1.3808691123855947</c:v>
                </c:pt>
                <c:pt idx="245">
                  <c:v>-1.3312475244832047</c:v>
                </c:pt>
                <c:pt idx="246">
                  <c:v>-1.2812204256887703</c:v>
                </c:pt>
                <c:pt idx="247">
                  <c:v>-1.2308030547412125</c:v>
                </c:pt>
                <c:pt idx="248">
                  <c:v>-1.1800107692601236</c:v>
                </c:pt>
                <c:pt idx="249">
                  <c:v>-1.1288590410676973</c:v>
                </c:pt>
                <c:pt idx="250">
                  <c:v>-1.0773634514758585</c:v>
                </c:pt>
                <c:pt idx="251">
                  <c:v>-1.0255396865400435</c:v>
                </c:pt>
                <c:pt idx="252">
                  <c:v>-0.97340353228108478</c:v>
                </c:pt>
                <c:pt idx="253">
                  <c:v>-0.9209708698766218</c:v>
                </c:pt>
                <c:pt idx="254">
                  <c:v>-0.86825767082354643</c:v>
                </c:pt>
                <c:pt idx="255">
                  <c:v>-0.81527999207294</c:v>
                </c:pt>
                <c:pt idx="256">
                  <c:v>-0.76205397113895346</c:v>
                </c:pt>
                <c:pt idx="257">
                  <c:v>-0.70859582118317554</c:v>
                </c:pt>
                <c:pt idx="258">
                  <c:v>-0.65492182607594329</c:v>
                </c:pt>
                <c:pt idx="259">
                  <c:v>-0.60104833543611824</c:v>
                </c:pt>
                <c:pt idx="260">
                  <c:v>-0.54699175965083058</c:v>
                </c:pt>
                <c:pt idx="261">
                  <c:v>-0.49276856487672777</c:v>
                </c:pt>
                <c:pt idx="262">
                  <c:v>-0.43839526802420453</c:v>
                </c:pt>
                <c:pt idx="263">
                  <c:v>-0.38388843172621356</c:v>
                </c:pt>
                <c:pt idx="264">
                  <c:v>-0.32926465929310805</c:v>
                </c:pt>
                <c:pt idx="265">
                  <c:v>-0.27454058965512346</c:v>
                </c:pt>
                <c:pt idx="266">
                  <c:v>-0.21973289229399556</c:v>
                </c:pt>
                <c:pt idx="267">
                  <c:v>-0.16485826216527455</c:v>
                </c:pt>
                <c:pt idx="268">
                  <c:v>-0.1099334146128802</c:v>
                </c:pt>
                <c:pt idx="269">
                  <c:v>-5.4975080277443016E-2</c:v>
                </c:pt>
                <c:pt idx="270">
                  <c:v>-5.7888264494432295E-16</c:v>
                </c:pt>
                <c:pt idx="271">
                  <c:v>5.4975080277441857E-2</c:v>
                </c:pt>
                <c:pt idx="272">
                  <c:v>0.10993341461287903</c:v>
                </c:pt>
                <c:pt idx="273">
                  <c:v>0.16485826216527341</c:v>
                </c:pt>
                <c:pt idx="274">
                  <c:v>0.21973289229399443</c:v>
                </c:pt>
                <c:pt idx="275">
                  <c:v>0.27454058965512235</c:v>
                </c:pt>
                <c:pt idx="276">
                  <c:v>0.32926465929310689</c:v>
                </c:pt>
                <c:pt idx="277">
                  <c:v>0.38388843172621517</c:v>
                </c:pt>
                <c:pt idx="278">
                  <c:v>0.4383952680242062</c:v>
                </c:pt>
                <c:pt idx="279">
                  <c:v>0.4927685648767266</c:v>
                </c:pt>
                <c:pt idx="280">
                  <c:v>0.54699175965082936</c:v>
                </c:pt>
                <c:pt idx="281">
                  <c:v>0.60104833543611436</c:v>
                </c:pt>
                <c:pt idx="282">
                  <c:v>0.65492182607593952</c:v>
                </c:pt>
                <c:pt idx="283">
                  <c:v>0.70859582118317443</c:v>
                </c:pt>
                <c:pt idx="284">
                  <c:v>0.76205397113895246</c:v>
                </c:pt>
                <c:pt idx="285">
                  <c:v>0.81527999207294155</c:v>
                </c:pt>
                <c:pt idx="286">
                  <c:v>0.86825767082354799</c:v>
                </c:pt>
                <c:pt idx="287">
                  <c:v>0.92097086987662058</c:v>
                </c:pt>
                <c:pt idx="288">
                  <c:v>0.97340353228108378</c:v>
                </c:pt>
                <c:pt idx="289">
                  <c:v>1.0255396865400424</c:v>
                </c:pt>
                <c:pt idx="290">
                  <c:v>1.0773634514758548</c:v>
                </c:pt>
                <c:pt idx="291">
                  <c:v>1.1288590410676935</c:v>
                </c:pt>
                <c:pt idx="292">
                  <c:v>1.1800107692601227</c:v>
                </c:pt>
                <c:pt idx="293">
                  <c:v>1.2308030547412114</c:v>
                </c:pt>
                <c:pt idx="294">
                  <c:v>1.2812204256887716</c:v>
                </c:pt>
                <c:pt idx="295">
                  <c:v>1.3312475244832038</c:v>
                </c:pt>
                <c:pt idx="296">
                  <c:v>1.3808691123855938</c:v>
                </c:pt>
                <c:pt idx="297">
                  <c:v>1.4300700741795718</c:v>
                </c:pt>
                <c:pt idx="298">
                  <c:v>1.4788354227755547</c:v>
                </c:pt>
                <c:pt idx="299">
                  <c:v>1.5271503037759599</c:v>
                </c:pt>
                <c:pt idx="300">
                  <c:v>1.5750000000000004</c:v>
                </c:pt>
                <c:pt idx="301">
                  <c:v>1.6223699359666706</c:v>
                </c:pt>
                <c:pt idx="302">
                  <c:v>1.6692456823345947</c:v>
                </c:pt>
                <c:pt idx="303">
                  <c:v>1.7156129602973338</c:v>
                </c:pt>
                <c:pt idx="304">
                  <c:v>1.7614576459328506</c:v>
                </c:pt>
                <c:pt idx="305">
                  <c:v>1.806765774505795</c:v>
                </c:pt>
                <c:pt idx="306">
                  <c:v>1.8515235447212897</c:v>
                </c:pt>
                <c:pt idx="307">
                  <c:v>1.895717322928951</c:v>
                </c:pt>
                <c:pt idx="308">
                  <c:v>1.9393336472758242</c:v>
                </c:pt>
                <c:pt idx="309">
                  <c:v>1.982359231806988</c:v>
                </c:pt>
                <c:pt idx="310">
                  <c:v>2.0247809705125985</c:v>
                </c:pt>
                <c:pt idx="311">
                  <c:v>2.0665859413200973</c:v>
                </c:pt>
                <c:pt idx="312">
                  <c:v>2.1077614100304021</c:v>
                </c:pt>
                <c:pt idx="313">
                  <c:v>2.1482948341968688</c:v>
                </c:pt>
                <c:pt idx="314">
                  <c:v>2.188173866945839</c:v>
                </c:pt>
                <c:pt idx="315">
                  <c:v>2.2273863607376243</c:v>
                </c:pt>
                <c:pt idx="316">
                  <c:v>2.2659203710667501</c:v>
                </c:pt>
                <c:pt idx="317">
                  <c:v>2.3037641601003878</c:v>
                </c:pt>
                <c:pt idx="318">
                  <c:v>2.3409062002537917</c:v>
                </c:pt>
                <c:pt idx="319">
                  <c:v>2.3773351777017315</c:v>
                </c:pt>
                <c:pt idx="320">
                  <c:v>2.4130399958247799</c:v>
                </c:pt>
                <c:pt idx="321">
                  <c:v>2.4480097785894572</c:v>
                </c:pt>
                <c:pt idx="322">
                  <c:v>2.4822338738611727</c:v>
                </c:pt>
                <c:pt idx="323">
                  <c:v>2.5157018566489722</c:v>
                </c:pt>
                <c:pt idx="324">
                  <c:v>2.5484035322810841</c:v>
                </c:pt>
                <c:pt idx="325">
                  <c:v>2.5803289395103235</c:v>
                </c:pt>
                <c:pt idx="326">
                  <c:v>2.6114683535483803</c:v>
                </c:pt>
                <c:pt idx="327">
                  <c:v>2.6418122890280857</c:v>
                </c:pt>
                <c:pt idx="328">
                  <c:v>2.6713515028927399</c:v>
                </c:pt>
                <c:pt idx="329">
                  <c:v>2.700076997211653</c:v>
                </c:pt>
                <c:pt idx="330">
                  <c:v>2.7279800219209807</c:v>
                </c:pt>
                <c:pt idx="331">
                  <c:v>2.755052077489097</c:v>
                </c:pt>
                <c:pt idx="332">
                  <c:v>2.7812849175056198</c:v>
                </c:pt>
                <c:pt idx="333">
                  <c:v>2.8066705511933585</c:v>
                </c:pt>
                <c:pt idx="334">
                  <c:v>2.8312012458423763</c:v>
                </c:pt>
                <c:pt idx="335">
                  <c:v>2.8548695291654465</c:v>
                </c:pt>
                <c:pt idx="336">
                  <c:v>2.8776681915741928</c:v>
                </c:pt>
                <c:pt idx="337">
                  <c:v>2.8995902883751858</c:v>
                </c:pt>
                <c:pt idx="338">
                  <c:v>2.9206291418853798</c:v>
                </c:pt>
                <c:pt idx="339">
                  <c:v>2.9407783434661847</c:v>
                </c:pt>
                <c:pt idx="340">
                  <c:v>2.9600317554756113</c:v>
                </c:pt>
                <c:pt idx="341">
                  <c:v>2.9783835131378469</c:v>
                </c:pt>
                <c:pt idx="342">
                  <c:v>2.9958280263297334</c:v>
                </c:pt>
                <c:pt idx="343">
                  <c:v>3.0123599812835624</c:v>
                </c:pt>
                <c:pt idx="344">
                  <c:v>3.0279743422057037</c:v>
                </c:pt>
                <c:pt idx="345">
                  <c:v>3.0426663528105653</c:v>
                </c:pt>
                <c:pt idx="346">
                  <c:v>3.0564315377693889</c:v>
                </c:pt>
                <c:pt idx="347">
                  <c:v>3.0692657040734908</c:v>
                </c:pt>
                <c:pt idx="348">
                  <c:v>3.0811649423114873</c:v>
                </c:pt>
                <c:pt idx="349">
                  <c:v>3.0921256278601414</c:v>
                </c:pt>
                <c:pt idx="350">
                  <c:v>3.1021444219884549</c:v>
                </c:pt>
                <c:pt idx="351">
                  <c:v>3.1112182728746833</c:v>
                </c:pt>
                <c:pt idx="352">
                  <c:v>3.1193444165359461</c:v>
                </c:pt>
                <c:pt idx="353">
                  <c:v>3.1265203776701642</c:v>
                </c:pt>
                <c:pt idx="354">
                  <c:v>3.1327439704100608</c:v>
                </c:pt>
                <c:pt idx="355">
                  <c:v>3.1380132989889984</c:v>
                </c:pt>
                <c:pt idx="356">
                  <c:v>3.1423267583184464</c:v>
                </c:pt>
                <c:pt idx="357">
                  <c:v>3.1456830344769076</c:v>
                </c:pt>
                <c:pt idx="358">
                  <c:v>3.1480811051101516</c:v>
                </c:pt>
                <c:pt idx="359">
                  <c:v>3.1495202397426323</c:v>
                </c:pt>
              </c:numCache>
            </c:numRef>
          </c:xVal>
          <c:yVal>
            <c:numRef>
              <c:f>calcs!$R$7:$R$366</c:f>
              <c:numCache>
                <c:formatCode>General</c:formatCode>
                <c:ptCount val="360"/>
                <c:pt idx="0">
                  <c:v>0</c:v>
                </c:pt>
                <c:pt idx="1">
                  <c:v>5.4975080277443057E-2</c:v>
                </c:pt>
                <c:pt idx="2">
                  <c:v>0.10993341461287805</c:v>
                </c:pt>
                <c:pt idx="3">
                  <c:v>0.16485826216527305</c:v>
                </c:pt>
                <c:pt idx="4">
                  <c:v>0.2197328922939947</c:v>
                </c:pt>
                <c:pt idx="5">
                  <c:v>0.27454058965512323</c:v>
                </c:pt>
                <c:pt idx="6">
                  <c:v>0.32926465929310839</c:v>
                </c:pt>
                <c:pt idx="7">
                  <c:v>0.38388843172621456</c:v>
                </c:pt>
                <c:pt idx="8">
                  <c:v>0.43839526802420614</c:v>
                </c:pt>
                <c:pt idx="9">
                  <c:v>0.49276856487672721</c:v>
                </c:pt>
                <c:pt idx="10">
                  <c:v>0.54699175965083058</c:v>
                </c:pt>
                <c:pt idx="11">
                  <c:v>0.60104833543611613</c:v>
                </c:pt>
                <c:pt idx="12">
                  <c:v>0.65492182607594185</c:v>
                </c:pt>
                <c:pt idx="13">
                  <c:v>0.70859582118317477</c:v>
                </c:pt>
                <c:pt idx="14">
                  <c:v>0.76205397113895335</c:v>
                </c:pt>
                <c:pt idx="15">
                  <c:v>0.81527999207294033</c:v>
                </c:pt>
                <c:pt idx="16">
                  <c:v>0.86825767082354732</c:v>
                </c:pt>
                <c:pt idx="17">
                  <c:v>0.9209708698766208</c:v>
                </c:pt>
                <c:pt idx="18">
                  <c:v>0.97340353228108423</c:v>
                </c:pt>
                <c:pt idx="19">
                  <c:v>1.0255396865400435</c:v>
                </c:pt>
                <c:pt idx="20">
                  <c:v>1.0773634514758563</c:v>
                </c:pt>
                <c:pt idx="21">
                  <c:v>1.1288590410676957</c:v>
                </c:pt>
                <c:pt idx="22">
                  <c:v>1.1800107692601227</c:v>
                </c:pt>
                <c:pt idx="23">
                  <c:v>1.2308030547412121</c:v>
                </c:pt>
                <c:pt idx="24">
                  <c:v>1.2812204256887705</c:v>
                </c:pt>
                <c:pt idx="25">
                  <c:v>1.3312475244832032</c:v>
                </c:pt>
                <c:pt idx="26">
                  <c:v>1.3808691123855938</c:v>
                </c:pt>
                <c:pt idx="27">
                  <c:v>1.4300700741795722</c:v>
                </c:pt>
                <c:pt idx="28">
                  <c:v>1.478835422775556</c:v>
                </c:pt>
                <c:pt idx="29">
                  <c:v>1.5271503037759617</c:v>
                </c:pt>
                <c:pt idx="30">
                  <c:v>1.5749999999999997</c:v>
                </c:pt>
                <c:pt idx="31">
                  <c:v>1.6223699359666706</c:v>
                </c:pt>
                <c:pt idx="32">
                  <c:v>1.6692456823345954</c:v>
                </c:pt>
                <c:pt idx="33">
                  <c:v>1.7156129602973353</c:v>
                </c:pt>
                <c:pt idx="34">
                  <c:v>1.7614576459328528</c:v>
                </c:pt>
                <c:pt idx="35">
                  <c:v>1.806765774505795</c:v>
                </c:pt>
                <c:pt idx="36">
                  <c:v>1.8515235447212903</c:v>
                </c:pt>
                <c:pt idx="37">
                  <c:v>1.8957173229289519</c:v>
                </c:pt>
                <c:pt idx="38">
                  <c:v>1.9393336472758231</c:v>
                </c:pt>
                <c:pt idx="39">
                  <c:v>1.9823592318069878</c:v>
                </c:pt>
                <c:pt idx="40">
                  <c:v>2.0247809705125985</c:v>
                </c:pt>
                <c:pt idx="41">
                  <c:v>2.0665859413200973</c:v>
                </c:pt>
                <c:pt idx="42">
                  <c:v>2.1077614100304034</c:v>
                </c:pt>
                <c:pt idx="43">
                  <c:v>2.1482948341968702</c:v>
                </c:pt>
                <c:pt idx="44">
                  <c:v>2.1881738669458413</c:v>
                </c:pt>
                <c:pt idx="45">
                  <c:v>2.2273863607376243</c:v>
                </c:pt>
                <c:pt idx="46">
                  <c:v>2.265920371066751</c:v>
                </c:pt>
                <c:pt idx="47">
                  <c:v>2.3037641601003869</c:v>
                </c:pt>
                <c:pt idx="48">
                  <c:v>2.3409062002537913</c:v>
                </c:pt>
                <c:pt idx="49">
                  <c:v>2.377335177701732</c:v>
                </c:pt>
                <c:pt idx="50">
                  <c:v>2.4130399958247808</c:v>
                </c:pt>
                <c:pt idx="51">
                  <c:v>2.4480097785894581</c:v>
                </c:pt>
                <c:pt idx="52">
                  <c:v>2.4822338738611744</c:v>
                </c:pt>
                <c:pt idx="53">
                  <c:v>2.5157018566489722</c:v>
                </c:pt>
                <c:pt idx="54">
                  <c:v>2.5484035322810845</c:v>
                </c:pt>
                <c:pt idx="55">
                  <c:v>2.5803289395103239</c:v>
                </c:pt>
                <c:pt idx="56">
                  <c:v>2.6114683535483816</c:v>
                </c:pt>
                <c:pt idx="57">
                  <c:v>2.6418122890280853</c:v>
                </c:pt>
                <c:pt idx="58">
                  <c:v>2.6713515028927417</c:v>
                </c:pt>
                <c:pt idx="59">
                  <c:v>2.7000769972116534</c:v>
                </c:pt>
                <c:pt idx="60">
                  <c:v>2.7279800219209815</c:v>
                </c:pt>
                <c:pt idx="61">
                  <c:v>2.7550520774890965</c:v>
                </c:pt>
                <c:pt idx="62">
                  <c:v>2.7812849175056198</c:v>
                </c:pt>
                <c:pt idx="63">
                  <c:v>2.8066705511933585</c:v>
                </c:pt>
                <c:pt idx="64">
                  <c:v>2.8312012458423759</c:v>
                </c:pt>
                <c:pt idx="65">
                  <c:v>2.8548695291654473</c:v>
                </c:pt>
                <c:pt idx="66">
                  <c:v>2.8776681915741928</c:v>
                </c:pt>
                <c:pt idx="67">
                  <c:v>2.8995902883751867</c:v>
                </c:pt>
                <c:pt idx="68">
                  <c:v>2.9206291418853803</c:v>
                </c:pt>
                <c:pt idx="69">
                  <c:v>2.9407783434661856</c:v>
                </c:pt>
                <c:pt idx="70">
                  <c:v>2.9600317554756113</c:v>
                </c:pt>
                <c:pt idx="71">
                  <c:v>2.9783835131378478</c:v>
                </c:pt>
                <c:pt idx="72">
                  <c:v>2.9958280263297334</c:v>
                </c:pt>
                <c:pt idx="73">
                  <c:v>3.0123599812835615</c:v>
                </c:pt>
                <c:pt idx="74">
                  <c:v>3.0279743422057046</c:v>
                </c:pt>
                <c:pt idx="75">
                  <c:v>3.0426663528105653</c:v>
                </c:pt>
                <c:pt idx="76">
                  <c:v>3.0564315377693889</c:v>
                </c:pt>
                <c:pt idx="77">
                  <c:v>3.0692657040734908</c:v>
                </c:pt>
                <c:pt idx="78">
                  <c:v>3.0811649423114873</c:v>
                </c:pt>
                <c:pt idx="79">
                  <c:v>3.0921256278601414</c:v>
                </c:pt>
                <c:pt idx="80">
                  <c:v>3.1021444219884553</c:v>
                </c:pt>
                <c:pt idx="81">
                  <c:v>3.1112182728746838</c:v>
                </c:pt>
                <c:pt idx="82">
                  <c:v>3.1193444165359461</c:v>
                </c:pt>
                <c:pt idx="83">
                  <c:v>3.1265203776701642</c:v>
                </c:pt>
                <c:pt idx="84">
                  <c:v>3.1327439704100608</c:v>
                </c:pt>
                <c:pt idx="85">
                  <c:v>3.1380132989889984</c:v>
                </c:pt>
                <c:pt idx="86">
                  <c:v>3.142326758318446</c:v>
                </c:pt>
                <c:pt idx="87">
                  <c:v>3.1456830344769076</c:v>
                </c:pt>
                <c:pt idx="88">
                  <c:v>3.1480811051101516</c:v>
                </c:pt>
                <c:pt idx="89">
                  <c:v>3.1495202397426323</c:v>
                </c:pt>
                <c:pt idx="90">
                  <c:v>3.15</c:v>
                </c:pt>
                <c:pt idx="91">
                  <c:v>3.1495202397426323</c:v>
                </c:pt>
                <c:pt idx="92">
                  <c:v>3.1480811051101516</c:v>
                </c:pt>
                <c:pt idx="93">
                  <c:v>3.1456830344769076</c:v>
                </c:pt>
                <c:pt idx="94">
                  <c:v>3.142326758318446</c:v>
                </c:pt>
                <c:pt idx="95">
                  <c:v>3.1380132989889984</c:v>
                </c:pt>
                <c:pt idx="96">
                  <c:v>3.1327439704100613</c:v>
                </c:pt>
                <c:pt idx="97">
                  <c:v>3.1265203776701647</c:v>
                </c:pt>
                <c:pt idx="98">
                  <c:v>3.1193444165359465</c:v>
                </c:pt>
                <c:pt idx="99">
                  <c:v>3.1112182728746833</c:v>
                </c:pt>
                <c:pt idx="100">
                  <c:v>3.1021444219884553</c:v>
                </c:pt>
                <c:pt idx="101">
                  <c:v>3.0921256278601414</c:v>
                </c:pt>
                <c:pt idx="102">
                  <c:v>3.0811649423114877</c:v>
                </c:pt>
                <c:pt idx="103">
                  <c:v>3.0692657040734908</c:v>
                </c:pt>
                <c:pt idx="104">
                  <c:v>3.0564315377693889</c:v>
                </c:pt>
                <c:pt idx="105">
                  <c:v>3.0426663528105653</c:v>
                </c:pt>
                <c:pt idx="106">
                  <c:v>3.0279743422057046</c:v>
                </c:pt>
                <c:pt idx="107">
                  <c:v>3.012359981283562</c:v>
                </c:pt>
                <c:pt idx="108">
                  <c:v>2.9958280263297339</c:v>
                </c:pt>
                <c:pt idx="109">
                  <c:v>2.9783835131378478</c:v>
                </c:pt>
                <c:pt idx="110">
                  <c:v>2.9600317554756113</c:v>
                </c:pt>
                <c:pt idx="111">
                  <c:v>2.9407783434661856</c:v>
                </c:pt>
                <c:pt idx="112">
                  <c:v>2.9206291418853803</c:v>
                </c:pt>
                <c:pt idx="113">
                  <c:v>2.8995902883751872</c:v>
                </c:pt>
                <c:pt idx="114">
                  <c:v>2.8776681915741928</c:v>
                </c:pt>
                <c:pt idx="115">
                  <c:v>2.8548695291654478</c:v>
                </c:pt>
                <c:pt idx="116">
                  <c:v>2.8312012458423759</c:v>
                </c:pt>
                <c:pt idx="117">
                  <c:v>2.806670551193359</c:v>
                </c:pt>
                <c:pt idx="118">
                  <c:v>2.7812849175056202</c:v>
                </c:pt>
                <c:pt idx="119">
                  <c:v>2.755052077489097</c:v>
                </c:pt>
                <c:pt idx="120">
                  <c:v>2.727980021920982</c:v>
                </c:pt>
                <c:pt idx="121">
                  <c:v>2.7000769972116538</c:v>
                </c:pt>
                <c:pt idx="122">
                  <c:v>2.6713515028927421</c:v>
                </c:pt>
                <c:pt idx="123">
                  <c:v>2.6418122890280853</c:v>
                </c:pt>
                <c:pt idx="124">
                  <c:v>2.6114683535483816</c:v>
                </c:pt>
                <c:pt idx="125">
                  <c:v>2.5803289395103248</c:v>
                </c:pt>
                <c:pt idx="126">
                  <c:v>2.5484035322810845</c:v>
                </c:pt>
                <c:pt idx="127">
                  <c:v>2.5157018566489722</c:v>
                </c:pt>
                <c:pt idx="128">
                  <c:v>2.4822338738611744</c:v>
                </c:pt>
                <c:pt idx="129">
                  <c:v>2.4480097785894586</c:v>
                </c:pt>
                <c:pt idx="130">
                  <c:v>2.4130399958247808</c:v>
                </c:pt>
                <c:pt idx="131">
                  <c:v>2.3773351777017311</c:v>
                </c:pt>
                <c:pt idx="132">
                  <c:v>2.3409062002537917</c:v>
                </c:pt>
                <c:pt idx="133">
                  <c:v>2.3037641601003873</c:v>
                </c:pt>
                <c:pt idx="134">
                  <c:v>2.2659203710667519</c:v>
                </c:pt>
                <c:pt idx="135">
                  <c:v>2.2273863607376247</c:v>
                </c:pt>
                <c:pt idx="136">
                  <c:v>2.1881738669458408</c:v>
                </c:pt>
                <c:pt idx="137">
                  <c:v>2.1482948341968706</c:v>
                </c:pt>
                <c:pt idx="138">
                  <c:v>2.1077614100304038</c:v>
                </c:pt>
                <c:pt idx="139">
                  <c:v>2.0665859413200978</c:v>
                </c:pt>
                <c:pt idx="140">
                  <c:v>2.0247809705125994</c:v>
                </c:pt>
                <c:pt idx="141">
                  <c:v>1.9823592318069887</c:v>
                </c:pt>
                <c:pt idx="142">
                  <c:v>1.939333647275824</c:v>
                </c:pt>
                <c:pt idx="143">
                  <c:v>1.8957173229289517</c:v>
                </c:pt>
                <c:pt idx="144">
                  <c:v>1.8515235447212908</c:v>
                </c:pt>
                <c:pt idx="145">
                  <c:v>1.8067657745057961</c:v>
                </c:pt>
                <c:pt idx="146">
                  <c:v>1.7614576459328528</c:v>
                </c:pt>
                <c:pt idx="147">
                  <c:v>1.7156129602973349</c:v>
                </c:pt>
                <c:pt idx="148">
                  <c:v>1.6692456823345954</c:v>
                </c:pt>
                <c:pt idx="149">
                  <c:v>1.6223699359666712</c:v>
                </c:pt>
                <c:pt idx="150">
                  <c:v>1.5749999999999997</c:v>
                </c:pt>
                <c:pt idx="151">
                  <c:v>1.5271503037759619</c:v>
                </c:pt>
                <c:pt idx="152">
                  <c:v>1.4788354227755569</c:v>
                </c:pt>
                <c:pt idx="153">
                  <c:v>1.4300700741795727</c:v>
                </c:pt>
                <c:pt idx="154">
                  <c:v>1.3808691123855934</c:v>
                </c:pt>
                <c:pt idx="155">
                  <c:v>1.3312475244832034</c:v>
                </c:pt>
                <c:pt idx="156">
                  <c:v>1.2812204256887714</c:v>
                </c:pt>
                <c:pt idx="157">
                  <c:v>1.2308030547412137</c:v>
                </c:pt>
                <c:pt idx="158">
                  <c:v>1.1800107692601236</c:v>
                </c:pt>
                <c:pt idx="159">
                  <c:v>1.1288590410676957</c:v>
                </c:pt>
                <c:pt idx="160">
                  <c:v>1.077363451475857</c:v>
                </c:pt>
                <c:pt idx="161">
                  <c:v>1.0255396865400446</c:v>
                </c:pt>
                <c:pt idx="162">
                  <c:v>0.97340353228108467</c:v>
                </c:pt>
                <c:pt idx="163">
                  <c:v>0.92097086987662169</c:v>
                </c:pt>
                <c:pt idx="164">
                  <c:v>0.86825767082354888</c:v>
                </c:pt>
                <c:pt idx="165">
                  <c:v>0.81527999207294122</c:v>
                </c:pt>
                <c:pt idx="166">
                  <c:v>0.76205397113895335</c:v>
                </c:pt>
                <c:pt idx="167">
                  <c:v>0.70859582118317399</c:v>
                </c:pt>
                <c:pt idx="168">
                  <c:v>0.65492182607594185</c:v>
                </c:pt>
                <c:pt idx="169">
                  <c:v>0.60104833543611669</c:v>
                </c:pt>
                <c:pt idx="170">
                  <c:v>0.54699175965083036</c:v>
                </c:pt>
                <c:pt idx="171">
                  <c:v>0.4927685648767276</c:v>
                </c:pt>
                <c:pt idx="172">
                  <c:v>0.43839526802420709</c:v>
                </c:pt>
                <c:pt idx="173">
                  <c:v>0.38388843172621478</c:v>
                </c:pt>
                <c:pt idx="174">
                  <c:v>0.32926465929310927</c:v>
                </c:pt>
                <c:pt idx="175">
                  <c:v>0.27454058965512468</c:v>
                </c:pt>
                <c:pt idx="176">
                  <c:v>0.2197328922939954</c:v>
                </c:pt>
                <c:pt idx="177">
                  <c:v>0.164858262165273</c:v>
                </c:pt>
                <c:pt idx="178">
                  <c:v>0.1099334146128772</c:v>
                </c:pt>
                <c:pt idx="179">
                  <c:v>5.4975080277442828E-2</c:v>
                </c:pt>
                <c:pt idx="180">
                  <c:v>3.859217632962153E-16</c:v>
                </c:pt>
                <c:pt idx="181">
                  <c:v>-5.4975080277442058E-2</c:v>
                </c:pt>
                <c:pt idx="182">
                  <c:v>-0.10993341461287783</c:v>
                </c:pt>
                <c:pt idx="183">
                  <c:v>-0.16485826216527219</c:v>
                </c:pt>
                <c:pt idx="184">
                  <c:v>-0.2197328922939932</c:v>
                </c:pt>
                <c:pt idx="185">
                  <c:v>-0.27454058965512251</c:v>
                </c:pt>
                <c:pt idx="186">
                  <c:v>-0.32926465929310711</c:v>
                </c:pt>
                <c:pt idx="187">
                  <c:v>-0.3838884317262154</c:v>
                </c:pt>
                <c:pt idx="188">
                  <c:v>-0.43839526802420636</c:v>
                </c:pt>
                <c:pt idx="189">
                  <c:v>-0.49276856487672677</c:v>
                </c:pt>
                <c:pt idx="190">
                  <c:v>-0.54699175965083091</c:v>
                </c:pt>
                <c:pt idx="191">
                  <c:v>-0.6010483354361158</c:v>
                </c:pt>
                <c:pt idx="192">
                  <c:v>-0.65492182607594107</c:v>
                </c:pt>
                <c:pt idx="193">
                  <c:v>-0.70859582118317466</c:v>
                </c:pt>
                <c:pt idx="194">
                  <c:v>-0.76205397113895268</c:v>
                </c:pt>
                <c:pt idx="195">
                  <c:v>-0.81527999207293911</c:v>
                </c:pt>
                <c:pt idx="196">
                  <c:v>-0.86825767082354677</c:v>
                </c:pt>
                <c:pt idx="197">
                  <c:v>-0.92097086987661958</c:v>
                </c:pt>
                <c:pt idx="198">
                  <c:v>-0.97340353228108534</c:v>
                </c:pt>
                <c:pt idx="199">
                  <c:v>-1.0255396865400437</c:v>
                </c:pt>
                <c:pt idx="200">
                  <c:v>-1.0773634514758563</c:v>
                </c:pt>
                <c:pt idx="201">
                  <c:v>-1.1288590410676964</c:v>
                </c:pt>
                <c:pt idx="202">
                  <c:v>-1.1800107692601227</c:v>
                </c:pt>
                <c:pt idx="203">
                  <c:v>-1.2308030547412117</c:v>
                </c:pt>
                <c:pt idx="204">
                  <c:v>-1.2812204256887694</c:v>
                </c:pt>
                <c:pt idx="205">
                  <c:v>-1.3312475244832027</c:v>
                </c:pt>
                <c:pt idx="206">
                  <c:v>-1.3808691123855927</c:v>
                </c:pt>
                <c:pt idx="207">
                  <c:v>-1.4300700741795707</c:v>
                </c:pt>
                <c:pt idx="208">
                  <c:v>-1.4788354227755562</c:v>
                </c:pt>
                <c:pt idx="209">
                  <c:v>-1.5271503037759613</c:v>
                </c:pt>
                <c:pt idx="210">
                  <c:v>-1.5750000000000004</c:v>
                </c:pt>
                <c:pt idx="211">
                  <c:v>-1.6223699359666706</c:v>
                </c:pt>
                <c:pt idx="212">
                  <c:v>-1.6692456823345951</c:v>
                </c:pt>
                <c:pt idx="213">
                  <c:v>-1.7156129602973353</c:v>
                </c:pt>
                <c:pt idx="214">
                  <c:v>-1.7614576459328519</c:v>
                </c:pt>
                <c:pt idx="215">
                  <c:v>-1.8067657745057943</c:v>
                </c:pt>
                <c:pt idx="216">
                  <c:v>-1.8515235447212899</c:v>
                </c:pt>
                <c:pt idx="217">
                  <c:v>-1.8957173229289512</c:v>
                </c:pt>
                <c:pt idx="218">
                  <c:v>-1.9393336472758222</c:v>
                </c:pt>
                <c:pt idx="219">
                  <c:v>-1.9823592318069885</c:v>
                </c:pt>
                <c:pt idx="220">
                  <c:v>-2.0247809705125985</c:v>
                </c:pt>
                <c:pt idx="221">
                  <c:v>-2.0665859413200982</c:v>
                </c:pt>
                <c:pt idx="222">
                  <c:v>-2.1077614100304034</c:v>
                </c:pt>
                <c:pt idx="223">
                  <c:v>-2.1482948341968697</c:v>
                </c:pt>
                <c:pt idx="224">
                  <c:v>-2.1881738669458417</c:v>
                </c:pt>
                <c:pt idx="225">
                  <c:v>-2.2273863607376243</c:v>
                </c:pt>
                <c:pt idx="226">
                  <c:v>-2.2659203710667501</c:v>
                </c:pt>
                <c:pt idx="227">
                  <c:v>-2.303764160100386</c:v>
                </c:pt>
                <c:pt idx="228">
                  <c:v>-2.3409062002537913</c:v>
                </c:pt>
                <c:pt idx="229">
                  <c:v>-2.3773351777017306</c:v>
                </c:pt>
                <c:pt idx="230">
                  <c:v>-2.4130399958247803</c:v>
                </c:pt>
                <c:pt idx="231">
                  <c:v>-2.448009778589459</c:v>
                </c:pt>
                <c:pt idx="232">
                  <c:v>-2.4822338738611744</c:v>
                </c:pt>
                <c:pt idx="233">
                  <c:v>-2.5157018566489722</c:v>
                </c:pt>
                <c:pt idx="234">
                  <c:v>-2.5484035322810841</c:v>
                </c:pt>
                <c:pt idx="235">
                  <c:v>-2.5803289395103235</c:v>
                </c:pt>
                <c:pt idx="236">
                  <c:v>-2.6114683535483803</c:v>
                </c:pt>
                <c:pt idx="237">
                  <c:v>-2.6418122890280857</c:v>
                </c:pt>
                <c:pt idx="238">
                  <c:v>-2.6713515028927417</c:v>
                </c:pt>
                <c:pt idx="239">
                  <c:v>-2.700076997211653</c:v>
                </c:pt>
                <c:pt idx="240">
                  <c:v>-2.7279800219209807</c:v>
                </c:pt>
                <c:pt idx="241">
                  <c:v>-2.7550520774890974</c:v>
                </c:pt>
                <c:pt idx="242">
                  <c:v>-2.7812849175056198</c:v>
                </c:pt>
                <c:pt idx="243">
                  <c:v>-2.8066705511933585</c:v>
                </c:pt>
                <c:pt idx="244">
                  <c:v>-2.8312012458423754</c:v>
                </c:pt>
                <c:pt idx="245">
                  <c:v>-2.8548695291654465</c:v>
                </c:pt>
                <c:pt idx="246">
                  <c:v>-2.8776681915741928</c:v>
                </c:pt>
                <c:pt idx="247">
                  <c:v>-2.8995902883751867</c:v>
                </c:pt>
                <c:pt idx="248">
                  <c:v>-2.9206291418853798</c:v>
                </c:pt>
                <c:pt idx="249">
                  <c:v>-2.9407783434661852</c:v>
                </c:pt>
                <c:pt idx="250">
                  <c:v>-2.9600317554756108</c:v>
                </c:pt>
                <c:pt idx="251">
                  <c:v>-2.9783835131378478</c:v>
                </c:pt>
                <c:pt idx="252">
                  <c:v>-2.9958280263297334</c:v>
                </c:pt>
                <c:pt idx="253">
                  <c:v>-3.0123599812835611</c:v>
                </c:pt>
                <c:pt idx="254">
                  <c:v>-3.0279743422057046</c:v>
                </c:pt>
                <c:pt idx="255">
                  <c:v>-3.0426663528105653</c:v>
                </c:pt>
                <c:pt idx="256">
                  <c:v>-3.0564315377693889</c:v>
                </c:pt>
                <c:pt idx="257">
                  <c:v>-3.0692657040734908</c:v>
                </c:pt>
                <c:pt idx="258">
                  <c:v>-3.0811649423114873</c:v>
                </c:pt>
                <c:pt idx="259">
                  <c:v>-3.092125627860141</c:v>
                </c:pt>
                <c:pt idx="260">
                  <c:v>-3.1021444219884553</c:v>
                </c:pt>
                <c:pt idx="261">
                  <c:v>-3.1112182728746833</c:v>
                </c:pt>
                <c:pt idx="262">
                  <c:v>-3.1193444165359465</c:v>
                </c:pt>
                <c:pt idx="263">
                  <c:v>-3.1265203776701647</c:v>
                </c:pt>
                <c:pt idx="264">
                  <c:v>-3.1327439704100613</c:v>
                </c:pt>
                <c:pt idx="265">
                  <c:v>-3.1380132989889984</c:v>
                </c:pt>
                <c:pt idx="266">
                  <c:v>-3.142326758318446</c:v>
                </c:pt>
                <c:pt idx="267">
                  <c:v>-3.1456830344769076</c:v>
                </c:pt>
                <c:pt idx="268">
                  <c:v>-3.1480811051101512</c:v>
                </c:pt>
                <c:pt idx="269">
                  <c:v>-3.1495202397426323</c:v>
                </c:pt>
                <c:pt idx="270">
                  <c:v>-3.15</c:v>
                </c:pt>
                <c:pt idx="271">
                  <c:v>-3.1495202397426323</c:v>
                </c:pt>
                <c:pt idx="272">
                  <c:v>-3.1480811051101516</c:v>
                </c:pt>
                <c:pt idx="273">
                  <c:v>-3.1456830344769076</c:v>
                </c:pt>
                <c:pt idx="274">
                  <c:v>-3.1423267583184464</c:v>
                </c:pt>
                <c:pt idx="275">
                  <c:v>-3.1380132989889984</c:v>
                </c:pt>
                <c:pt idx="276">
                  <c:v>-3.1327439704100613</c:v>
                </c:pt>
                <c:pt idx="277">
                  <c:v>-3.1265203776701642</c:v>
                </c:pt>
                <c:pt idx="278">
                  <c:v>-3.1193444165359465</c:v>
                </c:pt>
                <c:pt idx="279">
                  <c:v>-3.1112182728746838</c:v>
                </c:pt>
                <c:pt idx="280">
                  <c:v>-3.1021444219884557</c:v>
                </c:pt>
                <c:pt idx="281">
                  <c:v>-3.0921256278601419</c:v>
                </c:pt>
                <c:pt idx="282">
                  <c:v>-3.0811649423114882</c:v>
                </c:pt>
                <c:pt idx="283">
                  <c:v>-3.0692657040734908</c:v>
                </c:pt>
                <c:pt idx="284">
                  <c:v>-3.0564315377693894</c:v>
                </c:pt>
                <c:pt idx="285">
                  <c:v>-3.0426663528105649</c:v>
                </c:pt>
                <c:pt idx="286">
                  <c:v>-3.0279743422057042</c:v>
                </c:pt>
                <c:pt idx="287">
                  <c:v>-3.0123599812835615</c:v>
                </c:pt>
                <c:pt idx="288">
                  <c:v>-2.9958280263297339</c:v>
                </c:pt>
                <c:pt idx="289">
                  <c:v>-2.9783835131378482</c:v>
                </c:pt>
                <c:pt idx="290">
                  <c:v>-2.9600317554756117</c:v>
                </c:pt>
                <c:pt idx="291">
                  <c:v>-2.9407783434661865</c:v>
                </c:pt>
                <c:pt idx="292">
                  <c:v>-2.9206291418853803</c:v>
                </c:pt>
                <c:pt idx="293">
                  <c:v>-2.8995902883751876</c:v>
                </c:pt>
                <c:pt idx="294">
                  <c:v>-2.8776681915741924</c:v>
                </c:pt>
                <c:pt idx="295">
                  <c:v>-2.8548695291654473</c:v>
                </c:pt>
                <c:pt idx="296">
                  <c:v>-2.8312012458423759</c:v>
                </c:pt>
                <c:pt idx="297">
                  <c:v>-2.806670551193359</c:v>
                </c:pt>
                <c:pt idx="298">
                  <c:v>-2.7812849175056202</c:v>
                </c:pt>
                <c:pt idx="299">
                  <c:v>-2.7550520774890974</c:v>
                </c:pt>
                <c:pt idx="300">
                  <c:v>-2.7279800219209815</c:v>
                </c:pt>
                <c:pt idx="301">
                  <c:v>-2.7000769972116538</c:v>
                </c:pt>
                <c:pt idx="302">
                  <c:v>-2.6713515028927426</c:v>
                </c:pt>
                <c:pt idx="303">
                  <c:v>-2.6418122890280862</c:v>
                </c:pt>
                <c:pt idx="304">
                  <c:v>-2.6114683535483825</c:v>
                </c:pt>
                <c:pt idx="305">
                  <c:v>-2.5803289395103239</c:v>
                </c:pt>
                <c:pt idx="306">
                  <c:v>-2.548403532281085</c:v>
                </c:pt>
                <c:pt idx="307">
                  <c:v>-2.5157018566489731</c:v>
                </c:pt>
                <c:pt idx="308">
                  <c:v>-2.4822338738611736</c:v>
                </c:pt>
                <c:pt idx="309">
                  <c:v>-2.4480097785894581</c:v>
                </c:pt>
                <c:pt idx="310">
                  <c:v>-2.4130399958247812</c:v>
                </c:pt>
                <c:pt idx="311">
                  <c:v>-2.3773351777017324</c:v>
                </c:pt>
                <c:pt idx="312">
                  <c:v>-2.340906200253793</c:v>
                </c:pt>
                <c:pt idx="313">
                  <c:v>-2.3037641601003886</c:v>
                </c:pt>
                <c:pt idx="314">
                  <c:v>-2.2659203710667528</c:v>
                </c:pt>
                <c:pt idx="315">
                  <c:v>-2.2273863607376252</c:v>
                </c:pt>
                <c:pt idx="316">
                  <c:v>-2.1881738669458421</c:v>
                </c:pt>
                <c:pt idx="317">
                  <c:v>-2.1482948341968693</c:v>
                </c:pt>
                <c:pt idx="318">
                  <c:v>-2.107761410030403</c:v>
                </c:pt>
                <c:pt idx="319">
                  <c:v>-2.0665859413200982</c:v>
                </c:pt>
                <c:pt idx="320">
                  <c:v>-2.0247809705125994</c:v>
                </c:pt>
                <c:pt idx="321">
                  <c:v>-1.9823592318069891</c:v>
                </c:pt>
                <c:pt idx="322">
                  <c:v>-1.9393336472758254</c:v>
                </c:pt>
                <c:pt idx="323">
                  <c:v>-1.8957173229289519</c:v>
                </c:pt>
                <c:pt idx="324">
                  <c:v>-1.851523544721291</c:v>
                </c:pt>
                <c:pt idx="325">
                  <c:v>-1.8067657745057963</c:v>
                </c:pt>
                <c:pt idx="326">
                  <c:v>-1.7614576459328541</c:v>
                </c:pt>
                <c:pt idx="327">
                  <c:v>-1.7156129602973349</c:v>
                </c:pt>
                <c:pt idx="328">
                  <c:v>-1.6692456823345982</c:v>
                </c:pt>
                <c:pt idx="329">
                  <c:v>-1.6223699359666717</c:v>
                </c:pt>
                <c:pt idx="330">
                  <c:v>-1.5750000000000013</c:v>
                </c:pt>
                <c:pt idx="331">
                  <c:v>-1.5271503037759611</c:v>
                </c:pt>
                <c:pt idx="332">
                  <c:v>-1.478835422775556</c:v>
                </c:pt>
                <c:pt idx="333">
                  <c:v>-1.4300700741795729</c:v>
                </c:pt>
                <c:pt idx="334">
                  <c:v>-1.3808691123855925</c:v>
                </c:pt>
                <c:pt idx="335">
                  <c:v>-1.3312475244832049</c:v>
                </c:pt>
                <c:pt idx="336">
                  <c:v>-1.2812204256887705</c:v>
                </c:pt>
                <c:pt idx="337">
                  <c:v>-1.2308030547412152</c:v>
                </c:pt>
                <c:pt idx="338">
                  <c:v>-1.1800107692601238</c:v>
                </c:pt>
                <c:pt idx="339">
                  <c:v>-1.1288590410676973</c:v>
                </c:pt>
                <c:pt idx="340">
                  <c:v>-1.0773634514758561</c:v>
                </c:pt>
                <c:pt idx="341">
                  <c:v>-1.0255396865400461</c:v>
                </c:pt>
                <c:pt idx="342">
                  <c:v>-0.973403532281085</c:v>
                </c:pt>
                <c:pt idx="343">
                  <c:v>-0.92097086987661925</c:v>
                </c:pt>
                <c:pt idx="344">
                  <c:v>-0.86825767082354921</c:v>
                </c:pt>
                <c:pt idx="345">
                  <c:v>-0.81527999207294011</c:v>
                </c:pt>
                <c:pt idx="346">
                  <c:v>-0.76205397113895379</c:v>
                </c:pt>
                <c:pt idx="347">
                  <c:v>-0.70859582118317577</c:v>
                </c:pt>
                <c:pt idx="348">
                  <c:v>-0.65492182607594362</c:v>
                </c:pt>
                <c:pt idx="349">
                  <c:v>-0.60104833543611569</c:v>
                </c:pt>
                <c:pt idx="350">
                  <c:v>-0.54699175965083346</c:v>
                </c:pt>
                <c:pt idx="351">
                  <c:v>-0.49276856487672799</c:v>
                </c:pt>
                <c:pt idx="352">
                  <c:v>-0.43839526802420753</c:v>
                </c:pt>
                <c:pt idx="353">
                  <c:v>-0.38388843172621656</c:v>
                </c:pt>
                <c:pt idx="354">
                  <c:v>-0.32926465929310827</c:v>
                </c:pt>
                <c:pt idx="355">
                  <c:v>-0.27454058965512368</c:v>
                </c:pt>
                <c:pt idx="356">
                  <c:v>-0.21973289229399298</c:v>
                </c:pt>
                <c:pt idx="357">
                  <c:v>-0.16485826216527474</c:v>
                </c:pt>
                <c:pt idx="358">
                  <c:v>-0.10993341461287759</c:v>
                </c:pt>
                <c:pt idx="359">
                  <c:v>-5.4975080277446013E-2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DD-4283-A184-DB0AC7F04C40}"/>
            </c:ext>
          </c:extLst>
        </c:ser>
        <c:ser>
          <c:idx val="2"/>
          <c:order val="2"/>
          <c:tx>
            <c:v>toler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calcs!$S$7:$S$366</c:f>
              <c:numCache>
                <c:formatCode>General</c:formatCode>
                <c:ptCount val="360"/>
                <c:pt idx="0">
                  <c:v>3</c:v>
                </c:pt>
                <c:pt idx="1">
                  <c:v>2.999543085469174</c:v>
                </c:pt>
                <c:pt idx="2">
                  <c:v>2.9981724810572872</c:v>
                </c:pt>
                <c:pt idx="3">
                  <c:v>2.9958886042637216</c:v>
                </c:pt>
                <c:pt idx="4">
                  <c:v>2.9926921507794724</c:v>
                </c:pt>
                <c:pt idx="5">
                  <c:v>2.9885840942752369</c:v>
                </c:pt>
                <c:pt idx="6">
                  <c:v>2.9835656861048196</c:v>
                </c:pt>
                <c:pt idx="7">
                  <c:v>2.9776384549239658</c:v>
                </c:pt>
                <c:pt idx="8">
                  <c:v>2.9708042062247113</c:v>
                </c:pt>
                <c:pt idx="9">
                  <c:v>2.9630650217854133</c:v>
                </c:pt>
                <c:pt idx="10">
                  <c:v>2.9544232590366239</c:v>
                </c:pt>
                <c:pt idx="11">
                  <c:v>2.9448815503429921</c:v>
                </c:pt>
                <c:pt idx="12">
                  <c:v>2.9344428022014171</c:v>
                </c:pt>
                <c:pt idx="13">
                  <c:v>2.9231101943557056</c:v>
                </c:pt>
                <c:pt idx="14">
                  <c:v>2.9108871788279895</c:v>
                </c:pt>
                <c:pt idx="15">
                  <c:v>2.897777478867205</c:v>
                </c:pt>
                <c:pt idx="16">
                  <c:v>2.8837850878149567</c:v>
                </c:pt>
                <c:pt idx="17">
                  <c:v>2.8689142678891062</c:v>
                </c:pt>
                <c:pt idx="18">
                  <c:v>2.8531695488854605</c:v>
                </c:pt>
                <c:pt idx="19">
                  <c:v>2.8365557267979504</c:v>
                </c:pt>
                <c:pt idx="20">
                  <c:v>2.8190778623577253</c:v>
                </c:pt>
                <c:pt idx="21">
                  <c:v>2.8007412794916053</c:v>
                </c:pt>
                <c:pt idx="22">
                  <c:v>2.7815515637003623</c:v>
                </c:pt>
                <c:pt idx="23">
                  <c:v>2.761514560357321</c:v>
                </c:pt>
                <c:pt idx="24">
                  <c:v>2.7406363729278027</c:v>
                </c:pt>
                <c:pt idx="25">
                  <c:v>2.7189233611099497</c:v>
                </c:pt>
                <c:pt idx="26">
                  <c:v>2.6963821388975013</c:v>
                </c:pt>
                <c:pt idx="27">
                  <c:v>2.6730195725651038</c:v>
                </c:pt>
                <c:pt idx="28">
                  <c:v>2.648842778576781</c:v>
                </c:pt>
                <c:pt idx="29">
                  <c:v>2.623859121418187</c:v>
                </c:pt>
                <c:pt idx="30">
                  <c:v>2.598076211353316</c:v>
                </c:pt>
                <c:pt idx="31">
                  <c:v>2.5715019021063368</c:v>
                </c:pt>
                <c:pt idx="32">
                  <c:v>2.544144288469278</c:v>
                </c:pt>
                <c:pt idx="33">
                  <c:v>2.5160117038362722</c:v>
                </c:pt>
                <c:pt idx="34">
                  <c:v>2.4871127176651249</c:v>
                </c:pt>
                <c:pt idx="35">
                  <c:v>2.4574561328669753</c:v>
                </c:pt>
                <c:pt idx="36">
                  <c:v>2.4270509831248424</c:v>
                </c:pt>
                <c:pt idx="37">
                  <c:v>2.3959065301418785</c:v>
                </c:pt>
                <c:pt idx="38">
                  <c:v>2.3640322608201663</c:v>
                </c:pt>
                <c:pt idx="39">
                  <c:v>2.3314378843709127</c:v>
                </c:pt>
                <c:pt idx="40">
                  <c:v>2.2981333293569342</c:v>
                </c:pt>
                <c:pt idx="41">
                  <c:v>2.2641287406683164</c:v>
                </c:pt>
                <c:pt idx="42">
                  <c:v>2.229434476432183</c:v>
                </c:pt>
                <c:pt idx="43">
                  <c:v>2.1940611048575116</c:v>
                </c:pt>
                <c:pt idx="44">
                  <c:v>2.1580194010159537</c:v>
                </c:pt>
                <c:pt idx="45">
                  <c:v>2.1213203435596428</c:v>
                </c:pt>
                <c:pt idx="46">
                  <c:v>2.0839751113769922</c:v>
                </c:pt>
                <c:pt idx="47">
                  <c:v>2.0459950801874953</c:v>
                </c:pt>
                <c:pt idx="48">
                  <c:v>2.0073918190765747</c:v>
                </c:pt>
                <c:pt idx="49">
                  <c:v>1.9681770869715218</c:v>
                </c:pt>
                <c:pt idx="50">
                  <c:v>1.9283628290596182</c:v>
                </c:pt>
                <c:pt idx="51">
                  <c:v>1.8879611731495125</c:v>
                </c:pt>
                <c:pt idx="52">
                  <c:v>1.846984425976975</c:v>
                </c:pt>
                <c:pt idx="53">
                  <c:v>1.805445069456145</c:v>
                </c:pt>
                <c:pt idx="54">
                  <c:v>1.7633557568774194</c:v>
                </c:pt>
                <c:pt idx="55">
                  <c:v>1.7207293090531386</c:v>
                </c:pt>
                <c:pt idx="56">
                  <c:v>1.6775787104122404</c:v>
                </c:pt>
                <c:pt idx="57">
                  <c:v>1.6339171050450816</c:v>
                </c:pt>
                <c:pt idx="58">
                  <c:v>1.5897577926996147</c:v>
                </c:pt>
                <c:pt idx="59">
                  <c:v>1.5451142247301632</c:v>
                </c:pt>
                <c:pt idx="60">
                  <c:v>1.5000000000000004</c:v>
                </c:pt>
                <c:pt idx="61">
                  <c:v>1.4544288607390112</c:v>
                </c:pt>
                <c:pt idx="62">
                  <c:v>1.4084146883576727</c:v>
                </c:pt>
                <c:pt idx="63">
                  <c:v>1.3619714992186405</c:v>
                </c:pt>
                <c:pt idx="64">
                  <c:v>1.3151134403672324</c:v>
                </c:pt>
                <c:pt idx="65">
                  <c:v>1.2678547852220983</c:v>
                </c:pt>
                <c:pt idx="66">
                  <c:v>1.2202099292274007</c:v>
                </c:pt>
                <c:pt idx="67">
                  <c:v>1.1721933854678217</c:v>
                </c:pt>
                <c:pt idx="68">
                  <c:v>1.1238197802477359</c:v>
                </c:pt>
                <c:pt idx="69">
                  <c:v>1.075103848635901</c:v>
                </c:pt>
                <c:pt idx="70">
                  <c:v>1.0260604299770064</c:v>
                </c:pt>
                <c:pt idx="71">
                  <c:v>0.97670446337147032</c:v>
                </c:pt>
                <c:pt idx="72">
                  <c:v>0.92705098312484235</c:v>
                </c:pt>
                <c:pt idx="73">
                  <c:v>0.87711511416821031</c:v>
                </c:pt>
                <c:pt idx="74">
                  <c:v>0.82691206745099755</c:v>
                </c:pt>
                <c:pt idx="75">
                  <c:v>0.77645713530756222</c:v>
                </c:pt>
                <c:pt idx="76">
                  <c:v>0.72576568679900366</c:v>
                </c:pt>
                <c:pt idx="77">
                  <c:v>0.67485316303159482</c:v>
                </c:pt>
                <c:pt idx="78">
                  <c:v>0.62373507245327842</c:v>
                </c:pt>
                <c:pt idx="79">
                  <c:v>0.57242698612963472</c:v>
                </c:pt>
                <c:pt idx="80">
                  <c:v>0.52094453300079124</c:v>
                </c:pt>
                <c:pt idx="81">
                  <c:v>0.46930339512069275</c:v>
                </c:pt>
                <c:pt idx="82">
                  <c:v>0.41751930288019706</c:v>
                </c:pt>
                <c:pt idx="83">
                  <c:v>0.36560803021544247</c:v>
                </c:pt>
                <c:pt idx="84">
                  <c:v>0.31358538980296036</c:v>
                </c:pt>
                <c:pt idx="85">
                  <c:v>0.26146722824297441</c:v>
                </c:pt>
                <c:pt idx="86">
                  <c:v>0.20926942123237635</c:v>
                </c:pt>
                <c:pt idx="87">
                  <c:v>0.15700786872883191</c:v>
                </c:pt>
                <c:pt idx="88">
                  <c:v>0.10469849010750323</c:v>
                </c:pt>
                <c:pt idx="89">
                  <c:v>5.2357219311850126E-2</c:v>
                </c:pt>
                <c:pt idx="90">
                  <c:v>1.83772268236293E-16</c:v>
                </c:pt>
                <c:pt idx="91">
                  <c:v>-5.2357219311850431E-2</c:v>
                </c:pt>
                <c:pt idx="92">
                  <c:v>-0.10469849010750221</c:v>
                </c:pt>
                <c:pt idx="93">
                  <c:v>-0.15700786872883085</c:v>
                </c:pt>
                <c:pt idx="94">
                  <c:v>-0.20926942123237599</c:v>
                </c:pt>
                <c:pt idx="95">
                  <c:v>-0.26146722824297469</c:v>
                </c:pt>
                <c:pt idx="96">
                  <c:v>-0.31358538980296002</c:v>
                </c:pt>
                <c:pt idx="97">
                  <c:v>-0.36560803021544208</c:v>
                </c:pt>
                <c:pt idx="98">
                  <c:v>-0.41751930288019606</c:v>
                </c:pt>
                <c:pt idx="99">
                  <c:v>-0.46930339512069308</c:v>
                </c:pt>
                <c:pt idx="100">
                  <c:v>-0.52094453300079091</c:v>
                </c:pt>
                <c:pt idx="101">
                  <c:v>-0.57242698612963439</c:v>
                </c:pt>
                <c:pt idx="102">
                  <c:v>-0.62373507245327731</c:v>
                </c:pt>
                <c:pt idx="103">
                  <c:v>-0.67485316303159437</c:v>
                </c:pt>
                <c:pt idx="104">
                  <c:v>-0.72576568679900333</c:v>
                </c:pt>
                <c:pt idx="105">
                  <c:v>-0.77645713530756255</c:v>
                </c:pt>
                <c:pt idx="106">
                  <c:v>-0.8269120674509971</c:v>
                </c:pt>
                <c:pt idx="107">
                  <c:v>-0.87711511416820997</c:v>
                </c:pt>
                <c:pt idx="108">
                  <c:v>-0.92705098312484202</c:v>
                </c:pt>
                <c:pt idx="109">
                  <c:v>-0.97670446337146921</c:v>
                </c:pt>
                <c:pt idx="110">
                  <c:v>-1.0260604299770062</c:v>
                </c:pt>
                <c:pt idx="111">
                  <c:v>-1.0751038486359008</c:v>
                </c:pt>
                <c:pt idx="112">
                  <c:v>-1.1238197802477363</c:v>
                </c:pt>
                <c:pt idx="113">
                  <c:v>-1.1721933854678208</c:v>
                </c:pt>
                <c:pt idx="114">
                  <c:v>-1.2202099292274</c:v>
                </c:pt>
                <c:pt idx="115">
                  <c:v>-1.267854785222098</c:v>
                </c:pt>
                <c:pt idx="116">
                  <c:v>-1.3151134403672327</c:v>
                </c:pt>
                <c:pt idx="117">
                  <c:v>-1.36197149921864</c:v>
                </c:pt>
                <c:pt idx="118">
                  <c:v>-1.4084146883576716</c:v>
                </c:pt>
                <c:pt idx="119">
                  <c:v>-1.454428860739011</c:v>
                </c:pt>
                <c:pt idx="120">
                  <c:v>-1.4999999999999993</c:v>
                </c:pt>
                <c:pt idx="121">
                  <c:v>-1.5451142247301628</c:v>
                </c:pt>
                <c:pt idx="122">
                  <c:v>-1.5897577926996145</c:v>
                </c:pt>
                <c:pt idx="123">
                  <c:v>-1.6339171050450814</c:v>
                </c:pt>
                <c:pt idx="124">
                  <c:v>-1.6775787104122402</c:v>
                </c:pt>
                <c:pt idx="125">
                  <c:v>-1.7207293090531375</c:v>
                </c:pt>
                <c:pt idx="126">
                  <c:v>-1.7633557568774192</c:v>
                </c:pt>
                <c:pt idx="127">
                  <c:v>-1.805445069456145</c:v>
                </c:pt>
                <c:pt idx="128">
                  <c:v>-1.846984425976975</c:v>
                </c:pt>
                <c:pt idx="129">
                  <c:v>-1.8879611731495118</c:v>
                </c:pt>
                <c:pt idx="130">
                  <c:v>-1.9283628290596182</c:v>
                </c:pt>
                <c:pt idx="131">
                  <c:v>-1.9681770869715225</c:v>
                </c:pt>
                <c:pt idx="132">
                  <c:v>-2.0073918190765747</c:v>
                </c:pt>
                <c:pt idx="133">
                  <c:v>-2.0459950801874953</c:v>
                </c:pt>
                <c:pt idx="134">
                  <c:v>-2.0839751113769909</c:v>
                </c:pt>
                <c:pt idx="135">
                  <c:v>-2.1213203435596424</c:v>
                </c:pt>
                <c:pt idx="136">
                  <c:v>-2.1580194010159537</c:v>
                </c:pt>
                <c:pt idx="137">
                  <c:v>-2.1940611048575116</c:v>
                </c:pt>
                <c:pt idx="138">
                  <c:v>-2.2294344764321821</c:v>
                </c:pt>
                <c:pt idx="139">
                  <c:v>-2.2641287406683159</c:v>
                </c:pt>
                <c:pt idx="140">
                  <c:v>-2.2981333293569337</c:v>
                </c:pt>
                <c:pt idx="141">
                  <c:v>-2.3314378843709118</c:v>
                </c:pt>
                <c:pt idx="142">
                  <c:v>-2.3640322608201658</c:v>
                </c:pt>
                <c:pt idx="143">
                  <c:v>-2.3959065301418789</c:v>
                </c:pt>
                <c:pt idx="144">
                  <c:v>-2.4270509831248419</c:v>
                </c:pt>
                <c:pt idx="145">
                  <c:v>-2.4574561328669748</c:v>
                </c:pt>
                <c:pt idx="146">
                  <c:v>-2.4871127176651249</c:v>
                </c:pt>
                <c:pt idx="147">
                  <c:v>-2.5160117038362726</c:v>
                </c:pt>
                <c:pt idx="148">
                  <c:v>-2.544144288469278</c:v>
                </c:pt>
                <c:pt idx="149">
                  <c:v>-2.5715019021063368</c:v>
                </c:pt>
                <c:pt idx="150">
                  <c:v>-2.598076211353316</c:v>
                </c:pt>
                <c:pt idx="151">
                  <c:v>-2.623859121418187</c:v>
                </c:pt>
                <c:pt idx="152">
                  <c:v>-2.6488427785767801</c:v>
                </c:pt>
                <c:pt idx="153">
                  <c:v>-2.6730195725651034</c:v>
                </c:pt>
                <c:pt idx="154">
                  <c:v>-2.6963821388975013</c:v>
                </c:pt>
                <c:pt idx="155">
                  <c:v>-2.7189233611099497</c:v>
                </c:pt>
                <c:pt idx="156">
                  <c:v>-2.7406363729278023</c:v>
                </c:pt>
                <c:pt idx="157">
                  <c:v>-2.7615145603573206</c:v>
                </c:pt>
                <c:pt idx="158">
                  <c:v>-2.7815515637003618</c:v>
                </c:pt>
                <c:pt idx="159">
                  <c:v>-2.8007412794916053</c:v>
                </c:pt>
                <c:pt idx="160">
                  <c:v>-2.8190778623577248</c:v>
                </c:pt>
                <c:pt idx="161">
                  <c:v>-2.8365557267979504</c:v>
                </c:pt>
                <c:pt idx="162">
                  <c:v>-2.8531695488854605</c:v>
                </c:pt>
                <c:pt idx="163">
                  <c:v>-2.8689142678891062</c:v>
                </c:pt>
                <c:pt idx="164">
                  <c:v>-2.8837850878149558</c:v>
                </c:pt>
                <c:pt idx="165">
                  <c:v>-2.8977774788672046</c:v>
                </c:pt>
                <c:pt idx="166">
                  <c:v>-2.9108871788279895</c:v>
                </c:pt>
                <c:pt idx="167">
                  <c:v>-2.9231101943557056</c:v>
                </c:pt>
                <c:pt idx="168">
                  <c:v>-2.9344428022014171</c:v>
                </c:pt>
                <c:pt idx="169">
                  <c:v>-2.9448815503429921</c:v>
                </c:pt>
                <c:pt idx="170">
                  <c:v>-2.9544232590366239</c:v>
                </c:pt>
                <c:pt idx="171">
                  <c:v>-2.9630650217854129</c:v>
                </c:pt>
                <c:pt idx="172">
                  <c:v>-2.9708042062247109</c:v>
                </c:pt>
                <c:pt idx="173">
                  <c:v>-2.9776384549239658</c:v>
                </c:pt>
                <c:pt idx="174">
                  <c:v>-2.9835656861048196</c:v>
                </c:pt>
                <c:pt idx="175">
                  <c:v>-2.9885840942752369</c:v>
                </c:pt>
                <c:pt idx="176">
                  <c:v>-2.9926921507794724</c:v>
                </c:pt>
                <c:pt idx="177">
                  <c:v>-2.9958886042637216</c:v>
                </c:pt>
                <c:pt idx="178">
                  <c:v>-2.9981724810572872</c:v>
                </c:pt>
                <c:pt idx="179">
                  <c:v>-2.999543085469174</c:v>
                </c:pt>
                <c:pt idx="180">
                  <c:v>-3</c:v>
                </c:pt>
                <c:pt idx="181">
                  <c:v>-2.999543085469174</c:v>
                </c:pt>
                <c:pt idx="182">
                  <c:v>-2.9981724810572872</c:v>
                </c:pt>
                <c:pt idx="183">
                  <c:v>-2.9958886042637216</c:v>
                </c:pt>
                <c:pt idx="184">
                  <c:v>-2.9926921507794728</c:v>
                </c:pt>
                <c:pt idx="185">
                  <c:v>-2.9885840942752369</c:v>
                </c:pt>
                <c:pt idx="186">
                  <c:v>-2.9835656861048201</c:v>
                </c:pt>
                <c:pt idx="187">
                  <c:v>-2.9776384549239658</c:v>
                </c:pt>
                <c:pt idx="188">
                  <c:v>-2.9708042062247109</c:v>
                </c:pt>
                <c:pt idx="189">
                  <c:v>-2.9630650217854133</c:v>
                </c:pt>
                <c:pt idx="190">
                  <c:v>-2.9544232590366239</c:v>
                </c:pt>
                <c:pt idx="191">
                  <c:v>-2.9448815503429921</c:v>
                </c:pt>
                <c:pt idx="192">
                  <c:v>-2.9344428022014171</c:v>
                </c:pt>
                <c:pt idx="193">
                  <c:v>-2.9231101943557056</c:v>
                </c:pt>
                <c:pt idx="194">
                  <c:v>-2.9108871788279895</c:v>
                </c:pt>
                <c:pt idx="195">
                  <c:v>-2.897777478867205</c:v>
                </c:pt>
                <c:pt idx="196">
                  <c:v>-2.8837850878149567</c:v>
                </c:pt>
                <c:pt idx="197">
                  <c:v>-2.8689142678891066</c:v>
                </c:pt>
                <c:pt idx="198">
                  <c:v>-2.8531695488854605</c:v>
                </c:pt>
                <c:pt idx="199">
                  <c:v>-2.8365557267979504</c:v>
                </c:pt>
                <c:pt idx="200">
                  <c:v>-2.8190778623577253</c:v>
                </c:pt>
                <c:pt idx="201">
                  <c:v>-2.8007412794916053</c:v>
                </c:pt>
                <c:pt idx="202">
                  <c:v>-2.7815515637003623</c:v>
                </c:pt>
                <c:pt idx="203">
                  <c:v>-2.761514560357321</c:v>
                </c:pt>
                <c:pt idx="204">
                  <c:v>-2.7406363729278032</c:v>
                </c:pt>
                <c:pt idx="205">
                  <c:v>-2.7189233611099501</c:v>
                </c:pt>
                <c:pt idx="206">
                  <c:v>-2.6963821388975013</c:v>
                </c:pt>
                <c:pt idx="207">
                  <c:v>-2.6730195725651043</c:v>
                </c:pt>
                <c:pt idx="208">
                  <c:v>-2.6488427785767805</c:v>
                </c:pt>
                <c:pt idx="209">
                  <c:v>-2.6238591214181874</c:v>
                </c:pt>
                <c:pt idx="210">
                  <c:v>-2.598076211353316</c:v>
                </c:pt>
                <c:pt idx="211">
                  <c:v>-2.5715019021063368</c:v>
                </c:pt>
                <c:pt idx="212">
                  <c:v>-2.544144288469278</c:v>
                </c:pt>
                <c:pt idx="213">
                  <c:v>-2.5160117038362722</c:v>
                </c:pt>
                <c:pt idx="214">
                  <c:v>-2.4871127176651253</c:v>
                </c:pt>
                <c:pt idx="215">
                  <c:v>-2.4574561328669762</c:v>
                </c:pt>
                <c:pt idx="216">
                  <c:v>-2.4270509831248428</c:v>
                </c:pt>
                <c:pt idx="217">
                  <c:v>-2.3959065301418789</c:v>
                </c:pt>
                <c:pt idx="218">
                  <c:v>-2.3640322608201667</c:v>
                </c:pt>
                <c:pt idx="219">
                  <c:v>-2.3314378843709123</c:v>
                </c:pt>
                <c:pt idx="220">
                  <c:v>-2.2981333293569342</c:v>
                </c:pt>
                <c:pt idx="221">
                  <c:v>-2.2641287406683155</c:v>
                </c:pt>
                <c:pt idx="222">
                  <c:v>-2.229434476432183</c:v>
                </c:pt>
                <c:pt idx="223">
                  <c:v>-2.1940611048575116</c:v>
                </c:pt>
                <c:pt idx="224">
                  <c:v>-2.1580194010159532</c:v>
                </c:pt>
                <c:pt idx="225">
                  <c:v>-2.1213203435596428</c:v>
                </c:pt>
                <c:pt idx="226">
                  <c:v>-2.0839751113769927</c:v>
                </c:pt>
                <c:pt idx="227">
                  <c:v>-2.0459950801874967</c:v>
                </c:pt>
                <c:pt idx="228">
                  <c:v>-2.0073918190765756</c:v>
                </c:pt>
                <c:pt idx="229">
                  <c:v>-1.9681770869715227</c:v>
                </c:pt>
                <c:pt idx="230">
                  <c:v>-1.9283628290596184</c:v>
                </c:pt>
                <c:pt idx="231">
                  <c:v>-1.8879611731495114</c:v>
                </c:pt>
                <c:pt idx="232">
                  <c:v>-1.8469844259769741</c:v>
                </c:pt>
                <c:pt idx="233">
                  <c:v>-1.8054450694561448</c:v>
                </c:pt>
                <c:pt idx="234">
                  <c:v>-1.7633557568774196</c:v>
                </c:pt>
                <c:pt idx="235">
                  <c:v>-1.720729309053139</c:v>
                </c:pt>
                <c:pt idx="236">
                  <c:v>-1.6775787104122417</c:v>
                </c:pt>
                <c:pt idx="237">
                  <c:v>-1.6339171050450809</c:v>
                </c:pt>
                <c:pt idx="238">
                  <c:v>-1.5897577926996149</c:v>
                </c:pt>
                <c:pt idx="239">
                  <c:v>-1.5451142247301635</c:v>
                </c:pt>
                <c:pt idx="240">
                  <c:v>-1.5000000000000013</c:v>
                </c:pt>
                <c:pt idx="241">
                  <c:v>-1.4544288607390106</c:v>
                </c:pt>
                <c:pt idx="242">
                  <c:v>-1.4084146883576723</c:v>
                </c:pt>
                <c:pt idx="243">
                  <c:v>-1.3619714992186407</c:v>
                </c:pt>
                <c:pt idx="244">
                  <c:v>-1.3151134403672331</c:v>
                </c:pt>
                <c:pt idx="245">
                  <c:v>-1.2678547852220998</c:v>
                </c:pt>
                <c:pt idx="246">
                  <c:v>-1.2202099292274002</c:v>
                </c:pt>
                <c:pt idx="247">
                  <c:v>-1.1721933854678215</c:v>
                </c:pt>
                <c:pt idx="248">
                  <c:v>-1.1238197802477368</c:v>
                </c:pt>
                <c:pt idx="249">
                  <c:v>-1.0751038486359021</c:v>
                </c:pt>
                <c:pt idx="250">
                  <c:v>-1.0260604299770082</c:v>
                </c:pt>
                <c:pt idx="251">
                  <c:v>-0.97670446337146988</c:v>
                </c:pt>
                <c:pt idx="252">
                  <c:v>-0.92705098312484269</c:v>
                </c:pt>
                <c:pt idx="253">
                  <c:v>-0.87711511416821131</c:v>
                </c:pt>
                <c:pt idx="254">
                  <c:v>-0.82691206745099666</c:v>
                </c:pt>
                <c:pt idx="255">
                  <c:v>-0.77645713530756189</c:v>
                </c:pt>
                <c:pt idx="256">
                  <c:v>-0.72576568679900333</c:v>
                </c:pt>
                <c:pt idx="257">
                  <c:v>-0.6748531630315957</c:v>
                </c:pt>
                <c:pt idx="258">
                  <c:v>-0.6237350724532793</c:v>
                </c:pt>
                <c:pt idx="259">
                  <c:v>-0.57242698612963638</c:v>
                </c:pt>
                <c:pt idx="260">
                  <c:v>-0.52094453300079102</c:v>
                </c:pt>
                <c:pt idx="261">
                  <c:v>-0.46930339512069308</c:v>
                </c:pt>
                <c:pt idx="262">
                  <c:v>-0.41751930288019479</c:v>
                </c:pt>
                <c:pt idx="263">
                  <c:v>-0.36560803021544153</c:v>
                </c:pt>
                <c:pt idx="264">
                  <c:v>-0.31358538980296008</c:v>
                </c:pt>
                <c:pt idx="265">
                  <c:v>-0.26146722824297475</c:v>
                </c:pt>
                <c:pt idx="266">
                  <c:v>-0.20926942123237674</c:v>
                </c:pt>
                <c:pt idx="267">
                  <c:v>-0.15700786872883293</c:v>
                </c:pt>
                <c:pt idx="268">
                  <c:v>-0.10469849010750495</c:v>
                </c:pt>
                <c:pt idx="269">
                  <c:v>-5.2357219311850493E-2</c:v>
                </c:pt>
                <c:pt idx="270">
                  <c:v>-5.51316804708879E-16</c:v>
                </c:pt>
                <c:pt idx="271">
                  <c:v>5.235721931184939E-2</c:v>
                </c:pt>
                <c:pt idx="272">
                  <c:v>0.10469849010750384</c:v>
                </c:pt>
                <c:pt idx="273">
                  <c:v>0.15700786872883182</c:v>
                </c:pt>
                <c:pt idx="274">
                  <c:v>0.20926942123237566</c:v>
                </c:pt>
                <c:pt idx="275">
                  <c:v>0.26146722824297364</c:v>
                </c:pt>
                <c:pt idx="276">
                  <c:v>0.31358538980295897</c:v>
                </c:pt>
                <c:pt idx="277">
                  <c:v>0.36560803021544308</c:v>
                </c:pt>
                <c:pt idx="278">
                  <c:v>0.4175193028801964</c:v>
                </c:pt>
                <c:pt idx="279">
                  <c:v>0.46930339512069202</c:v>
                </c:pt>
                <c:pt idx="280">
                  <c:v>0.52094453300078991</c:v>
                </c:pt>
                <c:pt idx="281">
                  <c:v>0.57242698612963272</c:v>
                </c:pt>
                <c:pt idx="282">
                  <c:v>0.62373507245327575</c:v>
                </c:pt>
                <c:pt idx="283">
                  <c:v>0.67485316303159482</c:v>
                </c:pt>
                <c:pt idx="284">
                  <c:v>0.72576568679900233</c:v>
                </c:pt>
                <c:pt idx="285">
                  <c:v>0.77645713530756333</c:v>
                </c:pt>
                <c:pt idx="286">
                  <c:v>0.82691206745099821</c:v>
                </c:pt>
                <c:pt idx="287">
                  <c:v>0.87711511416821009</c:v>
                </c:pt>
                <c:pt idx="288">
                  <c:v>0.92705098312484169</c:v>
                </c:pt>
                <c:pt idx="289">
                  <c:v>0.97670446337146899</c:v>
                </c:pt>
                <c:pt idx="290">
                  <c:v>1.0260604299770044</c:v>
                </c:pt>
                <c:pt idx="291">
                  <c:v>1.0751038486358986</c:v>
                </c:pt>
                <c:pt idx="292">
                  <c:v>1.1238197802477359</c:v>
                </c:pt>
                <c:pt idx="293">
                  <c:v>1.1721933854678204</c:v>
                </c:pt>
                <c:pt idx="294">
                  <c:v>1.2202099292274016</c:v>
                </c:pt>
                <c:pt idx="295">
                  <c:v>1.2678547852220987</c:v>
                </c:pt>
                <c:pt idx="296">
                  <c:v>1.3151134403672322</c:v>
                </c:pt>
                <c:pt idx="297">
                  <c:v>1.3619714992186398</c:v>
                </c:pt>
                <c:pt idx="298">
                  <c:v>1.4084146883576714</c:v>
                </c:pt>
                <c:pt idx="299">
                  <c:v>1.4544288607390095</c:v>
                </c:pt>
                <c:pt idx="300">
                  <c:v>1.5000000000000004</c:v>
                </c:pt>
                <c:pt idx="301">
                  <c:v>1.5451142247301624</c:v>
                </c:pt>
                <c:pt idx="302">
                  <c:v>1.589757792699614</c:v>
                </c:pt>
                <c:pt idx="303">
                  <c:v>1.63391710504508</c:v>
                </c:pt>
                <c:pt idx="304">
                  <c:v>1.6775787104122388</c:v>
                </c:pt>
                <c:pt idx="305">
                  <c:v>1.7207293090531381</c:v>
                </c:pt>
                <c:pt idx="306">
                  <c:v>1.7633557568774187</c:v>
                </c:pt>
                <c:pt idx="307">
                  <c:v>1.8054450694561437</c:v>
                </c:pt>
                <c:pt idx="308">
                  <c:v>1.8469844259769754</c:v>
                </c:pt>
                <c:pt idx="309">
                  <c:v>1.8879611731495125</c:v>
                </c:pt>
                <c:pt idx="310">
                  <c:v>1.9283628290596178</c:v>
                </c:pt>
                <c:pt idx="311">
                  <c:v>1.9681770869715212</c:v>
                </c:pt>
                <c:pt idx="312">
                  <c:v>2.0073918190765734</c:v>
                </c:pt>
                <c:pt idx="313">
                  <c:v>2.045995080187494</c:v>
                </c:pt>
                <c:pt idx="314">
                  <c:v>2.08397511137699</c:v>
                </c:pt>
                <c:pt idx="315">
                  <c:v>2.1213203435596419</c:v>
                </c:pt>
                <c:pt idx="316">
                  <c:v>2.1580194010159524</c:v>
                </c:pt>
                <c:pt idx="317">
                  <c:v>2.194061104857512</c:v>
                </c:pt>
                <c:pt idx="318">
                  <c:v>2.229434476432183</c:v>
                </c:pt>
                <c:pt idx="319">
                  <c:v>2.2641287406683155</c:v>
                </c:pt>
                <c:pt idx="320">
                  <c:v>2.2981333293569333</c:v>
                </c:pt>
                <c:pt idx="321">
                  <c:v>2.3314378843709118</c:v>
                </c:pt>
                <c:pt idx="322">
                  <c:v>2.3640322608201645</c:v>
                </c:pt>
                <c:pt idx="323">
                  <c:v>2.3959065301418785</c:v>
                </c:pt>
                <c:pt idx="324">
                  <c:v>2.4270509831248419</c:v>
                </c:pt>
                <c:pt idx="325">
                  <c:v>2.4574561328669748</c:v>
                </c:pt>
                <c:pt idx="326">
                  <c:v>2.4871127176651244</c:v>
                </c:pt>
                <c:pt idx="327">
                  <c:v>2.5160117038362722</c:v>
                </c:pt>
                <c:pt idx="328">
                  <c:v>2.5441442884692762</c:v>
                </c:pt>
                <c:pt idx="329">
                  <c:v>2.5715019021063363</c:v>
                </c:pt>
                <c:pt idx="330">
                  <c:v>2.5980762113533151</c:v>
                </c:pt>
                <c:pt idx="331">
                  <c:v>2.6238591214181874</c:v>
                </c:pt>
                <c:pt idx="332">
                  <c:v>2.6488427785767805</c:v>
                </c:pt>
                <c:pt idx="333">
                  <c:v>2.6730195725651034</c:v>
                </c:pt>
                <c:pt idx="334">
                  <c:v>2.6963821388975013</c:v>
                </c:pt>
                <c:pt idx="335">
                  <c:v>2.7189233611099493</c:v>
                </c:pt>
                <c:pt idx="336">
                  <c:v>2.7406363729278027</c:v>
                </c:pt>
                <c:pt idx="337">
                  <c:v>2.7615145603573197</c:v>
                </c:pt>
                <c:pt idx="338">
                  <c:v>2.7815515637003618</c:v>
                </c:pt>
                <c:pt idx="339">
                  <c:v>2.8007412794916045</c:v>
                </c:pt>
                <c:pt idx="340">
                  <c:v>2.8190778623577253</c:v>
                </c:pt>
                <c:pt idx="341">
                  <c:v>2.8365557267979495</c:v>
                </c:pt>
                <c:pt idx="342">
                  <c:v>2.8531695488854605</c:v>
                </c:pt>
                <c:pt idx="343">
                  <c:v>2.8689142678891071</c:v>
                </c:pt>
                <c:pt idx="344">
                  <c:v>2.8837850878149558</c:v>
                </c:pt>
                <c:pt idx="345">
                  <c:v>2.897777478867205</c:v>
                </c:pt>
                <c:pt idx="346">
                  <c:v>2.9108871788279895</c:v>
                </c:pt>
                <c:pt idx="347">
                  <c:v>2.9231101943557052</c:v>
                </c:pt>
                <c:pt idx="348">
                  <c:v>2.9344428022014166</c:v>
                </c:pt>
                <c:pt idx="349">
                  <c:v>2.9448815503429921</c:v>
                </c:pt>
                <c:pt idx="350">
                  <c:v>2.9544232590366235</c:v>
                </c:pt>
                <c:pt idx="351">
                  <c:v>2.9630650217854129</c:v>
                </c:pt>
                <c:pt idx="352">
                  <c:v>2.9708042062247109</c:v>
                </c:pt>
                <c:pt idx="353">
                  <c:v>2.9776384549239658</c:v>
                </c:pt>
                <c:pt idx="354">
                  <c:v>2.9835656861048196</c:v>
                </c:pt>
                <c:pt idx="355">
                  <c:v>2.9885840942752369</c:v>
                </c:pt>
                <c:pt idx="356">
                  <c:v>2.9926921507794728</c:v>
                </c:pt>
                <c:pt idx="357">
                  <c:v>2.9958886042637216</c:v>
                </c:pt>
                <c:pt idx="358">
                  <c:v>2.9981724810572872</c:v>
                </c:pt>
                <c:pt idx="359">
                  <c:v>2.999543085469174</c:v>
                </c:pt>
              </c:numCache>
            </c:numRef>
          </c:xVal>
          <c:yVal>
            <c:numRef>
              <c:f>calcs!$T$7:$T$366</c:f>
              <c:numCache>
                <c:formatCode>General</c:formatCode>
                <c:ptCount val="360"/>
                <c:pt idx="0">
                  <c:v>0</c:v>
                </c:pt>
                <c:pt idx="1">
                  <c:v>5.2357219311850535E-2</c:v>
                </c:pt>
                <c:pt idx="2">
                  <c:v>0.1046984901075029</c:v>
                </c:pt>
                <c:pt idx="3">
                  <c:v>0.15700786872883149</c:v>
                </c:pt>
                <c:pt idx="4">
                  <c:v>0.20926942123237591</c:v>
                </c:pt>
                <c:pt idx="5">
                  <c:v>0.26146722824297453</c:v>
                </c:pt>
                <c:pt idx="6">
                  <c:v>0.31358538980296036</c:v>
                </c:pt>
                <c:pt idx="7">
                  <c:v>0.36560803021544241</c:v>
                </c:pt>
                <c:pt idx="8">
                  <c:v>0.41751930288019634</c:v>
                </c:pt>
                <c:pt idx="9">
                  <c:v>0.46930339512069263</c:v>
                </c:pt>
                <c:pt idx="10">
                  <c:v>0.52094453300079102</c:v>
                </c:pt>
                <c:pt idx="11">
                  <c:v>0.57242698612963439</c:v>
                </c:pt>
                <c:pt idx="12">
                  <c:v>0.62373507245327797</c:v>
                </c:pt>
                <c:pt idx="13">
                  <c:v>0.67485316303159504</c:v>
                </c:pt>
                <c:pt idx="14">
                  <c:v>0.72576568679900322</c:v>
                </c:pt>
                <c:pt idx="15">
                  <c:v>0.77645713530756222</c:v>
                </c:pt>
                <c:pt idx="16">
                  <c:v>0.82691206745099755</c:v>
                </c:pt>
                <c:pt idx="17">
                  <c:v>0.87711511416821031</c:v>
                </c:pt>
                <c:pt idx="18">
                  <c:v>0.92705098312484213</c:v>
                </c:pt>
                <c:pt idx="19">
                  <c:v>0.97670446337146988</c:v>
                </c:pt>
                <c:pt idx="20">
                  <c:v>1.0260604299770062</c:v>
                </c:pt>
                <c:pt idx="21">
                  <c:v>1.0751038486359008</c:v>
                </c:pt>
                <c:pt idx="22">
                  <c:v>1.1238197802477361</c:v>
                </c:pt>
                <c:pt idx="23">
                  <c:v>1.1721933854678213</c:v>
                </c:pt>
                <c:pt idx="24">
                  <c:v>1.2202099292274005</c:v>
                </c:pt>
                <c:pt idx="25">
                  <c:v>1.2678547852220983</c:v>
                </c:pt>
                <c:pt idx="26">
                  <c:v>1.3151134403672322</c:v>
                </c:pt>
                <c:pt idx="27">
                  <c:v>1.3619714992186402</c:v>
                </c:pt>
                <c:pt idx="28">
                  <c:v>1.4084146883576725</c:v>
                </c:pt>
                <c:pt idx="29">
                  <c:v>1.4544288607390112</c:v>
                </c:pt>
                <c:pt idx="30">
                  <c:v>1.4999999999999998</c:v>
                </c:pt>
                <c:pt idx="31">
                  <c:v>1.5451142247301624</c:v>
                </c:pt>
                <c:pt idx="32">
                  <c:v>1.5897577926996147</c:v>
                </c:pt>
                <c:pt idx="33">
                  <c:v>1.6339171050450814</c:v>
                </c:pt>
                <c:pt idx="34">
                  <c:v>1.6775787104122406</c:v>
                </c:pt>
                <c:pt idx="35">
                  <c:v>1.7207293090531381</c:v>
                </c:pt>
                <c:pt idx="36">
                  <c:v>1.7633557568774194</c:v>
                </c:pt>
                <c:pt idx="37">
                  <c:v>1.8054450694561448</c:v>
                </c:pt>
                <c:pt idx="38">
                  <c:v>1.8469844259769745</c:v>
                </c:pt>
                <c:pt idx="39">
                  <c:v>1.8879611731495123</c:v>
                </c:pt>
                <c:pt idx="40">
                  <c:v>1.9283628290596178</c:v>
                </c:pt>
                <c:pt idx="41">
                  <c:v>1.9681770869715214</c:v>
                </c:pt>
                <c:pt idx="42">
                  <c:v>2.0073918190765747</c:v>
                </c:pt>
                <c:pt idx="43">
                  <c:v>2.0459950801874953</c:v>
                </c:pt>
                <c:pt idx="44">
                  <c:v>2.0839751113769918</c:v>
                </c:pt>
                <c:pt idx="45">
                  <c:v>2.1213203435596424</c:v>
                </c:pt>
                <c:pt idx="46">
                  <c:v>2.1580194010159532</c:v>
                </c:pt>
                <c:pt idx="47">
                  <c:v>2.1940611048575116</c:v>
                </c:pt>
                <c:pt idx="48">
                  <c:v>2.2294344764321825</c:v>
                </c:pt>
                <c:pt idx="49">
                  <c:v>2.2641287406683159</c:v>
                </c:pt>
                <c:pt idx="50">
                  <c:v>2.2981333293569342</c:v>
                </c:pt>
                <c:pt idx="51">
                  <c:v>2.3314378843709123</c:v>
                </c:pt>
                <c:pt idx="52">
                  <c:v>2.3640322608201663</c:v>
                </c:pt>
                <c:pt idx="53">
                  <c:v>2.3959065301418785</c:v>
                </c:pt>
                <c:pt idx="54">
                  <c:v>2.4270509831248424</c:v>
                </c:pt>
                <c:pt idx="55">
                  <c:v>2.4574561328669753</c:v>
                </c:pt>
                <c:pt idx="56">
                  <c:v>2.4871127176651253</c:v>
                </c:pt>
                <c:pt idx="57">
                  <c:v>2.5160117038362717</c:v>
                </c:pt>
                <c:pt idx="58">
                  <c:v>2.544144288469278</c:v>
                </c:pt>
                <c:pt idx="59">
                  <c:v>2.5715019021063368</c:v>
                </c:pt>
                <c:pt idx="60">
                  <c:v>2.598076211353316</c:v>
                </c:pt>
                <c:pt idx="61">
                  <c:v>2.623859121418187</c:v>
                </c:pt>
                <c:pt idx="62">
                  <c:v>2.6488427785767805</c:v>
                </c:pt>
                <c:pt idx="63">
                  <c:v>2.6730195725651034</c:v>
                </c:pt>
                <c:pt idx="64">
                  <c:v>2.6963821388975013</c:v>
                </c:pt>
                <c:pt idx="65">
                  <c:v>2.7189233611099497</c:v>
                </c:pt>
                <c:pt idx="66">
                  <c:v>2.7406363729278027</c:v>
                </c:pt>
                <c:pt idx="67">
                  <c:v>2.7615145603573206</c:v>
                </c:pt>
                <c:pt idx="68">
                  <c:v>2.7815515637003623</c:v>
                </c:pt>
                <c:pt idx="69">
                  <c:v>2.8007412794916053</c:v>
                </c:pt>
                <c:pt idx="70">
                  <c:v>2.8190778623577248</c:v>
                </c:pt>
                <c:pt idx="71">
                  <c:v>2.8365557267979504</c:v>
                </c:pt>
                <c:pt idx="72">
                  <c:v>2.8531695488854605</c:v>
                </c:pt>
                <c:pt idx="73">
                  <c:v>2.8689142678891062</c:v>
                </c:pt>
                <c:pt idx="74">
                  <c:v>2.8837850878149567</c:v>
                </c:pt>
                <c:pt idx="75">
                  <c:v>2.897777478867205</c:v>
                </c:pt>
                <c:pt idx="76">
                  <c:v>2.9108871788279895</c:v>
                </c:pt>
                <c:pt idx="77">
                  <c:v>2.9231101943557056</c:v>
                </c:pt>
                <c:pt idx="78">
                  <c:v>2.9344428022014166</c:v>
                </c:pt>
                <c:pt idx="79">
                  <c:v>2.9448815503429921</c:v>
                </c:pt>
                <c:pt idx="80">
                  <c:v>2.9544232590366239</c:v>
                </c:pt>
                <c:pt idx="81">
                  <c:v>2.9630650217854133</c:v>
                </c:pt>
                <c:pt idx="82">
                  <c:v>2.9708042062247109</c:v>
                </c:pt>
                <c:pt idx="83">
                  <c:v>2.9776384549239658</c:v>
                </c:pt>
                <c:pt idx="84">
                  <c:v>2.9835656861048196</c:v>
                </c:pt>
                <c:pt idx="85">
                  <c:v>2.9885840942752369</c:v>
                </c:pt>
                <c:pt idx="86">
                  <c:v>2.9926921507794724</c:v>
                </c:pt>
                <c:pt idx="87">
                  <c:v>2.9958886042637216</c:v>
                </c:pt>
                <c:pt idx="88">
                  <c:v>2.9981724810572872</c:v>
                </c:pt>
                <c:pt idx="89">
                  <c:v>2.999543085469174</c:v>
                </c:pt>
                <c:pt idx="90">
                  <c:v>3</c:v>
                </c:pt>
                <c:pt idx="91">
                  <c:v>2.999543085469174</c:v>
                </c:pt>
                <c:pt idx="92">
                  <c:v>2.9981724810572872</c:v>
                </c:pt>
                <c:pt idx="93">
                  <c:v>2.9958886042637216</c:v>
                </c:pt>
                <c:pt idx="94">
                  <c:v>2.9926921507794724</c:v>
                </c:pt>
                <c:pt idx="95">
                  <c:v>2.9885840942752369</c:v>
                </c:pt>
                <c:pt idx="96">
                  <c:v>2.9835656861048201</c:v>
                </c:pt>
                <c:pt idx="97">
                  <c:v>2.9776384549239663</c:v>
                </c:pt>
                <c:pt idx="98">
                  <c:v>2.9708042062247113</c:v>
                </c:pt>
                <c:pt idx="99">
                  <c:v>2.9630650217854129</c:v>
                </c:pt>
                <c:pt idx="100">
                  <c:v>2.9544232590366239</c:v>
                </c:pt>
                <c:pt idx="101">
                  <c:v>2.9448815503429921</c:v>
                </c:pt>
                <c:pt idx="102">
                  <c:v>2.9344428022014171</c:v>
                </c:pt>
                <c:pt idx="103">
                  <c:v>2.9231101943557056</c:v>
                </c:pt>
                <c:pt idx="104">
                  <c:v>2.9108871788279895</c:v>
                </c:pt>
                <c:pt idx="105">
                  <c:v>2.897777478867205</c:v>
                </c:pt>
                <c:pt idx="106">
                  <c:v>2.8837850878149567</c:v>
                </c:pt>
                <c:pt idx="107">
                  <c:v>2.8689142678891066</c:v>
                </c:pt>
                <c:pt idx="108">
                  <c:v>2.8531695488854609</c:v>
                </c:pt>
                <c:pt idx="109">
                  <c:v>2.8365557267979504</c:v>
                </c:pt>
                <c:pt idx="110">
                  <c:v>2.8190778623577253</c:v>
                </c:pt>
                <c:pt idx="111">
                  <c:v>2.8007412794916053</c:v>
                </c:pt>
                <c:pt idx="112">
                  <c:v>2.7815515637003623</c:v>
                </c:pt>
                <c:pt idx="113">
                  <c:v>2.761514560357321</c:v>
                </c:pt>
                <c:pt idx="114">
                  <c:v>2.7406363729278027</c:v>
                </c:pt>
                <c:pt idx="115">
                  <c:v>2.7189233611099501</c:v>
                </c:pt>
                <c:pt idx="116">
                  <c:v>2.6963821388975009</c:v>
                </c:pt>
                <c:pt idx="117">
                  <c:v>2.6730195725651038</c:v>
                </c:pt>
                <c:pt idx="118">
                  <c:v>2.6488427785767814</c:v>
                </c:pt>
                <c:pt idx="119">
                  <c:v>2.6238591214181874</c:v>
                </c:pt>
                <c:pt idx="120">
                  <c:v>2.598076211353316</c:v>
                </c:pt>
                <c:pt idx="121">
                  <c:v>2.5715019021063368</c:v>
                </c:pt>
                <c:pt idx="122">
                  <c:v>2.544144288469278</c:v>
                </c:pt>
                <c:pt idx="123">
                  <c:v>2.5160117038362717</c:v>
                </c:pt>
                <c:pt idx="124">
                  <c:v>2.4871127176651253</c:v>
                </c:pt>
                <c:pt idx="125">
                  <c:v>2.4574561328669762</c:v>
                </c:pt>
                <c:pt idx="126">
                  <c:v>2.4270509831248424</c:v>
                </c:pt>
                <c:pt idx="127">
                  <c:v>2.395906530141878</c:v>
                </c:pt>
                <c:pt idx="128">
                  <c:v>2.3640322608201663</c:v>
                </c:pt>
                <c:pt idx="129">
                  <c:v>2.3314378843709131</c:v>
                </c:pt>
                <c:pt idx="130">
                  <c:v>2.2981333293569342</c:v>
                </c:pt>
                <c:pt idx="131">
                  <c:v>2.2641287406683155</c:v>
                </c:pt>
                <c:pt idx="132">
                  <c:v>2.229434476432183</c:v>
                </c:pt>
                <c:pt idx="133">
                  <c:v>2.1940611048575116</c:v>
                </c:pt>
                <c:pt idx="134">
                  <c:v>2.1580194010159541</c:v>
                </c:pt>
                <c:pt idx="135">
                  <c:v>2.1213203435596428</c:v>
                </c:pt>
                <c:pt idx="136">
                  <c:v>2.0839751113769913</c:v>
                </c:pt>
                <c:pt idx="137">
                  <c:v>2.0459950801874958</c:v>
                </c:pt>
                <c:pt idx="138">
                  <c:v>2.0073918190765752</c:v>
                </c:pt>
                <c:pt idx="139">
                  <c:v>1.9681770869715218</c:v>
                </c:pt>
                <c:pt idx="140">
                  <c:v>1.9283628290596184</c:v>
                </c:pt>
                <c:pt idx="141">
                  <c:v>1.8879611731495132</c:v>
                </c:pt>
                <c:pt idx="142">
                  <c:v>1.8469844259769752</c:v>
                </c:pt>
                <c:pt idx="143">
                  <c:v>1.8054450694561446</c:v>
                </c:pt>
                <c:pt idx="144">
                  <c:v>1.7633557568774196</c:v>
                </c:pt>
                <c:pt idx="145">
                  <c:v>1.720729309053139</c:v>
                </c:pt>
                <c:pt idx="146">
                  <c:v>1.6775787104122406</c:v>
                </c:pt>
                <c:pt idx="147">
                  <c:v>1.6339171050450809</c:v>
                </c:pt>
                <c:pt idx="148">
                  <c:v>1.5897577926996147</c:v>
                </c:pt>
                <c:pt idx="149">
                  <c:v>1.5451142247301632</c:v>
                </c:pt>
                <c:pt idx="150">
                  <c:v>1.4999999999999998</c:v>
                </c:pt>
                <c:pt idx="151">
                  <c:v>1.4544288607390115</c:v>
                </c:pt>
                <c:pt idx="152">
                  <c:v>1.4084146883576731</c:v>
                </c:pt>
                <c:pt idx="153">
                  <c:v>1.3619714992186407</c:v>
                </c:pt>
                <c:pt idx="154">
                  <c:v>1.3151134403672318</c:v>
                </c:pt>
                <c:pt idx="155">
                  <c:v>1.2678547852220985</c:v>
                </c:pt>
                <c:pt idx="156">
                  <c:v>1.2202099292274013</c:v>
                </c:pt>
                <c:pt idx="157">
                  <c:v>1.1721933854678226</c:v>
                </c:pt>
                <c:pt idx="158">
                  <c:v>1.1238197802477368</c:v>
                </c:pt>
                <c:pt idx="159">
                  <c:v>1.0751038486359006</c:v>
                </c:pt>
                <c:pt idx="160">
                  <c:v>1.0260604299770066</c:v>
                </c:pt>
                <c:pt idx="161">
                  <c:v>0.9767044633714711</c:v>
                </c:pt>
                <c:pt idx="162">
                  <c:v>0.92705098312484258</c:v>
                </c:pt>
                <c:pt idx="163">
                  <c:v>0.8771151141682112</c:v>
                </c:pt>
                <c:pt idx="164">
                  <c:v>0.82691206745099899</c:v>
                </c:pt>
                <c:pt idx="165">
                  <c:v>0.77645713530756311</c:v>
                </c:pt>
                <c:pt idx="166">
                  <c:v>0.72576568679900322</c:v>
                </c:pt>
                <c:pt idx="167">
                  <c:v>0.67485316303159437</c:v>
                </c:pt>
                <c:pt idx="168">
                  <c:v>0.62373507245327797</c:v>
                </c:pt>
                <c:pt idx="169">
                  <c:v>0.57242698612963494</c:v>
                </c:pt>
                <c:pt idx="170">
                  <c:v>0.5209445330007908</c:v>
                </c:pt>
                <c:pt idx="171">
                  <c:v>0.46930339512069297</c:v>
                </c:pt>
                <c:pt idx="172">
                  <c:v>0.41751930288019723</c:v>
                </c:pt>
                <c:pt idx="173">
                  <c:v>0.36560803021544264</c:v>
                </c:pt>
                <c:pt idx="174">
                  <c:v>0.31358538980296119</c:v>
                </c:pt>
                <c:pt idx="175">
                  <c:v>0.26146722824297591</c:v>
                </c:pt>
                <c:pt idx="176">
                  <c:v>0.20926942123237657</c:v>
                </c:pt>
                <c:pt idx="177">
                  <c:v>0.15700786872883143</c:v>
                </c:pt>
                <c:pt idx="178">
                  <c:v>0.1046984901075021</c:v>
                </c:pt>
                <c:pt idx="179">
                  <c:v>5.235721931185032E-2</c:v>
                </c:pt>
                <c:pt idx="180">
                  <c:v>3.67544536472586E-16</c:v>
                </c:pt>
                <c:pt idx="181">
                  <c:v>-5.2357219311849577E-2</c:v>
                </c:pt>
                <c:pt idx="182">
                  <c:v>-0.10469849010750271</c:v>
                </c:pt>
                <c:pt idx="183">
                  <c:v>-0.15700786872883066</c:v>
                </c:pt>
                <c:pt idx="184">
                  <c:v>-0.20926942123237449</c:v>
                </c:pt>
                <c:pt idx="185">
                  <c:v>-0.26146722824297386</c:v>
                </c:pt>
                <c:pt idx="186">
                  <c:v>-0.31358538980295914</c:v>
                </c:pt>
                <c:pt idx="187">
                  <c:v>-0.36560803021544319</c:v>
                </c:pt>
                <c:pt idx="188">
                  <c:v>-0.41751930288019656</c:v>
                </c:pt>
                <c:pt idx="189">
                  <c:v>-0.46930339512069219</c:v>
                </c:pt>
                <c:pt idx="190">
                  <c:v>-0.52094453300079135</c:v>
                </c:pt>
                <c:pt idx="191">
                  <c:v>-0.57242698612963416</c:v>
                </c:pt>
                <c:pt idx="192">
                  <c:v>-0.6237350724532772</c:v>
                </c:pt>
                <c:pt idx="193">
                  <c:v>-0.67485316303159493</c:v>
                </c:pt>
                <c:pt idx="194">
                  <c:v>-0.72576568679900255</c:v>
                </c:pt>
                <c:pt idx="195">
                  <c:v>-0.77645713530756111</c:v>
                </c:pt>
                <c:pt idx="196">
                  <c:v>-0.82691206745099699</c:v>
                </c:pt>
                <c:pt idx="197">
                  <c:v>-0.8771151141682092</c:v>
                </c:pt>
                <c:pt idx="198">
                  <c:v>-0.92705098312484324</c:v>
                </c:pt>
                <c:pt idx="199">
                  <c:v>-0.97670446337147032</c:v>
                </c:pt>
                <c:pt idx="200">
                  <c:v>-1.026060429977006</c:v>
                </c:pt>
                <c:pt idx="201">
                  <c:v>-1.0751038486359012</c:v>
                </c:pt>
                <c:pt idx="202">
                  <c:v>-1.1238197802477361</c:v>
                </c:pt>
                <c:pt idx="203">
                  <c:v>-1.1721933854678206</c:v>
                </c:pt>
                <c:pt idx="204">
                  <c:v>-1.2202099292273996</c:v>
                </c:pt>
                <c:pt idx="205">
                  <c:v>-1.2678547852220978</c:v>
                </c:pt>
                <c:pt idx="206">
                  <c:v>-1.3151134403672313</c:v>
                </c:pt>
                <c:pt idx="207">
                  <c:v>-1.3619714992186387</c:v>
                </c:pt>
                <c:pt idx="208">
                  <c:v>-1.4084146883576727</c:v>
                </c:pt>
                <c:pt idx="209">
                  <c:v>-1.4544288607390108</c:v>
                </c:pt>
                <c:pt idx="210">
                  <c:v>-1.5000000000000004</c:v>
                </c:pt>
                <c:pt idx="211">
                  <c:v>-1.5451142247301624</c:v>
                </c:pt>
                <c:pt idx="212">
                  <c:v>-1.5897577926996145</c:v>
                </c:pt>
                <c:pt idx="213">
                  <c:v>-1.6339171050450814</c:v>
                </c:pt>
                <c:pt idx="214">
                  <c:v>-1.6775787104122402</c:v>
                </c:pt>
                <c:pt idx="215">
                  <c:v>-1.7207293090531375</c:v>
                </c:pt>
                <c:pt idx="216">
                  <c:v>-1.7633557568774192</c:v>
                </c:pt>
                <c:pt idx="217">
                  <c:v>-1.8054450694561441</c:v>
                </c:pt>
                <c:pt idx="218">
                  <c:v>-1.8469844259769737</c:v>
                </c:pt>
                <c:pt idx="219">
                  <c:v>-1.8879611731495127</c:v>
                </c:pt>
                <c:pt idx="220">
                  <c:v>-1.9283628290596178</c:v>
                </c:pt>
                <c:pt idx="221">
                  <c:v>-1.9681770869715223</c:v>
                </c:pt>
                <c:pt idx="222">
                  <c:v>-2.0073918190765747</c:v>
                </c:pt>
                <c:pt idx="223">
                  <c:v>-2.0459950801874953</c:v>
                </c:pt>
                <c:pt idx="224">
                  <c:v>-2.0839751113769922</c:v>
                </c:pt>
                <c:pt idx="225">
                  <c:v>-2.1213203435596424</c:v>
                </c:pt>
                <c:pt idx="226">
                  <c:v>-2.1580194010159524</c:v>
                </c:pt>
                <c:pt idx="227">
                  <c:v>-2.1940611048575103</c:v>
                </c:pt>
                <c:pt idx="228">
                  <c:v>-2.2294344764321821</c:v>
                </c:pt>
                <c:pt idx="229">
                  <c:v>-2.264128740668315</c:v>
                </c:pt>
                <c:pt idx="230">
                  <c:v>-2.2981333293569337</c:v>
                </c:pt>
                <c:pt idx="231">
                  <c:v>-2.3314378843709136</c:v>
                </c:pt>
                <c:pt idx="232">
                  <c:v>-2.3640322608201663</c:v>
                </c:pt>
                <c:pt idx="233">
                  <c:v>-2.3959065301418785</c:v>
                </c:pt>
                <c:pt idx="234">
                  <c:v>-2.4270509831248419</c:v>
                </c:pt>
                <c:pt idx="235">
                  <c:v>-2.4574561328669748</c:v>
                </c:pt>
                <c:pt idx="236">
                  <c:v>-2.4871127176651244</c:v>
                </c:pt>
                <c:pt idx="237">
                  <c:v>-2.5160117038362722</c:v>
                </c:pt>
                <c:pt idx="238">
                  <c:v>-2.544144288469278</c:v>
                </c:pt>
                <c:pt idx="239">
                  <c:v>-2.5715019021063363</c:v>
                </c:pt>
                <c:pt idx="240">
                  <c:v>-2.5980762113533151</c:v>
                </c:pt>
                <c:pt idx="241">
                  <c:v>-2.6238591214181879</c:v>
                </c:pt>
                <c:pt idx="242">
                  <c:v>-2.648842778576781</c:v>
                </c:pt>
                <c:pt idx="243">
                  <c:v>-2.6730195725651034</c:v>
                </c:pt>
                <c:pt idx="244">
                  <c:v>-2.6963821388975004</c:v>
                </c:pt>
                <c:pt idx="245">
                  <c:v>-2.7189233611099493</c:v>
                </c:pt>
                <c:pt idx="246">
                  <c:v>-2.7406363729278027</c:v>
                </c:pt>
                <c:pt idx="247">
                  <c:v>-2.7615145603573206</c:v>
                </c:pt>
                <c:pt idx="248">
                  <c:v>-2.7815515637003618</c:v>
                </c:pt>
                <c:pt idx="249">
                  <c:v>-2.8007412794916049</c:v>
                </c:pt>
                <c:pt idx="250">
                  <c:v>-2.8190778623577248</c:v>
                </c:pt>
                <c:pt idx="251">
                  <c:v>-2.8365557267979504</c:v>
                </c:pt>
                <c:pt idx="252">
                  <c:v>-2.8531695488854605</c:v>
                </c:pt>
                <c:pt idx="253">
                  <c:v>-2.8689142678891058</c:v>
                </c:pt>
                <c:pt idx="254">
                  <c:v>-2.8837850878149571</c:v>
                </c:pt>
                <c:pt idx="255">
                  <c:v>-2.897777478867205</c:v>
                </c:pt>
                <c:pt idx="256">
                  <c:v>-2.9108871788279895</c:v>
                </c:pt>
                <c:pt idx="257">
                  <c:v>-2.9231101943557052</c:v>
                </c:pt>
                <c:pt idx="258">
                  <c:v>-2.9344428022014166</c:v>
                </c:pt>
                <c:pt idx="259">
                  <c:v>-2.9448815503429917</c:v>
                </c:pt>
                <c:pt idx="260">
                  <c:v>-2.9544232590366239</c:v>
                </c:pt>
                <c:pt idx="261">
                  <c:v>-2.9630650217854129</c:v>
                </c:pt>
                <c:pt idx="262">
                  <c:v>-2.9708042062247113</c:v>
                </c:pt>
                <c:pt idx="263">
                  <c:v>-2.9776384549239663</c:v>
                </c:pt>
                <c:pt idx="264">
                  <c:v>-2.9835656861048201</c:v>
                </c:pt>
                <c:pt idx="265">
                  <c:v>-2.9885840942752369</c:v>
                </c:pt>
                <c:pt idx="266">
                  <c:v>-2.9926921507794724</c:v>
                </c:pt>
                <c:pt idx="267">
                  <c:v>-2.9958886042637216</c:v>
                </c:pt>
                <c:pt idx="268">
                  <c:v>-2.9981724810572867</c:v>
                </c:pt>
                <c:pt idx="269">
                  <c:v>-2.999543085469174</c:v>
                </c:pt>
                <c:pt idx="270">
                  <c:v>-3</c:v>
                </c:pt>
                <c:pt idx="271">
                  <c:v>-2.999543085469174</c:v>
                </c:pt>
                <c:pt idx="272">
                  <c:v>-2.9981724810572872</c:v>
                </c:pt>
                <c:pt idx="273">
                  <c:v>-2.9958886042637216</c:v>
                </c:pt>
                <c:pt idx="274">
                  <c:v>-2.9926921507794728</c:v>
                </c:pt>
                <c:pt idx="275">
                  <c:v>-2.9885840942752369</c:v>
                </c:pt>
                <c:pt idx="276">
                  <c:v>-2.9835656861048201</c:v>
                </c:pt>
                <c:pt idx="277">
                  <c:v>-2.9776384549239658</c:v>
                </c:pt>
                <c:pt idx="278">
                  <c:v>-2.9708042062247113</c:v>
                </c:pt>
                <c:pt idx="279">
                  <c:v>-2.9630650217854133</c:v>
                </c:pt>
                <c:pt idx="280">
                  <c:v>-2.9544232590366244</c:v>
                </c:pt>
                <c:pt idx="281">
                  <c:v>-2.9448815503429921</c:v>
                </c:pt>
                <c:pt idx="282">
                  <c:v>-2.9344428022014175</c:v>
                </c:pt>
                <c:pt idx="283">
                  <c:v>-2.9231101943557056</c:v>
                </c:pt>
                <c:pt idx="284">
                  <c:v>-2.9108871788279895</c:v>
                </c:pt>
                <c:pt idx="285">
                  <c:v>-2.8977774788672046</c:v>
                </c:pt>
                <c:pt idx="286">
                  <c:v>-2.8837850878149562</c:v>
                </c:pt>
                <c:pt idx="287">
                  <c:v>-2.8689142678891062</c:v>
                </c:pt>
                <c:pt idx="288">
                  <c:v>-2.8531695488854609</c:v>
                </c:pt>
                <c:pt idx="289">
                  <c:v>-2.8365557267979509</c:v>
                </c:pt>
                <c:pt idx="290">
                  <c:v>-2.8190778623577257</c:v>
                </c:pt>
                <c:pt idx="291">
                  <c:v>-2.8007412794916062</c:v>
                </c:pt>
                <c:pt idx="292">
                  <c:v>-2.7815515637003623</c:v>
                </c:pt>
                <c:pt idx="293">
                  <c:v>-2.7615145603573215</c:v>
                </c:pt>
                <c:pt idx="294">
                  <c:v>-2.7406363729278023</c:v>
                </c:pt>
                <c:pt idx="295">
                  <c:v>-2.7189233611099497</c:v>
                </c:pt>
                <c:pt idx="296">
                  <c:v>-2.6963821388975013</c:v>
                </c:pt>
                <c:pt idx="297">
                  <c:v>-2.6730195725651038</c:v>
                </c:pt>
                <c:pt idx="298">
                  <c:v>-2.6488427785767814</c:v>
                </c:pt>
                <c:pt idx="299">
                  <c:v>-2.6238591214181883</c:v>
                </c:pt>
                <c:pt idx="300">
                  <c:v>-2.598076211353316</c:v>
                </c:pt>
                <c:pt idx="301">
                  <c:v>-2.5715019021063368</c:v>
                </c:pt>
                <c:pt idx="302">
                  <c:v>-2.5441442884692784</c:v>
                </c:pt>
                <c:pt idx="303">
                  <c:v>-2.5160117038362726</c:v>
                </c:pt>
                <c:pt idx="304">
                  <c:v>-2.4871127176651262</c:v>
                </c:pt>
                <c:pt idx="305">
                  <c:v>-2.4574561328669753</c:v>
                </c:pt>
                <c:pt idx="306">
                  <c:v>-2.4270509831248428</c:v>
                </c:pt>
                <c:pt idx="307">
                  <c:v>-2.3959065301418789</c:v>
                </c:pt>
                <c:pt idx="308">
                  <c:v>-2.3640322608201654</c:v>
                </c:pt>
                <c:pt idx="309">
                  <c:v>-2.3314378843709123</c:v>
                </c:pt>
                <c:pt idx="310">
                  <c:v>-2.2981333293569346</c:v>
                </c:pt>
                <c:pt idx="311">
                  <c:v>-2.2641287406683168</c:v>
                </c:pt>
                <c:pt idx="312">
                  <c:v>-2.2294344764321838</c:v>
                </c:pt>
                <c:pt idx="313">
                  <c:v>-2.1940611048575129</c:v>
                </c:pt>
                <c:pt idx="314">
                  <c:v>-2.158019401015955</c:v>
                </c:pt>
                <c:pt idx="315">
                  <c:v>-2.1213203435596428</c:v>
                </c:pt>
                <c:pt idx="316">
                  <c:v>-2.0839751113769927</c:v>
                </c:pt>
                <c:pt idx="317">
                  <c:v>-2.0459950801874949</c:v>
                </c:pt>
                <c:pt idx="318">
                  <c:v>-2.0073918190765743</c:v>
                </c:pt>
                <c:pt idx="319">
                  <c:v>-1.9681770869715223</c:v>
                </c:pt>
                <c:pt idx="320">
                  <c:v>-1.9283628290596186</c:v>
                </c:pt>
                <c:pt idx="321">
                  <c:v>-1.8879611731495136</c:v>
                </c:pt>
                <c:pt idx="322">
                  <c:v>-1.8469844259769765</c:v>
                </c:pt>
                <c:pt idx="323">
                  <c:v>-1.8054450694561448</c:v>
                </c:pt>
                <c:pt idx="324">
                  <c:v>-1.7633557568774201</c:v>
                </c:pt>
                <c:pt idx="325">
                  <c:v>-1.7207293090531395</c:v>
                </c:pt>
                <c:pt idx="326">
                  <c:v>-1.6775787104122419</c:v>
                </c:pt>
                <c:pt idx="327">
                  <c:v>-1.6339171050450809</c:v>
                </c:pt>
                <c:pt idx="328">
                  <c:v>-1.5897577926996174</c:v>
                </c:pt>
                <c:pt idx="329">
                  <c:v>-1.5451142247301635</c:v>
                </c:pt>
                <c:pt idx="330">
                  <c:v>-1.5000000000000013</c:v>
                </c:pt>
                <c:pt idx="331">
                  <c:v>-1.4544288607390108</c:v>
                </c:pt>
                <c:pt idx="332">
                  <c:v>-1.4084146883576725</c:v>
                </c:pt>
                <c:pt idx="333">
                  <c:v>-1.3619714992186409</c:v>
                </c:pt>
                <c:pt idx="334">
                  <c:v>-1.3151134403672311</c:v>
                </c:pt>
                <c:pt idx="335">
                  <c:v>-1.2678547852221</c:v>
                </c:pt>
                <c:pt idx="336">
                  <c:v>-1.2202099292274005</c:v>
                </c:pt>
                <c:pt idx="337">
                  <c:v>-1.1721933854678241</c:v>
                </c:pt>
                <c:pt idx="338">
                  <c:v>-1.123819780247737</c:v>
                </c:pt>
                <c:pt idx="339">
                  <c:v>-1.0751038486359024</c:v>
                </c:pt>
                <c:pt idx="340">
                  <c:v>-1.0260604299770058</c:v>
                </c:pt>
                <c:pt idx="341">
                  <c:v>-0.97670446337147254</c:v>
                </c:pt>
                <c:pt idx="342">
                  <c:v>-0.9270509831248428</c:v>
                </c:pt>
                <c:pt idx="343">
                  <c:v>-0.87711511416820875</c:v>
                </c:pt>
                <c:pt idx="344">
                  <c:v>-0.82691206745099932</c:v>
                </c:pt>
                <c:pt idx="345">
                  <c:v>-0.776457135307562</c:v>
                </c:pt>
                <c:pt idx="346">
                  <c:v>-0.72576568679900366</c:v>
                </c:pt>
                <c:pt idx="347">
                  <c:v>-0.67485316303159604</c:v>
                </c:pt>
                <c:pt idx="348">
                  <c:v>-0.62373507245327964</c:v>
                </c:pt>
                <c:pt idx="349">
                  <c:v>-0.57242698612963405</c:v>
                </c:pt>
                <c:pt idx="350">
                  <c:v>-0.5209445330007938</c:v>
                </c:pt>
                <c:pt idx="351">
                  <c:v>-0.46930339512069336</c:v>
                </c:pt>
                <c:pt idx="352">
                  <c:v>-0.41751930288019767</c:v>
                </c:pt>
                <c:pt idx="353">
                  <c:v>-0.36560803021544436</c:v>
                </c:pt>
                <c:pt idx="354">
                  <c:v>-0.31358538980296025</c:v>
                </c:pt>
                <c:pt idx="355">
                  <c:v>-0.26146722824297497</c:v>
                </c:pt>
                <c:pt idx="356">
                  <c:v>-0.2092694212323743</c:v>
                </c:pt>
                <c:pt idx="357">
                  <c:v>-0.1570078687288331</c:v>
                </c:pt>
                <c:pt idx="358">
                  <c:v>-0.10469849010750247</c:v>
                </c:pt>
                <c:pt idx="359">
                  <c:v>-5.2357219311853345E-2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DD-4283-A184-DB0AC7F0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66304"/>
        <c:axId val="712663680"/>
      </c:scatterChart>
      <c:scatterChart>
        <c:scatterStyle val="lineMarker"/>
        <c:varyColors val="0"/>
        <c:ser>
          <c:idx val="3"/>
          <c:order val="3"/>
          <c:tx>
            <c:v>Track_CL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calcs!$B$5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calcs!$B$6</c:f>
              <c:numCache>
                <c:formatCode>General</c:formatCode>
                <c:ptCount val="1"/>
                <c:pt idx="0">
                  <c:v>-1.97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DD-4283-A184-DB0AC7F04C40}"/>
            </c:ext>
          </c:extLst>
        </c:ser>
        <c:ser>
          <c:idx val="4"/>
          <c:order val="4"/>
          <c:tx>
            <c:v>Tunnel_SOP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calcs!$R$2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calcs!$R$3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DD-4283-A184-DB0AC7F04C40}"/>
            </c:ext>
          </c:extLst>
        </c:ser>
        <c:ser>
          <c:idx val="5"/>
          <c:order val="5"/>
          <c:tx>
            <c:v>Trackform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  <a:prstDash val="solid"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6"/>
                </a:solidFill>
                <a:ln w="19050">
                  <a:solidFill>
                    <a:schemeClr val="accent6"/>
                  </a:solidFill>
                  <a:prstDash val="solid"/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7DD-4283-A184-DB0AC7F04C40}"/>
              </c:ext>
            </c:extLst>
          </c:dPt>
          <c:xVal>
            <c:numRef>
              <c:f>calcs!$F$17:$F$20</c:f>
              <c:numCache>
                <c:formatCode>General</c:formatCode>
                <c:ptCount val="4"/>
                <c:pt idx="0">
                  <c:v>-1.1399999999999999</c:v>
                </c:pt>
                <c:pt idx="1">
                  <c:v>-1.1399999999999999</c:v>
                </c:pt>
                <c:pt idx="2">
                  <c:v>1.1399999999999999</c:v>
                </c:pt>
                <c:pt idx="3">
                  <c:v>1.1399999999999999</c:v>
                </c:pt>
              </c:numCache>
            </c:numRef>
          </c:xVal>
          <c:yVal>
            <c:numRef>
              <c:f>calcs!$F$21:$F$24</c:f>
              <c:numCache>
                <c:formatCode>General</c:formatCode>
                <c:ptCount val="4"/>
                <c:pt idx="0">
                  <c:v>-2.37</c:v>
                </c:pt>
                <c:pt idx="1">
                  <c:v>-1.97</c:v>
                </c:pt>
                <c:pt idx="2">
                  <c:v>-1.97</c:v>
                </c:pt>
                <c:pt idx="3">
                  <c:v>-2.37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DD-4283-A184-DB0AC7F04C40}"/>
            </c:ext>
          </c:extLst>
        </c:ser>
        <c:ser>
          <c:idx val="6"/>
          <c:order val="6"/>
          <c:tx>
            <c:v>Emergency Walkway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calcs!$F$36:$F$40</c:f>
              <c:numCache>
                <c:formatCode>General</c:formatCode>
                <c:ptCount val="5"/>
                <c:pt idx="0">
                  <c:v>2.88</c:v>
                </c:pt>
                <c:pt idx="1">
                  <c:v>1.65</c:v>
                </c:pt>
                <c:pt idx="2">
                  <c:v>1.65</c:v>
                </c:pt>
                <c:pt idx="3">
                  <c:v>1.8</c:v>
                </c:pt>
                <c:pt idx="4">
                  <c:v>1.8</c:v>
                </c:pt>
              </c:numCache>
            </c:numRef>
          </c:xVal>
          <c:yVal>
            <c:numRef>
              <c:f>calcs!$F$41:$F$45</c:f>
              <c:numCache>
                <c:formatCode>General</c:formatCode>
                <c:ptCount val="5"/>
                <c:pt idx="0">
                  <c:v>-0.8</c:v>
                </c:pt>
                <c:pt idx="1">
                  <c:v>-0.8</c:v>
                </c:pt>
                <c:pt idx="2">
                  <c:v>-1.1000000000000001</c:v>
                </c:pt>
                <c:pt idx="3">
                  <c:v>-1.3</c:v>
                </c:pt>
                <c:pt idx="4">
                  <c:v>-2.35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DD-4283-A184-DB0AC7F04C40}"/>
            </c:ext>
          </c:extLst>
        </c:ser>
        <c:ser>
          <c:idx val="7"/>
          <c:order val="7"/>
          <c:tx>
            <c:v>First_stage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calcs!$B$7:$B$8</c:f>
              <c:numCache>
                <c:formatCode>General</c:formatCode>
                <c:ptCount val="2"/>
                <c:pt idx="0">
                  <c:v>-1.75</c:v>
                </c:pt>
                <c:pt idx="1">
                  <c:v>1.75</c:v>
                </c:pt>
              </c:numCache>
            </c:numRef>
          </c:xVal>
          <c:yVal>
            <c:numRef>
              <c:f>calcs!$B$9:$B$10</c:f>
              <c:numCache>
                <c:formatCode>General</c:formatCode>
                <c:ptCount val="2"/>
                <c:pt idx="0">
                  <c:v>-2.46</c:v>
                </c:pt>
                <c:pt idx="1">
                  <c:v>-2.46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DD-4283-A184-DB0AC7F04C40}"/>
            </c:ext>
          </c:extLst>
        </c:ser>
        <c:ser>
          <c:idx val="8"/>
          <c:order val="8"/>
          <c:tx>
            <c:v>Maintain_walkway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calcs!$F$29:$F$31</c:f>
              <c:numCache>
                <c:formatCode>General</c:formatCode>
                <c:ptCount val="3"/>
                <c:pt idx="0">
                  <c:v>-2.23</c:v>
                </c:pt>
                <c:pt idx="1">
                  <c:v>-1.8</c:v>
                </c:pt>
                <c:pt idx="2">
                  <c:v>-1.8</c:v>
                </c:pt>
              </c:numCache>
            </c:numRef>
          </c:xVal>
          <c:yVal>
            <c:numRef>
              <c:f>calcs!$F$32:$F$34</c:f>
              <c:numCache>
                <c:formatCode>General</c:formatCode>
                <c:ptCount val="3"/>
                <c:pt idx="0">
                  <c:v>-1.97</c:v>
                </c:pt>
                <c:pt idx="1">
                  <c:v>-1.97</c:v>
                </c:pt>
                <c:pt idx="2">
                  <c:v>-2.41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7DD-4283-A184-DB0AC7F04C40}"/>
            </c:ext>
          </c:extLst>
        </c:ser>
        <c:ser>
          <c:idx val="9"/>
          <c:order val="9"/>
          <c:tx>
            <c:v>KE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calcs!$I$3:$I$15</c:f>
              <c:numCache>
                <c:formatCode>General</c:formatCode>
                <c:ptCount val="13"/>
                <c:pt idx="0">
                  <c:v>-1.3725000000000001</c:v>
                </c:pt>
                <c:pt idx="1">
                  <c:v>0</c:v>
                </c:pt>
                <c:pt idx="2">
                  <c:v>1.3725000000000001</c:v>
                </c:pt>
                <c:pt idx="3">
                  <c:v>1.4224999999999999</c:v>
                </c:pt>
                <c:pt idx="4">
                  <c:v>1.5225</c:v>
                </c:pt>
                <c:pt idx="5">
                  <c:v>1.6724999999999999</c:v>
                </c:pt>
                <c:pt idx="6">
                  <c:v>1.0225</c:v>
                </c:pt>
                <c:pt idx="7">
                  <c:v>0</c:v>
                </c:pt>
                <c:pt idx="8">
                  <c:v>-1.0225</c:v>
                </c:pt>
                <c:pt idx="9">
                  <c:v>-1.6724999999999999</c:v>
                </c:pt>
                <c:pt idx="10">
                  <c:v>-1.5225</c:v>
                </c:pt>
                <c:pt idx="11">
                  <c:v>-1.4224999999999999</c:v>
                </c:pt>
                <c:pt idx="12">
                  <c:v>-1.3725000000000001</c:v>
                </c:pt>
              </c:numCache>
            </c:numRef>
          </c:xVal>
          <c:yVal>
            <c:numRef>
              <c:f>calcs!$I$16:$I$28</c:f>
              <c:numCache>
                <c:formatCode>General</c:formatCode>
                <c:ptCount val="13"/>
                <c:pt idx="0">
                  <c:v>-1.88</c:v>
                </c:pt>
                <c:pt idx="1">
                  <c:v>-1.88</c:v>
                </c:pt>
                <c:pt idx="2">
                  <c:v>-1.88</c:v>
                </c:pt>
                <c:pt idx="3">
                  <c:v>-1.0799999999999998</c:v>
                </c:pt>
                <c:pt idx="4">
                  <c:v>-1.0899999999999999</c:v>
                </c:pt>
                <c:pt idx="5">
                  <c:v>1.7100000000000004</c:v>
                </c:pt>
                <c:pt idx="6">
                  <c:v>2.2100000000000004</c:v>
                </c:pt>
                <c:pt idx="7">
                  <c:v>2.3100000000000005</c:v>
                </c:pt>
                <c:pt idx="8">
                  <c:v>2.2100000000000004</c:v>
                </c:pt>
                <c:pt idx="9">
                  <c:v>1.7100000000000004</c:v>
                </c:pt>
                <c:pt idx="10">
                  <c:v>-1.0899999999999999</c:v>
                </c:pt>
                <c:pt idx="11">
                  <c:v>-1.0799999999999998</c:v>
                </c:pt>
                <c:pt idx="12">
                  <c:v>-1.88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7DD-4283-A184-DB0AC7F04C40}"/>
            </c:ext>
          </c:extLst>
        </c:ser>
        <c:ser>
          <c:idx val="10"/>
          <c:order val="10"/>
          <c:tx>
            <c:v>Egress Envelope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calcs!$I$31:$I$34</c:f>
              <c:numCache>
                <c:formatCode>General</c:formatCode>
                <c:ptCount val="4"/>
                <c:pt idx="0">
                  <c:v>1.8299999999999998</c:v>
                </c:pt>
                <c:pt idx="1">
                  <c:v>1.8299999999999998</c:v>
                </c:pt>
                <c:pt idx="2">
                  <c:v>2.6799999999999997</c:v>
                </c:pt>
                <c:pt idx="3">
                  <c:v>2.6799999999999997</c:v>
                </c:pt>
              </c:numCache>
            </c:numRef>
          </c:xVal>
          <c:yVal>
            <c:numRef>
              <c:f>calcs!$I$35:$I$38</c:f>
              <c:numCache>
                <c:formatCode>General</c:formatCode>
                <c:ptCount val="4"/>
                <c:pt idx="0">
                  <c:v>-0.8</c:v>
                </c:pt>
                <c:pt idx="1">
                  <c:v>1.3</c:v>
                </c:pt>
                <c:pt idx="2">
                  <c:v>1.3</c:v>
                </c:pt>
                <c:pt idx="3">
                  <c:v>-0.8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7DD-4283-A184-DB0AC7F04C40}"/>
            </c:ext>
          </c:extLst>
        </c:ser>
        <c:ser>
          <c:idx val="11"/>
          <c:order val="11"/>
          <c:tx>
            <c:v>Structural gauge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ysDash"/>
              </a:ln>
              <a:effectLst/>
            </c:spPr>
          </c:marker>
          <c:xVal>
            <c:numRef>
              <c:f>calcs!$L$3:$L$15</c:f>
              <c:numCache>
                <c:formatCode>General</c:formatCode>
                <c:ptCount val="13"/>
                <c:pt idx="0">
                  <c:v>-1.5725</c:v>
                </c:pt>
                <c:pt idx="1">
                  <c:v>0</c:v>
                </c:pt>
                <c:pt idx="2">
                  <c:v>1.5725</c:v>
                </c:pt>
                <c:pt idx="3">
                  <c:v>1.6224999999999998</c:v>
                </c:pt>
                <c:pt idx="4">
                  <c:v>1.7224999999999999</c:v>
                </c:pt>
                <c:pt idx="5">
                  <c:v>1.8724999999999998</c:v>
                </c:pt>
                <c:pt idx="6">
                  <c:v>1.2224999999999999</c:v>
                </c:pt>
                <c:pt idx="7">
                  <c:v>0</c:v>
                </c:pt>
                <c:pt idx="8">
                  <c:v>-1.2224999999999999</c:v>
                </c:pt>
                <c:pt idx="9">
                  <c:v>-1.8724999999999998</c:v>
                </c:pt>
                <c:pt idx="10">
                  <c:v>-1.7224999999999999</c:v>
                </c:pt>
                <c:pt idx="11">
                  <c:v>-1.6224999999999998</c:v>
                </c:pt>
                <c:pt idx="12">
                  <c:v>-1.5725</c:v>
                </c:pt>
              </c:numCache>
            </c:numRef>
          </c:xVal>
          <c:yVal>
            <c:numRef>
              <c:f>calcs!$L$16:$L$28</c:f>
              <c:numCache>
                <c:formatCode>General</c:formatCode>
                <c:ptCount val="13"/>
                <c:pt idx="0">
                  <c:v>-2.08</c:v>
                </c:pt>
                <c:pt idx="1">
                  <c:v>-2.08</c:v>
                </c:pt>
                <c:pt idx="2">
                  <c:v>-2.08</c:v>
                </c:pt>
                <c:pt idx="3">
                  <c:v>-1.2799999999999998</c:v>
                </c:pt>
                <c:pt idx="4">
                  <c:v>-1.2899999999999998</c:v>
                </c:pt>
                <c:pt idx="5">
                  <c:v>1.9100000000000004</c:v>
                </c:pt>
                <c:pt idx="6">
                  <c:v>2.4100000000000006</c:v>
                </c:pt>
                <c:pt idx="7">
                  <c:v>2.5100000000000007</c:v>
                </c:pt>
                <c:pt idx="8">
                  <c:v>2.4100000000000006</c:v>
                </c:pt>
                <c:pt idx="9">
                  <c:v>1.9100000000000004</c:v>
                </c:pt>
                <c:pt idx="10">
                  <c:v>-1.2899999999999998</c:v>
                </c:pt>
                <c:pt idx="11">
                  <c:v>-1.2799999999999998</c:v>
                </c:pt>
                <c:pt idx="12">
                  <c:v>-2.08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7DD-4283-A184-DB0AC7F0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66304"/>
        <c:axId val="712663680"/>
      </c:scatterChart>
      <c:valAx>
        <c:axId val="71266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63680"/>
        <c:crosses val="autoZero"/>
        <c:crossBetween val="midCat"/>
      </c:valAx>
      <c:valAx>
        <c:axId val="7126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6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146238</xdr:colOff>
      <xdr:row>7</xdr:row>
      <xdr:rowOff>81803</xdr:rowOff>
    </xdr:from>
    <xdr:to>
      <xdr:col>8</xdr:col>
      <xdr:colOff>440613</xdr:colOff>
      <xdr:row>45</xdr:row>
      <xdr:rowOff>42803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02B49-0E5E-45C3-A4FE-1C54761C7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FD45-F2B2-402B-96FA-5ED67259ECAD}">
  <dimension ref="B2:G7"/>
  <sheetViews>
    <sheetView showGridLines="0" tabSelected="1" view="pageBreakPreview" zoomScale="86" zoomScaleNormal="100" zoomScaleSheetLayoutView="86" workbookViewId="0">
      <selection activeCell="H50" sqref="H50"/>
    </sheetView>
  </sheetViews>
  <sheetFormatPr defaultRowHeight="15" x14ac:dyDescent="0.25"/>
  <cols>
    <col min="1" max="1" width="5.7109375" customWidth="1"/>
    <col min="3" max="3" width="25.28515625" bestFit="1" customWidth="1"/>
    <col min="5" max="5" width="26.28515625" bestFit="1" customWidth="1"/>
    <col min="7" max="7" width="15.42578125" bestFit="1" customWidth="1"/>
    <col min="10" max="10" width="12" bestFit="1" customWidth="1"/>
  </cols>
  <sheetData>
    <row r="2" spans="2:7" x14ac:dyDescent="0.25">
      <c r="B2" s="1"/>
      <c r="C2" t="s">
        <v>3</v>
      </c>
      <c r="D2" s="6"/>
      <c r="E2" t="s">
        <v>49</v>
      </c>
      <c r="F2" s="11"/>
      <c r="G2" t="s">
        <v>110</v>
      </c>
    </row>
    <row r="3" spans="2:7" x14ac:dyDescent="0.25">
      <c r="B3" s="2"/>
      <c r="C3" t="s">
        <v>10</v>
      </c>
      <c r="D3" s="7"/>
      <c r="E3" t="s">
        <v>56</v>
      </c>
      <c r="F3" s="10"/>
      <c r="G3" t="s">
        <v>108</v>
      </c>
    </row>
    <row r="4" spans="2:7" x14ac:dyDescent="0.25">
      <c r="B4" s="4"/>
      <c r="C4" t="s">
        <v>16</v>
      </c>
      <c r="D4" s="8"/>
      <c r="E4" t="s">
        <v>72</v>
      </c>
      <c r="F4" s="5"/>
      <c r="G4" t="s">
        <v>57</v>
      </c>
    </row>
    <row r="7" spans="2:7" ht="23.25" x14ac:dyDescent="0.35">
      <c r="C7" s="12" t="s">
        <v>112</v>
      </c>
      <c r="D7" s="13">
        <f>calcs!$F$11</f>
        <v>0</v>
      </c>
      <c r="E7" s="12" t="s">
        <v>111</v>
      </c>
      <c r="F7" s="13">
        <v>0</v>
      </c>
    </row>
  </sheetData>
  <dataValidations disablePrompts="1" count="1">
    <dataValidation showInputMessage="1" showErrorMessage="1" errorTitle="Invalid entry" error="Please select an applied cant from the list." promptTitle="Applied Cant" prompt="Select cant of train" sqref="F7" xr:uid="{1342AE00-896C-4A3D-B2B4-A14ABCC4BE9F}"/>
  </dataValidations>
  <pageMargins left="0.7" right="0.7" top="0.75" bottom="0.75" header="0.3" footer="0.3"/>
  <pageSetup paperSize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5FF5-818E-4090-B850-593CB3870A62}">
  <dimension ref="A1:X366"/>
  <sheetViews>
    <sheetView workbookViewId="0">
      <selection activeCell="A18" sqref="A18"/>
    </sheetView>
  </sheetViews>
  <sheetFormatPr defaultRowHeight="15" x14ac:dyDescent="0.25"/>
  <cols>
    <col min="1" max="1" width="25.85546875" customWidth="1"/>
    <col min="2" max="2" width="14.85546875" customWidth="1"/>
    <col min="5" max="5" width="17.85546875" bestFit="1" customWidth="1"/>
    <col min="6" max="6" width="16" bestFit="1" customWidth="1"/>
    <col min="7" max="7" width="9.140625" style="3" customWidth="1"/>
    <col min="8" max="8" width="16.7109375" style="3" bestFit="1" customWidth="1"/>
    <col min="9" max="11" width="9.140625" style="3" customWidth="1"/>
    <col min="14" max="14" width="10.5703125" bestFit="1" customWidth="1"/>
  </cols>
  <sheetData>
    <row r="1" spans="1:24" x14ac:dyDescent="0.25">
      <c r="A1" t="s">
        <v>0</v>
      </c>
      <c r="B1" t="s">
        <v>1</v>
      </c>
      <c r="C1" t="s">
        <v>2</v>
      </c>
      <c r="E1" s="9" t="s">
        <v>5</v>
      </c>
      <c r="F1" s="9" t="s">
        <v>4</v>
      </c>
      <c r="H1" s="3" t="s">
        <v>6</v>
      </c>
      <c r="L1" t="s">
        <v>109</v>
      </c>
      <c r="N1" t="s">
        <v>7</v>
      </c>
    </row>
    <row r="2" spans="1:24" x14ac:dyDescent="0.25">
      <c r="A2" t="s">
        <v>8</v>
      </c>
      <c r="B2">
        <v>6.9</v>
      </c>
      <c r="C2" t="s">
        <v>9</v>
      </c>
      <c r="E2" s="9">
        <v>-75</v>
      </c>
      <c r="F2" s="9">
        <v>575</v>
      </c>
      <c r="J2" s="3" t="s">
        <v>93</v>
      </c>
      <c r="K2" s="3" t="s">
        <v>94</v>
      </c>
      <c r="N2" t="s">
        <v>11</v>
      </c>
      <c r="O2">
        <f>B2/2</f>
        <v>3.45</v>
      </c>
      <c r="Q2" t="s">
        <v>12</v>
      </c>
      <c r="R2">
        <v>0</v>
      </c>
      <c r="T2" t="s">
        <v>13</v>
      </c>
      <c r="U2">
        <v>0</v>
      </c>
      <c r="W2" t="s">
        <v>14</v>
      </c>
      <c r="X2">
        <v>0</v>
      </c>
    </row>
    <row r="3" spans="1:24" x14ac:dyDescent="0.25">
      <c r="A3" t="s">
        <v>15</v>
      </c>
      <c r="B3">
        <v>6.3</v>
      </c>
      <c r="C3" t="s">
        <v>9</v>
      </c>
      <c r="E3" s="9">
        <v>-60</v>
      </c>
      <c r="F3" s="9">
        <v>330</v>
      </c>
      <c r="H3" s="3" t="s">
        <v>66</v>
      </c>
      <c r="I3">
        <f>$I$4 - 1.5225 * COS($F$15) + 0.15</f>
        <v>-1.3725000000000001</v>
      </c>
      <c r="L3">
        <f>I3 - 0.2</f>
        <v>-1.5725</v>
      </c>
      <c r="N3" t="s">
        <v>17</v>
      </c>
      <c r="O3">
        <f>B3/2</f>
        <v>3.15</v>
      </c>
      <c r="Q3" t="s">
        <v>18</v>
      </c>
      <c r="R3">
        <v>0</v>
      </c>
      <c r="T3" t="s">
        <v>19</v>
      </c>
      <c r="U3">
        <v>0</v>
      </c>
      <c r="W3" t="s">
        <v>20</v>
      </c>
      <c r="X3">
        <v>0</v>
      </c>
    </row>
    <row r="4" spans="1:24" x14ac:dyDescent="0.25">
      <c r="A4" t="s">
        <v>21</v>
      </c>
      <c r="B4">
        <v>7.4999999999999997E-2</v>
      </c>
      <c r="C4" t="s">
        <v>9</v>
      </c>
      <c r="E4" s="9">
        <v>-30</v>
      </c>
      <c r="F4" s="9">
        <v>1250</v>
      </c>
      <c r="H4" t="s">
        <v>67</v>
      </c>
      <c r="I4">
        <f>$B$5</f>
        <v>0</v>
      </c>
      <c r="J4">
        <f>I3-I5</f>
        <v>-2.7450000000000001</v>
      </c>
      <c r="L4">
        <f>I4</f>
        <v>0</v>
      </c>
      <c r="N4" t="s">
        <v>22</v>
      </c>
      <c r="O4">
        <f>O3 - 2 * B4</f>
        <v>3</v>
      </c>
    </row>
    <row r="5" spans="1:24" x14ac:dyDescent="0.25">
      <c r="A5" t="s">
        <v>23</v>
      </c>
      <c r="B5">
        <f>0.725 * (display!$F$7 / 1000)</f>
        <v>0</v>
      </c>
      <c r="C5" t="s">
        <v>9</v>
      </c>
      <c r="E5" s="9">
        <v>0</v>
      </c>
      <c r="F5" s="9">
        <v>0</v>
      </c>
      <c r="H5" s="3" t="s">
        <v>70</v>
      </c>
      <c r="I5">
        <f>$I$4 + 1.5225 * COS($F$15) - 0.15</f>
        <v>1.3725000000000001</v>
      </c>
      <c r="L5">
        <f>I5+0.2</f>
        <v>1.5725</v>
      </c>
    </row>
    <row r="6" spans="1:24" x14ac:dyDescent="0.25">
      <c r="A6" t="s">
        <v>24</v>
      </c>
      <c r="B6">
        <f>-1.97 + 0.479 * (display!$F$7 / 1000)</f>
        <v>-1.97</v>
      </c>
      <c r="C6" t="s">
        <v>9</v>
      </c>
      <c r="E6" s="9">
        <v>30</v>
      </c>
      <c r="F6" s="9">
        <v>1250</v>
      </c>
      <c r="H6" s="3" t="s">
        <v>73</v>
      </c>
      <c r="I6" s="3">
        <f>$I$4 + 1.5225 * COS($F$15) - 0.1</f>
        <v>1.4224999999999999</v>
      </c>
      <c r="J6" s="3">
        <f>I14-I6</f>
        <v>-2.8449999999999998</v>
      </c>
      <c r="L6">
        <f t="shared" ref="L6:L9" si="0">I6+0.2</f>
        <v>1.6224999999999998</v>
      </c>
      <c r="N6" t="s">
        <v>25</v>
      </c>
      <c r="O6" t="s">
        <v>26</v>
      </c>
      <c r="P6" t="s">
        <v>27</v>
      </c>
      <c r="Q6" t="s">
        <v>28</v>
      </c>
      <c r="R6" t="s">
        <v>29</v>
      </c>
      <c r="S6" t="s">
        <v>30</v>
      </c>
      <c r="T6" t="s">
        <v>31</v>
      </c>
    </row>
    <row r="7" spans="1:24" x14ac:dyDescent="0.25">
      <c r="A7" t="s">
        <v>45</v>
      </c>
      <c r="B7">
        <f>MAX($B$5 - 1.75 * COS($F$15), -1.76)</f>
        <v>-1.75</v>
      </c>
      <c r="C7" t="s">
        <v>9</v>
      </c>
      <c r="E7" s="9">
        <v>60</v>
      </c>
      <c r="F7" s="9">
        <v>330</v>
      </c>
      <c r="H7" s="3" t="s">
        <v>75</v>
      </c>
      <c r="I7" s="3">
        <f>$I$4 + 1.5225 * COS($F$15)</f>
        <v>1.5225</v>
      </c>
      <c r="J7" s="3">
        <f>I13-I7</f>
        <v>-3.0449999999999999</v>
      </c>
      <c r="L7">
        <f t="shared" si="0"/>
        <v>1.7224999999999999</v>
      </c>
      <c r="N7">
        <v>0</v>
      </c>
      <c r="O7">
        <f>$O$2 * COS($N7 * PI() / 180) + $R$2</f>
        <v>3.45</v>
      </c>
      <c r="P7">
        <f>$O$2 * SIN($N7 * PI() / 180) + $R$3</f>
        <v>0</v>
      </c>
      <c r="Q7">
        <f>$O$3 * COS($N7 * PI() / 180) + $U$2</f>
        <v>3.15</v>
      </c>
      <c r="R7">
        <f>$O$3 * SIN($N7 * PI() / 180) + $U$3</f>
        <v>0</v>
      </c>
      <c r="S7">
        <f>$O$4 * COS($N7 * PI() / 180) + $X$2</f>
        <v>3</v>
      </c>
      <c r="T7">
        <f>$O$4 * SIN($N7 * PI() / 180) + $X$3</f>
        <v>0</v>
      </c>
    </row>
    <row r="8" spans="1:24" x14ac:dyDescent="0.25">
      <c r="A8" t="s">
        <v>46</v>
      </c>
      <c r="B8">
        <f>$B$5 + 1.75 * COS($F$15)</f>
        <v>1.75</v>
      </c>
      <c r="C8" t="s">
        <v>9</v>
      </c>
      <c r="E8" s="9">
        <v>75</v>
      </c>
      <c r="F8" s="9">
        <v>575</v>
      </c>
      <c r="H8" s="3" t="s">
        <v>77</v>
      </c>
      <c r="I8" s="3">
        <f>$I$10 + 1.5225 * COS($F$15) + 0.15</f>
        <v>1.6724999999999999</v>
      </c>
      <c r="L8">
        <f t="shared" si="0"/>
        <v>1.8724999999999998</v>
      </c>
      <c r="N8">
        <f>N7+1</f>
        <v>1</v>
      </c>
      <c r="O8">
        <f t="shared" ref="O8:O71" si="1">$O$2 * COS($N8 * PI() / 180) + $R$2</f>
        <v>3.4494745482895501</v>
      </c>
      <c r="P8">
        <f t="shared" ref="P8:P71" si="2">$O$2 * SIN($N8 * PI() / 180) + $R$3</f>
        <v>6.0210802208628116E-2</v>
      </c>
      <c r="Q8">
        <f t="shared" ref="Q8:Q71" si="3">$O$3 * COS($N8 * PI() / 180) + $U$2</f>
        <v>3.1495202397426323</v>
      </c>
      <c r="R8">
        <f t="shared" ref="R8:R71" si="4">$O$3 * SIN($N8 * PI() / 180) + $U$3</f>
        <v>5.4975080277443057E-2</v>
      </c>
      <c r="S8">
        <f t="shared" ref="S8:S71" si="5">$O$4 * COS($N8 * PI() / 180) + $X$2</f>
        <v>2.999543085469174</v>
      </c>
      <c r="T8">
        <f t="shared" ref="T8:T71" si="6">$O$4 * SIN($N8 * PI() / 180) + $X$3</f>
        <v>5.2357219311850535E-2</v>
      </c>
    </row>
    <row r="9" spans="1:24" x14ac:dyDescent="0.25">
      <c r="A9" t="s">
        <v>47</v>
      </c>
      <c r="B9">
        <f>$F$22 - 0.49</f>
        <v>-2.46</v>
      </c>
      <c r="C9" t="s">
        <v>9</v>
      </c>
      <c r="H9" s="3" t="s">
        <v>81</v>
      </c>
      <c r="I9" s="3">
        <f>$I$10 + 1.5225 * COS($F$15) - 0.5</f>
        <v>1.0225</v>
      </c>
      <c r="L9">
        <f t="shared" si="0"/>
        <v>1.2224999999999999</v>
      </c>
      <c r="N9">
        <f t="shared" ref="N9:N72" si="7">N8+1</f>
        <v>2</v>
      </c>
      <c r="O9">
        <f t="shared" si="1"/>
        <v>3.4478983532158805</v>
      </c>
      <c r="P9">
        <f t="shared" si="2"/>
        <v>0.12040326362362835</v>
      </c>
      <c r="Q9">
        <f t="shared" si="3"/>
        <v>3.1480811051101516</v>
      </c>
      <c r="R9">
        <f t="shared" si="4"/>
        <v>0.10993341461287805</v>
      </c>
      <c r="S9">
        <f t="shared" si="5"/>
        <v>2.9981724810572872</v>
      </c>
      <c r="T9">
        <f t="shared" si="6"/>
        <v>0.1046984901075029</v>
      </c>
    </row>
    <row r="10" spans="1:24" x14ac:dyDescent="0.25">
      <c r="A10" t="s">
        <v>48</v>
      </c>
      <c r="B10">
        <f>$F$23 - 0.49</f>
        <v>-2.46</v>
      </c>
      <c r="C10" t="s">
        <v>9</v>
      </c>
      <c r="H10" s="3" t="s">
        <v>79</v>
      </c>
      <c r="I10" s="3">
        <f>-$I$4</f>
        <v>0</v>
      </c>
      <c r="J10" s="3">
        <f>I11-I9</f>
        <v>-2.0449999999999999</v>
      </c>
      <c r="K10" s="3">
        <f>I12-I8</f>
        <v>-3.3449999999999998</v>
      </c>
      <c r="L10">
        <f>I10</f>
        <v>0</v>
      </c>
      <c r="N10">
        <f t="shared" si="7"/>
        <v>3</v>
      </c>
      <c r="O10">
        <f t="shared" si="1"/>
        <v>3.4452718949032799</v>
      </c>
      <c r="P10">
        <f t="shared" si="2"/>
        <v>0.18055904903815623</v>
      </c>
      <c r="Q10">
        <f t="shared" si="3"/>
        <v>3.1456830344769076</v>
      </c>
      <c r="R10">
        <f t="shared" si="4"/>
        <v>0.16485826216527305</v>
      </c>
      <c r="S10">
        <f t="shared" si="5"/>
        <v>2.9958886042637216</v>
      </c>
      <c r="T10">
        <f t="shared" si="6"/>
        <v>0.15700786872883149</v>
      </c>
    </row>
    <row r="11" spans="1:24" x14ac:dyDescent="0.25">
      <c r="E11" t="s">
        <v>44</v>
      </c>
      <c r="F11" s="3">
        <f>IF(display!$F$7 = 0, 0, IF(ABS(display!$F$7) = $E$6, $F$6, IF(ABS(display!$F$7) = $E$8, $F$8, $F$7)))</f>
        <v>0</v>
      </c>
      <c r="H11" s="3" t="s">
        <v>83</v>
      </c>
      <c r="I11" s="3">
        <f>$I$10 - 1.5225 * COS($F$15) + 0.5</f>
        <v>-1.0225</v>
      </c>
      <c r="L11">
        <f>I11-0.2</f>
        <v>-1.2224999999999999</v>
      </c>
      <c r="N11">
        <f t="shared" si="7"/>
        <v>4</v>
      </c>
      <c r="O11">
        <f t="shared" si="1"/>
        <v>3.4415959733963937</v>
      </c>
      <c r="P11">
        <f t="shared" si="2"/>
        <v>0.24065983441723229</v>
      </c>
      <c r="Q11">
        <f t="shared" si="3"/>
        <v>3.142326758318446</v>
      </c>
      <c r="R11">
        <f t="shared" si="4"/>
        <v>0.2197328922939947</v>
      </c>
      <c r="S11">
        <f t="shared" si="5"/>
        <v>2.9926921507794724</v>
      </c>
      <c r="T11">
        <f t="shared" si="6"/>
        <v>0.20926942123237591</v>
      </c>
    </row>
    <row r="12" spans="1:24" x14ac:dyDescent="0.25">
      <c r="E12" t="s">
        <v>34</v>
      </c>
      <c r="F12" t="e">
        <f>($R$3 - $B$6) / ($R$2 - $B$5)</f>
        <v>#DIV/0!</v>
      </c>
      <c r="H12" s="3" t="s">
        <v>85</v>
      </c>
      <c r="I12" s="3">
        <f>$I$10 - 1.5225 * COS($F$15) - 0.15</f>
        <v>-1.6724999999999999</v>
      </c>
      <c r="L12">
        <f t="shared" ref="L12:L14" si="8">I12-0.2</f>
        <v>-1.8724999999999998</v>
      </c>
      <c r="N12">
        <f t="shared" si="7"/>
        <v>5</v>
      </c>
      <c r="O12">
        <f t="shared" si="1"/>
        <v>3.4368717084165223</v>
      </c>
      <c r="P12">
        <f t="shared" si="2"/>
        <v>0.30068731247942071</v>
      </c>
      <c r="Q12">
        <f t="shared" si="3"/>
        <v>3.1380132989889984</v>
      </c>
      <c r="R12">
        <f t="shared" si="4"/>
        <v>0.27454058965512323</v>
      </c>
      <c r="S12">
        <f t="shared" si="5"/>
        <v>2.9885840942752369</v>
      </c>
      <c r="T12">
        <f t="shared" si="6"/>
        <v>0.26146722824297453</v>
      </c>
    </row>
    <row r="13" spans="1:24" x14ac:dyDescent="0.25">
      <c r="E13" t="s">
        <v>35</v>
      </c>
      <c r="F13">
        <f>IF($R$2 - $B$5 = 0, 0, -1 / (($R$3 - $B$6) / ($R$2 - $B$5)))</f>
        <v>0</v>
      </c>
      <c r="H13" s="3" t="s">
        <v>87</v>
      </c>
      <c r="I13" s="3">
        <f>$I$4 - 1.5225 * COS($F$15)</f>
        <v>-1.5225</v>
      </c>
      <c r="L13">
        <f t="shared" si="8"/>
        <v>-1.7224999999999999</v>
      </c>
      <c r="N13">
        <f t="shared" si="7"/>
        <v>6</v>
      </c>
      <c r="O13">
        <f t="shared" si="1"/>
        <v>3.4311005390205431</v>
      </c>
      <c r="P13">
        <f t="shared" si="2"/>
        <v>0.36062319827340444</v>
      </c>
      <c r="Q13">
        <f t="shared" si="3"/>
        <v>3.1327439704100608</v>
      </c>
      <c r="R13">
        <f t="shared" si="4"/>
        <v>0.32926465929310839</v>
      </c>
      <c r="S13">
        <f t="shared" si="5"/>
        <v>2.9835656861048196</v>
      </c>
      <c r="T13">
        <f t="shared" si="6"/>
        <v>0.31358538980296036</v>
      </c>
    </row>
    <row r="14" spans="1:24" x14ac:dyDescent="0.25">
      <c r="E14" t="s">
        <v>36</v>
      </c>
      <c r="F14">
        <f>$B$6 - ($F$13 * $B$5)</f>
        <v>-1.97</v>
      </c>
      <c r="H14" s="3" t="s">
        <v>89</v>
      </c>
      <c r="I14" s="3">
        <f>$I$4 - 1.5225 * COS($F$15) + 0.1</f>
        <v>-1.4224999999999999</v>
      </c>
      <c r="L14">
        <f t="shared" si="8"/>
        <v>-1.6224999999999998</v>
      </c>
      <c r="N14">
        <f t="shared" si="7"/>
        <v>7</v>
      </c>
      <c r="O14">
        <f t="shared" si="1"/>
        <v>3.424284223162561</v>
      </c>
      <c r="P14">
        <f t="shared" si="2"/>
        <v>0.4204492347477588</v>
      </c>
      <c r="Q14">
        <f t="shared" si="3"/>
        <v>3.1265203776701642</v>
      </c>
      <c r="R14">
        <f t="shared" si="4"/>
        <v>0.38388843172621456</v>
      </c>
      <c r="S14">
        <f t="shared" si="5"/>
        <v>2.9776384549239658</v>
      </c>
      <c r="T14">
        <f t="shared" si="6"/>
        <v>0.36560803021544241</v>
      </c>
    </row>
    <row r="15" spans="1:24" x14ac:dyDescent="0.25">
      <c r="E15" t="s">
        <v>37</v>
      </c>
      <c r="F15">
        <f>ATAN($F$13)</f>
        <v>0</v>
      </c>
      <c r="H15" s="3" t="s">
        <v>91</v>
      </c>
      <c r="I15" s="3">
        <f>$I$3</f>
        <v>-1.3725000000000001</v>
      </c>
      <c r="L15">
        <f>L3</f>
        <v>-1.5725</v>
      </c>
      <c r="N15">
        <f t="shared" si="7"/>
        <v>8</v>
      </c>
      <c r="O15">
        <f t="shared" si="1"/>
        <v>3.4164248371584178</v>
      </c>
      <c r="P15">
        <f t="shared" si="2"/>
        <v>0.4801471983122258</v>
      </c>
      <c r="Q15">
        <f t="shared" si="3"/>
        <v>3.1193444165359465</v>
      </c>
      <c r="R15">
        <f t="shared" si="4"/>
        <v>0.43839526802420614</v>
      </c>
      <c r="S15">
        <f t="shared" si="5"/>
        <v>2.9708042062247113</v>
      </c>
      <c r="T15">
        <f t="shared" si="6"/>
        <v>0.41751930288019634</v>
      </c>
    </row>
    <row r="16" spans="1:24" x14ac:dyDescent="0.25">
      <c r="H16" s="3" t="s">
        <v>69</v>
      </c>
      <c r="I16">
        <f>$I$17 - 1.5225 * SIN($F$15)</f>
        <v>-1.88</v>
      </c>
      <c r="J16" s="3">
        <f>I18-I16</f>
        <v>0</v>
      </c>
      <c r="L16">
        <f>I16-0.2</f>
        <v>-2.08</v>
      </c>
      <c r="N16">
        <f t="shared" si="7"/>
        <v>9</v>
      </c>
      <c r="O16">
        <f t="shared" si="1"/>
        <v>3.4075247750532256</v>
      </c>
      <c r="P16">
        <f t="shared" si="2"/>
        <v>0.53969890438879653</v>
      </c>
      <c r="Q16">
        <f t="shared" si="3"/>
        <v>3.1112182728746838</v>
      </c>
      <c r="R16">
        <f t="shared" si="4"/>
        <v>0.49276856487672721</v>
      </c>
      <c r="S16">
        <f t="shared" si="5"/>
        <v>2.9630650217854133</v>
      </c>
      <c r="T16">
        <f t="shared" si="6"/>
        <v>0.46930339512069263</v>
      </c>
    </row>
    <row r="17" spans="5:20" x14ac:dyDescent="0.25">
      <c r="E17" t="s">
        <v>95</v>
      </c>
      <c r="F17">
        <f>$F$18</f>
        <v>-1.1399999999999999</v>
      </c>
      <c r="H17" t="s">
        <v>68</v>
      </c>
      <c r="I17">
        <f>$B$6 + 0.09</f>
        <v>-1.88</v>
      </c>
      <c r="J17">
        <f>I18-I16</f>
        <v>0</v>
      </c>
      <c r="L17">
        <f t="shared" ref="L17:L20" si="9">I17-0.2</f>
        <v>-2.08</v>
      </c>
      <c r="N17">
        <f t="shared" si="7"/>
        <v>10</v>
      </c>
      <c r="O17">
        <f t="shared" si="1"/>
        <v>3.397586747892118</v>
      </c>
      <c r="P17">
        <f t="shared" si="2"/>
        <v>0.59908621295090969</v>
      </c>
      <c r="Q17">
        <f t="shared" si="3"/>
        <v>3.1021444219884553</v>
      </c>
      <c r="R17">
        <f t="shared" si="4"/>
        <v>0.54699175965083058</v>
      </c>
      <c r="S17">
        <f t="shared" si="5"/>
        <v>2.9544232590366239</v>
      </c>
      <c r="T17">
        <f t="shared" si="6"/>
        <v>0.52094453300079102</v>
      </c>
    </row>
    <row r="18" spans="5:20" x14ac:dyDescent="0.25">
      <c r="E18" t="s">
        <v>38</v>
      </c>
      <c r="F18">
        <f>$B$5 - 1.14 * COS($F$15)</f>
        <v>-1.1399999999999999</v>
      </c>
      <c r="H18" s="3" t="s">
        <v>71</v>
      </c>
      <c r="I18">
        <f>$I$17 + 1.5225 * SIN($F$15)</f>
        <v>-1.88</v>
      </c>
      <c r="L18">
        <f t="shared" si="9"/>
        <v>-2.08</v>
      </c>
      <c r="N18">
        <f t="shared" si="7"/>
        <v>11</v>
      </c>
      <c r="O18">
        <f t="shared" si="1"/>
        <v>3.3866137828944409</v>
      </c>
      <c r="P18">
        <f t="shared" si="2"/>
        <v>0.65829103404907963</v>
      </c>
      <c r="Q18">
        <f t="shared" si="3"/>
        <v>3.0921256278601414</v>
      </c>
      <c r="R18">
        <f t="shared" si="4"/>
        <v>0.60104833543611613</v>
      </c>
      <c r="S18">
        <f t="shared" si="5"/>
        <v>2.9448815503429921</v>
      </c>
      <c r="T18">
        <f t="shared" si="6"/>
        <v>0.57242698612963439</v>
      </c>
    </row>
    <row r="19" spans="5:20" x14ac:dyDescent="0.25">
      <c r="E19" t="s">
        <v>39</v>
      </c>
      <c r="F19">
        <f>$B$5 + 1.14 * COS($F$15)</f>
        <v>1.1399999999999999</v>
      </c>
      <c r="H19" s="3" t="s">
        <v>74</v>
      </c>
      <c r="I19" s="3">
        <f>$I$17 + 1.5225 * SIN($F$15) + 0.8</f>
        <v>-1.0799999999999998</v>
      </c>
      <c r="L19">
        <f t="shared" si="9"/>
        <v>-1.2799999999999998</v>
      </c>
      <c r="N19">
        <f t="shared" si="7"/>
        <v>12</v>
      </c>
      <c r="O19">
        <f t="shared" si="1"/>
        <v>3.37460922253163</v>
      </c>
      <c r="P19">
        <f t="shared" si="2"/>
        <v>0.71729533332126971</v>
      </c>
      <c r="Q19">
        <f t="shared" si="3"/>
        <v>3.0811649423114877</v>
      </c>
      <c r="R19">
        <f t="shared" si="4"/>
        <v>0.65492182607594185</v>
      </c>
      <c r="S19">
        <f t="shared" si="5"/>
        <v>2.9344428022014171</v>
      </c>
      <c r="T19">
        <f t="shared" si="6"/>
        <v>0.62373507245327797</v>
      </c>
    </row>
    <row r="20" spans="5:20" x14ac:dyDescent="0.25">
      <c r="E20" t="s">
        <v>97</v>
      </c>
      <c r="F20">
        <f>$F$19</f>
        <v>1.1399999999999999</v>
      </c>
      <c r="H20" s="3" t="s">
        <v>76</v>
      </c>
      <c r="I20" s="3">
        <f>$I$17 + 1.5225 * SIN($F$15) + 0.79</f>
        <v>-1.0899999999999999</v>
      </c>
      <c r="L20">
        <f t="shared" si="9"/>
        <v>-1.2899999999999998</v>
      </c>
      <c r="N20">
        <f t="shared" si="7"/>
        <v>13</v>
      </c>
      <c r="O20">
        <f t="shared" si="1"/>
        <v>3.3615767235090619</v>
      </c>
      <c r="P20">
        <f t="shared" si="2"/>
        <v>0.77608113748633434</v>
      </c>
      <c r="Q20">
        <f t="shared" si="3"/>
        <v>3.0692657040734908</v>
      </c>
      <c r="R20">
        <f t="shared" si="4"/>
        <v>0.70859582118317477</v>
      </c>
      <c r="S20">
        <f t="shared" si="5"/>
        <v>2.9231101943557056</v>
      </c>
      <c r="T20">
        <f t="shared" si="6"/>
        <v>0.67485316303159504</v>
      </c>
    </row>
    <row r="21" spans="5:20" x14ac:dyDescent="0.25">
      <c r="E21" t="s">
        <v>96</v>
      </c>
      <c r="F21">
        <f>$B$6 - 1.14 * SIN($F$15) - 0.4</f>
        <v>-2.37</v>
      </c>
      <c r="H21" s="3" t="s">
        <v>78</v>
      </c>
      <c r="I21" s="3">
        <f>$I$23 + 1.5225 * SIN($F$15) - 0.6</f>
        <v>1.7100000000000004</v>
      </c>
      <c r="J21" s="3">
        <f>I25-I21</f>
        <v>0</v>
      </c>
      <c r="L21">
        <f>I21+0.2</f>
        <v>1.9100000000000004</v>
      </c>
      <c r="N21">
        <f t="shared" si="7"/>
        <v>14</v>
      </c>
      <c r="O21">
        <f t="shared" si="1"/>
        <v>3.3475202556521881</v>
      </c>
      <c r="P21">
        <f t="shared" si="2"/>
        <v>0.83463053981885371</v>
      </c>
      <c r="Q21">
        <f t="shared" si="3"/>
        <v>3.0564315377693889</v>
      </c>
      <c r="R21">
        <f t="shared" si="4"/>
        <v>0.76205397113895335</v>
      </c>
      <c r="S21">
        <f t="shared" si="5"/>
        <v>2.9108871788279895</v>
      </c>
      <c r="T21">
        <f t="shared" si="6"/>
        <v>0.72576568679900322</v>
      </c>
    </row>
    <row r="22" spans="5:20" x14ac:dyDescent="0.25">
      <c r="E22" t="s">
        <v>40</v>
      </c>
      <c r="F22">
        <f>$B$6 - 1.14 * SIN($F$15)</f>
        <v>-1.97</v>
      </c>
      <c r="G22"/>
      <c r="H22" s="3" t="s">
        <v>82</v>
      </c>
      <c r="I22" s="3">
        <f>$I$23 + 1.5225 * SIN($F$15) - 0.1</f>
        <v>2.2100000000000004</v>
      </c>
      <c r="J22" s="3">
        <f>I24-I22</f>
        <v>0</v>
      </c>
      <c r="L22">
        <f t="shared" ref="L22:L25" si="10">I22+0.2</f>
        <v>2.4100000000000006</v>
      </c>
      <c r="N22">
        <f t="shared" si="7"/>
        <v>15</v>
      </c>
      <c r="O22">
        <f t="shared" si="1"/>
        <v>3.3324441006972858</v>
      </c>
      <c r="P22">
        <f t="shared" si="2"/>
        <v>0.89292570560369655</v>
      </c>
      <c r="Q22">
        <f t="shared" si="3"/>
        <v>3.0426663528105653</v>
      </c>
      <c r="R22">
        <f t="shared" si="4"/>
        <v>0.81527999207294033</v>
      </c>
      <c r="S22">
        <f t="shared" si="5"/>
        <v>2.897777478867205</v>
      </c>
      <c r="T22">
        <f t="shared" si="6"/>
        <v>0.77645713530756222</v>
      </c>
    </row>
    <row r="23" spans="5:20" x14ac:dyDescent="0.25">
      <c r="E23" t="s">
        <v>41</v>
      </c>
      <c r="F23">
        <f>$B$6 + 1.14 * SIN($F$15)</f>
        <v>-1.97</v>
      </c>
      <c r="G23"/>
      <c r="H23" t="s">
        <v>80</v>
      </c>
      <c r="I23" s="3">
        <f>I17 + 4.19</f>
        <v>2.3100000000000005</v>
      </c>
      <c r="J23" s="3">
        <f>I24-I22</f>
        <v>0</v>
      </c>
      <c r="K23" s="3">
        <f>I25-I21</f>
        <v>0</v>
      </c>
      <c r="L23">
        <f t="shared" si="10"/>
        <v>2.5100000000000007</v>
      </c>
      <c r="N23">
        <f t="shared" si="7"/>
        <v>16</v>
      </c>
      <c r="O23">
        <f t="shared" si="1"/>
        <v>3.3163528509872005</v>
      </c>
      <c r="P23">
        <f t="shared" si="2"/>
        <v>0.95094887756864721</v>
      </c>
      <c r="Q23">
        <f t="shared" si="3"/>
        <v>3.0279743422057046</v>
      </c>
      <c r="R23">
        <f t="shared" si="4"/>
        <v>0.86825767082354732</v>
      </c>
      <c r="S23">
        <f t="shared" si="5"/>
        <v>2.8837850878149567</v>
      </c>
      <c r="T23">
        <f t="shared" si="6"/>
        <v>0.82691206745099755</v>
      </c>
    </row>
    <row r="24" spans="5:20" x14ac:dyDescent="0.25">
      <c r="E24" t="s">
        <v>98</v>
      </c>
      <c r="F24">
        <f>$B$6 + 1.14 * SIN($F$15) - 0.4</f>
        <v>-2.37</v>
      </c>
      <c r="H24" s="3" t="s">
        <v>84</v>
      </c>
      <c r="I24" s="3">
        <f>$I$23 - 1.5225 * SIN($F$15) - 0.1</f>
        <v>2.2100000000000004</v>
      </c>
      <c r="L24">
        <f t="shared" si="10"/>
        <v>2.4100000000000006</v>
      </c>
      <c r="N24">
        <f t="shared" si="7"/>
        <v>17</v>
      </c>
      <c r="O24">
        <f t="shared" si="1"/>
        <v>3.2992514080724726</v>
      </c>
      <c r="P24">
        <f t="shared" si="2"/>
        <v>1.008682381293442</v>
      </c>
      <c r="Q24">
        <f t="shared" si="3"/>
        <v>3.0123599812835615</v>
      </c>
      <c r="R24">
        <f t="shared" si="4"/>
        <v>0.9209708698766208</v>
      </c>
      <c r="S24">
        <f t="shared" si="5"/>
        <v>2.8689142678891062</v>
      </c>
      <c r="T24">
        <f t="shared" si="6"/>
        <v>0.87711511416821031</v>
      </c>
    </row>
    <row r="25" spans="5:20" x14ac:dyDescent="0.25">
      <c r="H25" s="3" t="s">
        <v>86</v>
      </c>
      <c r="I25" s="3">
        <f>$I$23 - 1.5225 * SIN($F$15) - 0.6</f>
        <v>1.7100000000000004</v>
      </c>
      <c r="L25">
        <f t="shared" si="10"/>
        <v>1.9100000000000004</v>
      </c>
      <c r="N25">
        <f t="shared" si="7"/>
        <v>18</v>
      </c>
      <c r="O25">
        <f t="shared" si="1"/>
        <v>3.2811449812182798</v>
      </c>
      <c r="P25">
        <f t="shared" si="2"/>
        <v>1.0661086305935685</v>
      </c>
      <c r="Q25">
        <f t="shared" si="3"/>
        <v>2.9958280263297334</v>
      </c>
      <c r="R25">
        <f t="shared" si="4"/>
        <v>0.97340353228108423</v>
      </c>
      <c r="S25">
        <f t="shared" si="5"/>
        <v>2.8531695488854605</v>
      </c>
      <c r="T25">
        <f t="shared" si="6"/>
        <v>0.92705098312484213</v>
      </c>
    </row>
    <row r="26" spans="5:20" x14ac:dyDescent="0.25">
      <c r="E26" t="s">
        <v>42</v>
      </c>
      <c r="F26">
        <v>3144</v>
      </c>
      <c r="H26" s="3" t="s">
        <v>88</v>
      </c>
      <c r="I26" s="3">
        <f>$I$17 - 1.5225 * SIN($F$15) + 0.79</f>
        <v>-1.0899999999999999</v>
      </c>
      <c r="L26">
        <f>I26-0.2</f>
        <v>-1.2899999999999998</v>
      </c>
      <c r="N26">
        <f t="shared" si="7"/>
        <v>19</v>
      </c>
      <c r="O26">
        <f t="shared" si="1"/>
        <v>3.2620390858176433</v>
      </c>
      <c r="P26">
        <f t="shared" si="2"/>
        <v>1.1232101328771904</v>
      </c>
      <c r="Q26">
        <f t="shared" si="3"/>
        <v>2.9783835131378478</v>
      </c>
      <c r="R26">
        <f t="shared" si="4"/>
        <v>1.0255396865400435</v>
      </c>
      <c r="S26">
        <f t="shared" si="5"/>
        <v>2.8365557267979504</v>
      </c>
      <c r="T26">
        <f t="shared" si="6"/>
        <v>0.97670446337146988</v>
      </c>
    </row>
    <row r="27" spans="5:20" x14ac:dyDescent="0.25">
      <c r="E27" t="s">
        <v>43</v>
      </c>
      <c r="F27">
        <v>0.1</v>
      </c>
      <c r="H27" s="3" t="s">
        <v>90</v>
      </c>
      <c r="I27" s="3">
        <f>$I$17 - 1.5225 * SIN($F$15) + 0.8</f>
        <v>-1.0799999999999998</v>
      </c>
      <c r="L27">
        <f t="shared" ref="L27:L28" si="11">I27-0.2</f>
        <v>-1.2799999999999998</v>
      </c>
      <c r="N27">
        <f t="shared" si="7"/>
        <v>20</v>
      </c>
      <c r="O27">
        <f t="shared" si="1"/>
        <v>3.2419395417113841</v>
      </c>
      <c r="P27">
        <f t="shared" si="2"/>
        <v>1.179969494473557</v>
      </c>
      <c r="Q27">
        <f t="shared" si="3"/>
        <v>2.9600317554756113</v>
      </c>
      <c r="R27">
        <f t="shared" si="4"/>
        <v>1.0773634514758563</v>
      </c>
      <c r="S27">
        <f t="shared" si="5"/>
        <v>2.8190778623577253</v>
      </c>
      <c r="T27">
        <f t="shared" si="6"/>
        <v>1.0260604299770062</v>
      </c>
    </row>
    <row r="28" spans="5:20" x14ac:dyDescent="0.25">
      <c r="G28"/>
      <c r="H28" s="3" t="s">
        <v>92</v>
      </c>
      <c r="I28" s="3">
        <f>$I$16</f>
        <v>-1.88</v>
      </c>
      <c r="L28">
        <f t="shared" si="11"/>
        <v>-2.08</v>
      </c>
      <c r="N28">
        <f t="shared" si="7"/>
        <v>21</v>
      </c>
      <c r="O28">
        <f t="shared" si="1"/>
        <v>3.2208524714153461</v>
      </c>
      <c r="P28">
        <f t="shared" si="2"/>
        <v>1.2363694259312861</v>
      </c>
      <c r="Q28">
        <f t="shared" si="3"/>
        <v>2.9407783434661856</v>
      </c>
      <c r="R28">
        <f t="shared" si="4"/>
        <v>1.1288590410676957</v>
      </c>
      <c r="S28">
        <f t="shared" si="5"/>
        <v>2.8007412794916053</v>
      </c>
      <c r="T28">
        <f t="shared" si="6"/>
        <v>1.0751038486359008</v>
      </c>
    </row>
    <row r="29" spans="5:20" x14ac:dyDescent="0.25">
      <c r="E29" t="s">
        <v>52</v>
      </c>
      <c r="F29">
        <f>MAX($F$30 - 0.48, -2.23)</f>
        <v>-2.23</v>
      </c>
      <c r="N29">
        <f t="shared" si="7"/>
        <v>22</v>
      </c>
      <c r="O29">
        <f t="shared" si="1"/>
        <v>3.1987842982554167</v>
      </c>
      <c r="P29">
        <f t="shared" si="2"/>
        <v>1.2923927472848966</v>
      </c>
      <c r="Q29">
        <f t="shared" si="3"/>
        <v>2.9206291418853803</v>
      </c>
      <c r="R29">
        <f t="shared" si="4"/>
        <v>1.1800107692601227</v>
      </c>
      <c r="S29">
        <f t="shared" si="5"/>
        <v>2.7815515637003623</v>
      </c>
      <c r="T29">
        <f t="shared" si="6"/>
        <v>1.1238197802477361</v>
      </c>
    </row>
    <row r="30" spans="5:20" x14ac:dyDescent="0.25">
      <c r="E30" t="s">
        <v>51</v>
      </c>
      <c r="F30">
        <f>$B$5 - 1.8</f>
        <v>-1.8</v>
      </c>
      <c r="H30" s="3" t="s">
        <v>99</v>
      </c>
      <c r="I30"/>
      <c r="N30">
        <f t="shared" si="7"/>
        <v>23</v>
      </c>
      <c r="O30">
        <f t="shared" si="1"/>
        <v>3.1757417444109195</v>
      </c>
      <c r="P30">
        <f t="shared" si="2"/>
        <v>1.3480223932879944</v>
      </c>
      <c r="Q30">
        <f t="shared" si="3"/>
        <v>2.8995902883751872</v>
      </c>
      <c r="R30">
        <f t="shared" si="4"/>
        <v>1.2308030547412121</v>
      </c>
      <c r="S30">
        <f t="shared" si="5"/>
        <v>2.761514560357321</v>
      </c>
      <c r="T30">
        <f t="shared" si="6"/>
        <v>1.1721933854678213</v>
      </c>
    </row>
    <row r="31" spans="5:20" x14ac:dyDescent="0.25">
      <c r="E31" t="s">
        <v>54</v>
      </c>
      <c r="F31">
        <f>$F$30</f>
        <v>-1.8</v>
      </c>
      <c r="H31" s="3" t="s">
        <v>100</v>
      </c>
      <c r="I31">
        <f>$F$37 + 0.18</f>
        <v>1.8299999999999998</v>
      </c>
      <c r="N31">
        <f t="shared" si="7"/>
        <v>24</v>
      </c>
      <c r="O31">
        <f t="shared" si="1"/>
        <v>3.1517318288669731</v>
      </c>
      <c r="P31">
        <f t="shared" si="2"/>
        <v>1.4032414186115105</v>
      </c>
      <c r="Q31">
        <f t="shared" si="3"/>
        <v>2.8776681915741928</v>
      </c>
      <c r="R31">
        <f t="shared" si="4"/>
        <v>1.2812204256887705</v>
      </c>
      <c r="S31">
        <f t="shared" si="5"/>
        <v>2.7406363729278027</v>
      </c>
      <c r="T31">
        <f t="shared" si="6"/>
        <v>1.2202099292274005</v>
      </c>
    </row>
    <row r="32" spans="5:20" x14ac:dyDescent="0.25">
      <c r="E32" t="s">
        <v>53</v>
      </c>
      <c r="F32">
        <f>$F$33</f>
        <v>-1.97</v>
      </c>
      <c r="H32" s="3" t="s">
        <v>101</v>
      </c>
      <c r="I32">
        <f>$I$31</f>
        <v>1.8299999999999998</v>
      </c>
      <c r="N32">
        <f t="shared" si="7"/>
        <v>25</v>
      </c>
      <c r="O32">
        <f t="shared" si="1"/>
        <v>3.1267618652764426</v>
      </c>
      <c r="P32">
        <f t="shared" si="2"/>
        <v>1.4580330030054132</v>
      </c>
      <c r="Q32">
        <f t="shared" si="3"/>
        <v>2.8548695291654473</v>
      </c>
      <c r="R32">
        <f t="shared" si="4"/>
        <v>1.3312475244832032</v>
      </c>
      <c r="S32">
        <f t="shared" si="5"/>
        <v>2.7189233611099497</v>
      </c>
      <c r="T32">
        <f t="shared" si="6"/>
        <v>1.2678547852220983</v>
      </c>
    </row>
    <row r="33" spans="5:20" x14ac:dyDescent="0.25">
      <c r="E33" t="s">
        <v>50</v>
      </c>
      <c r="F33">
        <f>IF($F$22 &gt; $F$23, $F$23, $F$22)</f>
        <v>-1.97</v>
      </c>
      <c r="H33" s="3" t="s">
        <v>102</v>
      </c>
      <c r="I33" s="3">
        <f>$I$32 + 0.85</f>
        <v>2.6799999999999997</v>
      </c>
      <c r="N33">
        <f t="shared" si="7"/>
        <v>26</v>
      </c>
      <c r="O33">
        <f t="shared" si="1"/>
        <v>3.1008394597321263</v>
      </c>
      <c r="P33">
        <f t="shared" si="2"/>
        <v>1.5123804564223171</v>
      </c>
      <c r="Q33">
        <f t="shared" si="3"/>
        <v>2.8312012458423759</v>
      </c>
      <c r="R33">
        <f t="shared" si="4"/>
        <v>1.3808691123855938</v>
      </c>
      <c r="S33">
        <f t="shared" si="5"/>
        <v>2.6963821388975013</v>
      </c>
      <c r="T33">
        <f t="shared" si="6"/>
        <v>1.3151134403672322</v>
      </c>
    </row>
    <row r="34" spans="5:20" x14ac:dyDescent="0.25">
      <c r="E34" t="s">
        <v>55</v>
      </c>
      <c r="F34">
        <f>MAX($B$9 + 0.05, -2.415)</f>
        <v>-2.41</v>
      </c>
      <c r="H34" s="3" t="s">
        <v>103</v>
      </c>
      <c r="I34" s="3">
        <f>$I$33</f>
        <v>2.6799999999999997</v>
      </c>
      <c r="N34">
        <f t="shared" si="7"/>
        <v>27</v>
      </c>
      <c r="O34">
        <f t="shared" si="1"/>
        <v>3.0739725084498692</v>
      </c>
      <c r="P34">
        <f t="shared" si="2"/>
        <v>1.5662672241014364</v>
      </c>
      <c r="Q34">
        <f t="shared" si="3"/>
        <v>2.806670551193359</v>
      </c>
      <c r="R34">
        <f t="shared" si="4"/>
        <v>1.4300700741795722</v>
      </c>
      <c r="S34">
        <f t="shared" si="5"/>
        <v>2.6730195725651038</v>
      </c>
      <c r="T34">
        <f t="shared" si="6"/>
        <v>1.3619714992186402</v>
      </c>
    </row>
    <row r="35" spans="5:20" x14ac:dyDescent="0.25">
      <c r="G35"/>
      <c r="H35" s="3" t="s">
        <v>104</v>
      </c>
      <c r="I35" s="3">
        <f>$F$42</f>
        <v>-0.8</v>
      </c>
      <c r="N35">
        <f t="shared" si="7"/>
        <v>28</v>
      </c>
      <c r="O35">
        <f t="shared" si="1"/>
        <v>3.0461691953632983</v>
      </c>
      <c r="P35">
        <f t="shared" si="2"/>
        <v>1.6196768916113233</v>
      </c>
      <c r="Q35">
        <f t="shared" si="3"/>
        <v>2.7812849175056198</v>
      </c>
      <c r="R35">
        <f t="shared" si="4"/>
        <v>1.478835422775556</v>
      </c>
      <c r="S35">
        <f t="shared" si="5"/>
        <v>2.648842778576781</v>
      </c>
      <c r="T35">
        <f t="shared" si="6"/>
        <v>1.4084146883576725</v>
      </c>
    </row>
    <row r="36" spans="5:20" x14ac:dyDescent="0.25">
      <c r="E36" t="s">
        <v>58</v>
      </c>
      <c r="F36">
        <f>IF(display!$F$7 &lt; 0, $F$37 + 1.23 + 0.08, $F$37 + 1.23)</f>
        <v>2.88</v>
      </c>
      <c r="H36" s="3" t="s">
        <v>105</v>
      </c>
      <c r="I36" s="3">
        <f>$I$35 + 2.1</f>
        <v>1.3</v>
      </c>
      <c r="N36">
        <f t="shared" si="7"/>
        <v>29</v>
      </c>
      <c r="O36">
        <f t="shared" si="1"/>
        <v>3.0174379896309156</v>
      </c>
      <c r="P36">
        <f t="shared" si="2"/>
        <v>1.6725931898498629</v>
      </c>
      <c r="Q36">
        <f t="shared" si="3"/>
        <v>2.7550520774890965</v>
      </c>
      <c r="R36">
        <f t="shared" si="4"/>
        <v>1.5271503037759617</v>
      </c>
      <c r="S36">
        <f t="shared" si="5"/>
        <v>2.623859121418187</v>
      </c>
      <c r="T36">
        <f t="shared" si="6"/>
        <v>1.4544288607390112</v>
      </c>
    </row>
    <row r="37" spans="5:20" x14ac:dyDescent="0.25">
      <c r="E37" t="s">
        <v>33</v>
      </c>
      <c r="F37">
        <f>IF($F$11 = 0, 1.65, ((0.5 * $F$26) + ((16.15^2) / (8 * $F$11)) + ((1170 / 1670) * display!$F$7) + $F$27) / 1000)</f>
        <v>1.65</v>
      </c>
      <c r="H37" s="3" t="s">
        <v>106</v>
      </c>
      <c r="I37" s="3">
        <f>$I$36</f>
        <v>1.3</v>
      </c>
      <c r="N37">
        <f t="shared" si="7"/>
        <v>30</v>
      </c>
      <c r="O37">
        <f t="shared" si="1"/>
        <v>2.9877876430563135</v>
      </c>
      <c r="P37">
        <f t="shared" si="2"/>
        <v>1.7249999999999999</v>
      </c>
      <c r="Q37">
        <f t="shared" si="3"/>
        <v>2.727980021920982</v>
      </c>
      <c r="R37">
        <f t="shared" si="4"/>
        <v>1.5749999999999997</v>
      </c>
      <c r="S37">
        <f t="shared" si="5"/>
        <v>2.598076211353316</v>
      </c>
      <c r="T37">
        <f t="shared" si="6"/>
        <v>1.4999999999999998</v>
      </c>
    </row>
    <row r="38" spans="5:20" x14ac:dyDescent="0.25">
      <c r="E38" t="s">
        <v>60</v>
      </c>
      <c r="F38">
        <f>$F$37</f>
        <v>1.65</v>
      </c>
      <c r="H38" s="3" t="s">
        <v>107</v>
      </c>
      <c r="I38" s="3">
        <f>$I$35</f>
        <v>-0.8</v>
      </c>
      <c r="N38">
        <f t="shared" si="7"/>
        <v>31</v>
      </c>
      <c r="O38">
        <f t="shared" si="1"/>
        <v>2.9572271874222875</v>
      </c>
      <c r="P38">
        <f t="shared" si="2"/>
        <v>1.776881358439687</v>
      </c>
      <c r="Q38">
        <f t="shared" si="3"/>
        <v>2.7000769972116538</v>
      </c>
      <c r="R38">
        <f t="shared" si="4"/>
        <v>1.6223699359666706</v>
      </c>
      <c r="S38">
        <f t="shared" si="5"/>
        <v>2.5715019021063368</v>
      </c>
      <c r="T38">
        <f t="shared" si="6"/>
        <v>1.5451142247301624</v>
      </c>
    </row>
    <row r="39" spans="5:20" x14ac:dyDescent="0.25">
      <c r="E39" t="s">
        <v>62</v>
      </c>
      <c r="F39">
        <f>$B$5 + 1.8</f>
        <v>1.8</v>
      </c>
      <c r="N39">
        <f t="shared" si="7"/>
        <v>32</v>
      </c>
      <c r="O39">
        <f t="shared" si="1"/>
        <v>2.9257659317396696</v>
      </c>
      <c r="P39">
        <f t="shared" si="2"/>
        <v>1.8282214616045569</v>
      </c>
      <c r="Q39">
        <f t="shared" si="3"/>
        <v>2.6713515028927417</v>
      </c>
      <c r="R39">
        <f t="shared" si="4"/>
        <v>1.6692456823345954</v>
      </c>
      <c r="S39">
        <f t="shared" si="5"/>
        <v>2.544144288469278</v>
      </c>
      <c r="T39">
        <f t="shared" si="6"/>
        <v>1.5897577926996147</v>
      </c>
    </row>
    <row r="40" spans="5:20" x14ac:dyDescent="0.25">
      <c r="E40" t="s">
        <v>64</v>
      </c>
      <c r="F40">
        <f>$F$39</f>
        <v>1.8</v>
      </c>
      <c r="N40">
        <f t="shared" si="7"/>
        <v>33</v>
      </c>
      <c r="O40">
        <f t="shared" si="1"/>
        <v>2.8934134594117129</v>
      </c>
      <c r="P40">
        <f t="shared" si="2"/>
        <v>1.8790046708018435</v>
      </c>
      <c r="Q40">
        <f t="shared" si="3"/>
        <v>2.6418122890280857</v>
      </c>
      <c r="R40">
        <f t="shared" si="4"/>
        <v>1.7156129602973353</v>
      </c>
      <c r="S40">
        <f t="shared" si="5"/>
        <v>2.5160117038362722</v>
      </c>
      <c r="T40">
        <f t="shared" si="6"/>
        <v>1.6339171050450814</v>
      </c>
    </row>
    <row r="41" spans="5:20" x14ac:dyDescent="0.25">
      <c r="E41" t="s">
        <v>59</v>
      </c>
      <c r="F41">
        <f>$F$42</f>
        <v>-0.8</v>
      </c>
      <c r="N41">
        <f t="shared" si="7"/>
        <v>34</v>
      </c>
      <c r="O41">
        <f t="shared" si="1"/>
        <v>2.8601796253148937</v>
      </c>
      <c r="P41">
        <f t="shared" si="2"/>
        <v>1.929215516974077</v>
      </c>
      <c r="Q41">
        <f t="shared" si="3"/>
        <v>2.6114683535483811</v>
      </c>
      <c r="R41">
        <f t="shared" si="4"/>
        <v>1.7614576459328528</v>
      </c>
      <c r="S41">
        <f t="shared" si="5"/>
        <v>2.4871127176651249</v>
      </c>
      <c r="T41">
        <f t="shared" si="6"/>
        <v>1.6775787104122406</v>
      </c>
    </row>
    <row r="42" spans="5:20" x14ac:dyDescent="0.25">
      <c r="E42" t="s">
        <v>32</v>
      </c>
      <c r="F42">
        <f>$B$6 + 1.17</f>
        <v>-0.8</v>
      </c>
      <c r="N42">
        <f t="shared" si="7"/>
        <v>35</v>
      </c>
      <c r="O42">
        <f t="shared" si="1"/>
        <v>2.8260745527970217</v>
      </c>
      <c r="P42">
        <f t="shared" si="2"/>
        <v>1.978838705411109</v>
      </c>
      <c r="Q42">
        <f t="shared" si="3"/>
        <v>2.5803289395103239</v>
      </c>
      <c r="R42">
        <f t="shared" si="4"/>
        <v>1.806765774505795</v>
      </c>
      <c r="S42">
        <f t="shared" si="5"/>
        <v>2.4574561328669753</v>
      </c>
      <c r="T42">
        <f t="shared" si="6"/>
        <v>1.7207293090531381</v>
      </c>
    </row>
    <row r="43" spans="5:20" x14ac:dyDescent="0.25">
      <c r="E43" t="s">
        <v>61</v>
      </c>
      <c r="F43">
        <f>$F$42 - 0.3</f>
        <v>-1.1000000000000001</v>
      </c>
      <c r="I43"/>
      <c r="N43">
        <f t="shared" si="7"/>
        <v>36</v>
      </c>
      <c r="O43">
        <f t="shared" si="1"/>
        <v>2.7911086305935688</v>
      </c>
      <c r="P43">
        <f t="shared" si="2"/>
        <v>2.0278591204090324</v>
      </c>
      <c r="Q43">
        <f t="shared" si="3"/>
        <v>2.5484035322810845</v>
      </c>
      <c r="R43">
        <f t="shared" si="4"/>
        <v>1.8515235447212903</v>
      </c>
      <c r="S43">
        <f t="shared" si="5"/>
        <v>2.4270509831248424</v>
      </c>
      <c r="T43">
        <f t="shared" si="6"/>
        <v>1.7633557568774194</v>
      </c>
    </row>
    <row r="44" spans="5:20" x14ac:dyDescent="0.25">
      <c r="E44" t="s">
        <v>63</v>
      </c>
      <c r="F44">
        <f>$F$43 - 0.2</f>
        <v>-1.3</v>
      </c>
      <c r="H44"/>
      <c r="I44"/>
      <c r="N44">
        <f t="shared" si="7"/>
        <v>37</v>
      </c>
      <c r="O44">
        <f t="shared" si="1"/>
        <v>2.7552925096631604</v>
      </c>
      <c r="P44">
        <f t="shared" si="2"/>
        <v>2.0762618298745665</v>
      </c>
      <c r="Q44">
        <f t="shared" si="3"/>
        <v>2.5157018566489722</v>
      </c>
      <c r="R44">
        <f t="shared" si="4"/>
        <v>1.8957173229289519</v>
      </c>
      <c r="S44">
        <f t="shared" si="5"/>
        <v>2.3959065301418785</v>
      </c>
      <c r="T44">
        <f t="shared" si="6"/>
        <v>1.8054450694561448</v>
      </c>
    </row>
    <row r="45" spans="5:20" x14ac:dyDescent="0.25">
      <c r="E45" t="s">
        <v>65</v>
      </c>
      <c r="F45">
        <f>$F$44 - 1.05</f>
        <v>-2.35</v>
      </c>
      <c r="I45"/>
      <c r="N45">
        <f t="shared" si="7"/>
        <v>38</v>
      </c>
      <c r="O45">
        <f t="shared" si="1"/>
        <v>2.7186370999431912</v>
      </c>
      <c r="P45">
        <f t="shared" si="2"/>
        <v>2.1240320898735208</v>
      </c>
      <c r="Q45">
        <f t="shared" si="3"/>
        <v>2.4822338738611744</v>
      </c>
      <c r="R45">
        <f t="shared" si="4"/>
        <v>1.9393336472758231</v>
      </c>
      <c r="S45">
        <f t="shared" si="5"/>
        <v>2.3640322608201663</v>
      </c>
      <c r="T45">
        <f t="shared" si="6"/>
        <v>1.8469844259769745</v>
      </c>
    </row>
    <row r="46" spans="5:20" x14ac:dyDescent="0.25">
      <c r="N46">
        <f t="shared" si="7"/>
        <v>39</v>
      </c>
      <c r="O46">
        <f t="shared" si="1"/>
        <v>2.6811535670265498</v>
      </c>
      <c r="P46">
        <f t="shared" si="2"/>
        <v>2.1711553491219391</v>
      </c>
      <c r="Q46">
        <f t="shared" si="3"/>
        <v>2.4480097785894581</v>
      </c>
      <c r="R46">
        <f t="shared" si="4"/>
        <v>1.9823592318069878</v>
      </c>
      <c r="S46">
        <f t="shared" si="5"/>
        <v>2.3314378843709127</v>
      </c>
      <c r="T46">
        <f t="shared" si="6"/>
        <v>1.8879611731495123</v>
      </c>
    </row>
    <row r="47" spans="5:20" x14ac:dyDescent="0.25">
      <c r="N47">
        <f t="shared" si="7"/>
        <v>40</v>
      </c>
      <c r="O47">
        <f t="shared" si="1"/>
        <v>2.6428533287604741</v>
      </c>
      <c r="P47">
        <f t="shared" si="2"/>
        <v>2.2176172534185605</v>
      </c>
      <c r="Q47">
        <f t="shared" si="3"/>
        <v>2.4130399958247808</v>
      </c>
      <c r="R47">
        <f t="shared" si="4"/>
        <v>2.0247809705125985</v>
      </c>
      <c r="S47">
        <f t="shared" si="5"/>
        <v>2.2981333293569342</v>
      </c>
      <c r="T47">
        <f t="shared" si="6"/>
        <v>1.9283628290596178</v>
      </c>
    </row>
    <row r="48" spans="5:20" x14ac:dyDescent="0.25">
      <c r="N48">
        <f t="shared" si="7"/>
        <v>41</v>
      </c>
      <c r="O48">
        <f t="shared" si="1"/>
        <v>2.6037480517685641</v>
      </c>
      <c r="P48">
        <f t="shared" si="2"/>
        <v>2.2634036500172496</v>
      </c>
      <c r="Q48">
        <f t="shared" si="3"/>
        <v>2.377335177701732</v>
      </c>
      <c r="R48">
        <f t="shared" si="4"/>
        <v>2.0665859413200973</v>
      </c>
      <c r="S48">
        <f t="shared" si="5"/>
        <v>2.2641287406683164</v>
      </c>
      <c r="T48">
        <f t="shared" si="6"/>
        <v>1.9681770869715214</v>
      </c>
    </row>
    <row r="49" spans="8:20" x14ac:dyDescent="0.25">
      <c r="N49">
        <f t="shared" si="7"/>
        <v>42</v>
      </c>
      <c r="O49">
        <f t="shared" si="1"/>
        <v>2.5638496478970101</v>
      </c>
      <c r="P49">
        <f t="shared" si="2"/>
        <v>2.3085005919380612</v>
      </c>
      <c r="Q49">
        <f t="shared" si="3"/>
        <v>2.3409062002537917</v>
      </c>
      <c r="R49">
        <f t="shared" si="4"/>
        <v>2.1077614100304034</v>
      </c>
      <c r="S49">
        <f t="shared" si="5"/>
        <v>2.229434476432183</v>
      </c>
      <c r="T49">
        <f t="shared" si="6"/>
        <v>2.0073918190765747</v>
      </c>
    </row>
    <row r="50" spans="8:20" x14ac:dyDescent="0.25">
      <c r="H50"/>
      <c r="N50">
        <f t="shared" si="7"/>
        <v>43</v>
      </c>
      <c r="O50">
        <f t="shared" si="1"/>
        <v>2.5231702705861387</v>
      </c>
      <c r="P50">
        <f t="shared" si="2"/>
        <v>2.3528943422156199</v>
      </c>
      <c r="Q50">
        <f t="shared" si="3"/>
        <v>2.3037641601003873</v>
      </c>
      <c r="R50">
        <f t="shared" si="4"/>
        <v>2.1482948341968702</v>
      </c>
      <c r="S50">
        <f t="shared" si="5"/>
        <v>2.1940611048575116</v>
      </c>
      <c r="T50">
        <f t="shared" si="6"/>
        <v>2.0459950801874953</v>
      </c>
    </row>
    <row r="51" spans="8:20" x14ac:dyDescent="0.25">
      <c r="N51">
        <f t="shared" si="7"/>
        <v>44</v>
      </c>
      <c r="O51">
        <f t="shared" si="1"/>
        <v>2.4817223111683466</v>
      </c>
      <c r="P51">
        <f t="shared" si="2"/>
        <v>2.3965713780835407</v>
      </c>
      <c r="Q51">
        <f t="shared" si="3"/>
        <v>2.265920371066751</v>
      </c>
      <c r="R51">
        <f t="shared" si="4"/>
        <v>2.1881738669458413</v>
      </c>
      <c r="S51">
        <f t="shared" si="5"/>
        <v>2.1580194010159537</v>
      </c>
      <c r="T51">
        <f t="shared" si="6"/>
        <v>2.0839751113769918</v>
      </c>
    </row>
    <row r="52" spans="8:20" x14ac:dyDescent="0.25">
      <c r="N52">
        <f t="shared" si="7"/>
        <v>45</v>
      </c>
      <c r="O52">
        <f t="shared" si="1"/>
        <v>2.439518395093589</v>
      </c>
      <c r="P52">
        <f t="shared" si="2"/>
        <v>2.439518395093589</v>
      </c>
      <c r="Q52">
        <f t="shared" si="3"/>
        <v>2.2273863607376247</v>
      </c>
      <c r="R52">
        <f t="shared" si="4"/>
        <v>2.2273863607376243</v>
      </c>
      <c r="S52">
        <f t="shared" si="5"/>
        <v>2.1213203435596428</v>
      </c>
      <c r="T52">
        <f t="shared" si="6"/>
        <v>2.1213203435596424</v>
      </c>
    </row>
    <row r="53" spans="8:20" x14ac:dyDescent="0.25">
      <c r="N53">
        <f t="shared" si="7"/>
        <v>46</v>
      </c>
      <c r="O53">
        <f t="shared" si="1"/>
        <v>2.3965713780835411</v>
      </c>
      <c r="P53">
        <f t="shared" si="2"/>
        <v>2.4817223111683462</v>
      </c>
      <c r="Q53">
        <f t="shared" si="3"/>
        <v>2.1881738669458417</v>
      </c>
      <c r="R53">
        <f t="shared" si="4"/>
        <v>2.265920371066751</v>
      </c>
      <c r="S53">
        <f t="shared" si="5"/>
        <v>2.0839751113769922</v>
      </c>
      <c r="T53">
        <f t="shared" si="6"/>
        <v>2.1580194010159532</v>
      </c>
    </row>
    <row r="54" spans="8:20" x14ac:dyDescent="0.25">
      <c r="N54">
        <f t="shared" si="7"/>
        <v>47</v>
      </c>
      <c r="O54">
        <f t="shared" si="1"/>
        <v>2.3528943422156199</v>
      </c>
      <c r="P54">
        <f t="shared" si="2"/>
        <v>2.5231702705861383</v>
      </c>
      <c r="Q54">
        <f t="shared" si="3"/>
        <v>2.1482948341968702</v>
      </c>
      <c r="R54">
        <f t="shared" si="4"/>
        <v>2.3037641601003869</v>
      </c>
      <c r="S54">
        <f t="shared" si="5"/>
        <v>2.0459950801874953</v>
      </c>
      <c r="T54">
        <f t="shared" si="6"/>
        <v>2.1940611048575116</v>
      </c>
    </row>
    <row r="55" spans="8:20" x14ac:dyDescent="0.25">
      <c r="N55">
        <f t="shared" si="7"/>
        <v>48</v>
      </c>
      <c r="O55">
        <f t="shared" si="1"/>
        <v>2.3085005919380612</v>
      </c>
      <c r="P55">
        <f t="shared" si="2"/>
        <v>2.5638496478970101</v>
      </c>
      <c r="Q55">
        <f t="shared" si="3"/>
        <v>2.1077614100304034</v>
      </c>
      <c r="R55">
        <f t="shared" si="4"/>
        <v>2.3409062002537913</v>
      </c>
      <c r="S55">
        <f t="shared" si="5"/>
        <v>2.0073918190765747</v>
      </c>
      <c r="T55">
        <f t="shared" si="6"/>
        <v>2.2294344764321825</v>
      </c>
    </row>
    <row r="56" spans="8:20" x14ac:dyDescent="0.25">
      <c r="N56">
        <f t="shared" si="7"/>
        <v>49</v>
      </c>
      <c r="O56">
        <f t="shared" si="1"/>
        <v>2.2634036500172501</v>
      </c>
      <c r="P56">
        <f t="shared" si="2"/>
        <v>2.6037480517685636</v>
      </c>
      <c r="Q56">
        <f t="shared" si="3"/>
        <v>2.0665859413200978</v>
      </c>
      <c r="R56">
        <f t="shared" si="4"/>
        <v>2.377335177701732</v>
      </c>
      <c r="S56">
        <f t="shared" si="5"/>
        <v>1.9681770869715218</v>
      </c>
      <c r="T56">
        <f t="shared" si="6"/>
        <v>2.2641287406683159</v>
      </c>
    </row>
    <row r="57" spans="8:20" x14ac:dyDescent="0.25">
      <c r="N57">
        <f t="shared" si="7"/>
        <v>50</v>
      </c>
      <c r="O57">
        <f t="shared" si="1"/>
        <v>2.217617253418561</v>
      </c>
      <c r="P57">
        <f t="shared" si="2"/>
        <v>2.6428533287604741</v>
      </c>
      <c r="Q57">
        <f t="shared" si="3"/>
        <v>2.024780970512599</v>
      </c>
      <c r="R57">
        <f t="shared" si="4"/>
        <v>2.4130399958247808</v>
      </c>
      <c r="S57">
        <f t="shared" si="5"/>
        <v>1.9283628290596182</v>
      </c>
      <c r="T57">
        <f t="shared" si="6"/>
        <v>2.2981333293569342</v>
      </c>
    </row>
    <row r="58" spans="8:20" x14ac:dyDescent="0.25">
      <c r="N58">
        <f t="shared" si="7"/>
        <v>51</v>
      </c>
      <c r="O58">
        <f t="shared" si="1"/>
        <v>2.1711553491219395</v>
      </c>
      <c r="P58">
        <f t="shared" si="2"/>
        <v>2.6811535670265494</v>
      </c>
      <c r="Q58">
        <f t="shared" si="3"/>
        <v>1.982359231806988</v>
      </c>
      <c r="R58">
        <f t="shared" si="4"/>
        <v>2.4480097785894581</v>
      </c>
      <c r="S58">
        <f t="shared" si="5"/>
        <v>1.8879611731495125</v>
      </c>
      <c r="T58">
        <f t="shared" si="6"/>
        <v>2.3314378843709123</v>
      </c>
    </row>
    <row r="59" spans="8:20" x14ac:dyDescent="0.25">
      <c r="N59">
        <f t="shared" si="7"/>
        <v>52</v>
      </c>
      <c r="O59">
        <f t="shared" si="1"/>
        <v>2.1240320898735212</v>
      </c>
      <c r="P59">
        <f t="shared" si="2"/>
        <v>2.7186370999431912</v>
      </c>
      <c r="Q59">
        <f t="shared" si="3"/>
        <v>1.9393336472758236</v>
      </c>
      <c r="R59">
        <f t="shared" si="4"/>
        <v>2.4822338738611744</v>
      </c>
      <c r="S59">
        <f t="shared" si="5"/>
        <v>1.846984425976975</v>
      </c>
      <c r="T59">
        <f t="shared" si="6"/>
        <v>2.3640322608201663</v>
      </c>
    </row>
    <row r="60" spans="8:20" x14ac:dyDescent="0.25">
      <c r="N60">
        <f t="shared" si="7"/>
        <v>53</v>
      </c>
      <c r="O60">
        <f t="shared" si="1"/>
        <v>2.076261829874567</v>
      </c>
      <c r="P60">
        <f t="shared" si="2"/>
        <v>2.7552925096631604</v>
      </c>
      <c r="Q60">
        <f t="shared" si="3"/>
        <v>1.8957173229289523</v>
      </c>
      <c r="R60">
        <f t="shared" si="4"/>
        <v>2.5157018566489722</v>
      </c>
      <c r="S60">
        <f t="shared" si="5"/>
        <v>1.805445069456145</v>
      </c>
      <c r="T60">
        <f t="shared" si="6"/>
        <v>2.3959065301418785</v>
      </c>
    </row>
    <row r="61" spans="8:20" x14ac:dyDescent="0.25">
      <c r="N61">
        <f t="shared" si="7"/>
        <v>54</v>
      </c>
      <c r="O61">
        <f t="shared" si="1"/>
        <v>2.0278591204090324</v>
      </c>
      <c r="P61">
        <f t="shared" si="2"/>
        <v>2.7911086305935688</v>
      </c>
      <c r="Q61">
        <f t="shared" si="3"/>
        <v>1.8515235447212903</v>
      </c>
      <c r="R61">
        <f t="shared" si="4"/>
        <v>2.5484035322810845</v>
      </c>
      <c r="S61">
        <f t="shared" si="5"/>
        <v>1.7633557568774194</v>
      </c>
      <c r="T61">
        <f t="shared" si="6"/>
        <v>2.4270509831248424</v>
      </c>
    </row>
    <row r="62" spans="8:20" x14ac:dyDescent="0.25">
      <c r="N62">
        <f t="shared" si="7"/>
        <v>55</v>
      </c>
      <c r="O62">
        <f t="shared" si="1"/>
        <v>1.9788387054111094</v>
      </c>
      <c r="P62">
        <f t="shared" si="2"/>
        <v>2.8260745527970217</v>
      </c>
      <c r="Q62">
        <f t="shared" si="3"/>
        <v>1.8067657745057955</v>
      </c>
      <c r="R62">
        <f t="shared" si="4"/>
        <v>2.5803289395103239</v>
      </c>
      <c r="S62">
        <f t="shared" si="5"/>
        <v>1.7207293090531386</v>
      </c>
      <c r="T62">
        <f t="shared" si="6"/>
        <v>2.4574561328669753</v>
      </c>
    </row>
    <row r="63" spans="8:20" x14ac:dyDescent="0.25">
      <c r="N63">
        <f t="shared" si="7"/>
        <v>56</v>
      </c>
      <c r="O63">
        <f t="shared" si="1"/>
        <v>1.9292155169740766</v>
      </c>
      <c r="P63">
        <f t="shared" si="2"/>
        <v>2.8601796253148941</v>
      </c>
      <c r="Q63">
        <f t="shared" si="3"/>
        <v>1.7614576459328524</v>
      </c>
      <c r="R63">
        <f t="shared" si="4"/>
        <v>2.6114683535483816</v>
      </c>
      <c r="S63">
        <f t="shared" si="5"/>
        <v>1.6775787104122404</v>
      </c>
      <c r="T63">
        <f t="shared" si="6"/>
        <v>2.4871127176651253</v>
      </c>
    </row>
    <row r="64" spans="8:20" x14ac:dyDescent="0.25">
      <c r="N64">
        <f t="shared" si="7"/>
        <v>57</v>
      </c>
      <c r="O64">
        <f t="shared" si="1"/>
        <v>1.879004670801844</v>
      </c>
      <c r="P64">
        <f t="shared" si="2"/>
        <v>2.8934134594117129</v>
      </c>
      <c r="Q64">
        <f t="shared" si="3"/>
        <v>1.7156129602973356</v>
      </c>
      <c r="R64">
        <f t="shared" si="4"/>
        <v>2.6418122890280853</v>
      </c>
      <c r="S64">
        <f t="shared" si="5"/>
        <v>1.6339171050450816</v>
      </c>
      <c r="T64">
        <f t="shared" si="6"/>
        <v>2.5160117038362717</v>
      </c>
    </row>
    <row r="65" spans="14:20" x14ac:dyDescent="0.25">
      <c r="N65">
        <f t="shared" si="7"/>
        <v>58</v>
      </c>
      <c r="O65">
        <f t="shared" si="1"/>
        <v>1.8282214616045569</v>
      </c>
      <c r="P65">
        <f t="shared" si="2"/>
        <v>2.9257659317396696</v>
      </c>
      <c r="Q65">
        <f t="shared" si="3"/>
        <v>1.6692456823345954</v>
      </c>
      <c r="R65">
        <f t="shared" si="4"/>
        <v>2.6713515028927417</v>
      </c>
      <c r="S65">
        <f t="shared" si="5"/>
        <v>1.5897577926996147</v>
      </c>
      <c r="T65">
        <f t="shared" si="6"/>
        <v>2.544144288469278</v>
      </c>
    </row>
    <row r="66" spans="14:20" x14ac:dyDescent="0.25">
      <c r="N66">
        <f t="shared" si="7"/>
        <v>59</v>
      </c>
      <c r="O66">
        <f t="shared" si="1"/>
        <v>1.7768813584396876</v>
      </c>
      <c r="P66">
        <f t="shared" si="2"/>
        <v>2.9572271874222875</v>
      </c>
      <c r="Q66">
        <f t="shared" si="3"/>
        <v>1.6223699359666712</v>
      </c>
      <c r="R66">
        <f t="shared" si="4"/>
        <v>2.7000769972116534</v>
      </c>
      <c r="S66">
        <f t="shared" si="5"/>
        <v>1.5451142247301632</v>
      </c>
      <c r="T66">
        <f t="shared" si="6"/>
        <v>2.5715019021063368</v>
      </c>
    </row>
    <row r="67" spans="14:20" x14ac:dyDescent="0.25">
      <c r="N67">
        <f t="shared" si="7"/>
        <v>60</v>
      </c>
      <c r="O67">
        <f t="shared" si="1"/>
        <v>1.7250000000000005</v>
      </c>
      <c r="P67">
        <f t="shared" si="2"/>
        <v>2.9877876430563135</v>
      </c>
      <c r="Q67">
        <f t="shared" si="3"/>
        <v>1.5750000000000004</v>
      </c>
      <c r="R67">
        <f t="shared" si="4"/>
        <v>2.7279800219209815</v>
      </c>
      <c r="S67">
        <f t="shared" si="5"/>
        <v>1.5000000000000004</v>
      </c>
      <c r="T67">
        <f t="shared" si="6"/>
        <v>2.598076211353316</v>
      </c>
    </row>
    <row r="68" spans="14:20" x14ac:dyDescent="0.25">
      <c r="N68">
        <f t="shared" si="7"/>
        <v>61</v>
      </c>
      <c r="O68">
        <f t="shared" si="1"/>
        <v>1.6725931898498632</v>
      </c>
      <c r="P68">
        <f t="shared" si="2"/>
        <v>3.0174379896309156</v>
      </c>
      <c r="Q68">
        <f t="shared" si="3"/>
        <v>1.5271503037759619</v>
      </c>
      <c r="R68">
        <f t="shared" si="4"/>
        <v>2.7550520774890965</v>
      </c>
      <c r="S68">
        <f t="shared" si="5"/>
        <v>1.4544288607390112</v>
      </c>
      <c r="T68">
        <f t="shared" si="6"/>
        <v>2.623859121418187</v>
      </c>
    </row>
    <row r="69" spans="14:20" x14ac:dyDescent="0.25">
      <c r="N69">
        <f t="shared" si="7"/>
        <v>62</v>
      </c>
      <c r="O69">
        <f t="shared" si="1"/>
        <v>1.6196768916113236</v>
      </c>
      <c r="P69">
        <f t="shared" si="2"/>
        <v>3.0461691953632979</v>
      </c>
      <c r="Q69">
        <f t="shared" si="3"/>
        <v>1.4788354227755562</v>
      </c>
      <c r="R69">
        <f t="shared" si="4"/>
        <v>2.7812849175056198</v>
      </c>
      <c r="S69">
        <f t="shared" si="5"/>
        <v>1.4084146883576727</v>
      </c>
      <c r="T69">
        <f t="shared" si="6"/>
        <v>2.6488427785767805</v>
      </c>
    </row>
    <row r="70" spans="14:20" x14ac:dyDescent="0.25">
      <c r="N70">
        <f t="shared" si="7"/>
        <v>63</v>
      </c>
      <c r="O70">
        <f t="shared" si="1"/>
        <v>1.5662672241014366</v>
      </c>
      <c r="P70">
        <f t="shared" si="2"/>
        <v>3.0739725084498692</v>
      </c>
      <c r="Q70">
        <f t="shared" si="3"/>
        <v>1.4300700741795724</v>
      </c>
      <c r="R70">
        <f t="shared" si="4"/>
        <v>2.8066705511933585</v>
      </c>
      <c r="S70">
        <f t="shared" si="5"/>
        <v>1.3619714992186405</v>
      </c>
      <c r="T70">
        <f t="shared" si="6"/>
        <v>2.6730195725651034</v>
      </c>
    </row>
    <row r="71" spans="14:20" x14ac:dyDescent="0.25">
      <c r="N71">
        <f t="shared" si="7"/>
        <v>64</v>
      </c>
      <c r="O71">
        <f t="shared" si="1"/>
        <v>1.5123804564223173</v>
      </c>
      <c r="P71">
        <f t="shared" si="2"/>
        <v>3.1008394597321263</v>
      </c>
      <c r="Q71">
        <f t="shared" si="3"/>
        <v>1.3808691123855941</v>
      </c>
      <c r="R71">
        <f t="shared" si="4"/>
        <v>2.8312012458423759</v>
      </c>
      <c r="S71">
        <f t="shared" si="5"/>
        <v>1.3151134403672324</v>
      </c>
      <c r="T71">
        <f t="shared" si="6"/>
        <v>2.6963821388975013</v>
      </c>
    </row>
    <row r="72" spans="14:20" x14ac:dyDescent="0.25">
      <c r="N72">
        <f t="shared" si="7"/>
        <v>65</v>
      </c>
      <c r="O72">
        <f t="shared" ref="O72:O135" si="12">$O$2 * COS($N72 * PI() / 180) + $R$2</f>
        <v>1.4580330030054132</v>
      </c>
      <c r="P72">
        <f t="shared" ref="P72:P135" si="13">$O$2 * SIN($N72 * PI() / 180) + $R$3</f>
        <v>3.1267618652764426</v>
      </c>
      <c r="Q72">
        <f t="shared" ref="Q72:Q135" si="14">$O$3 * COS($N72 * PI() / 180) + $U$2</f>
        <v>1.3312475244832032</v>
      </c>
      <c r="R72">
        <f t="shared" ref="R72:R135" si="15">$O$3 * SIN($N72 * PI() / 180) + $U$3</f>
        <v>2.8548695291654473</v>
      </c>
      <c r="S72">
        <f t="shared" ref="S72:S135" si="16">$O$4 * COS($N72 * PI() / 180) + $X$2</f>
        <v>1.2678547852220983</v>
      </c>
      <c r="T72">
        <f t="shared" ref="T72:T135" si="17">$O$4 * SIN($N72 * PI() / 180) + $X$3</f>
        <v>2.7189233611099497</v>
      </c>
    </row>
    <row r="73" spans="14:20" x14ac:dyDescent="0.25">
      <c r="N73">
        <f t="shared" ref="N73:N80" si="18">N72+1</f>
        <v>66</v>
      </c>
      <c r="O73">
        <f t="shared" si="12"/>
        <v>1.4032414186115107</v>
      </c>
      <c r="P73">
        <f t="shared" si="13"/>
        <v>3.1517318288669731</v>
      </c>
      <c r="Q73">
        <f t="shared" si="14"/>
        <v>1.2812204256887707</v>
      </c>
      <c r="R73">
        <f t="shared" si="15"/>
        <v>2.8776681915741928</v>
      </c>
      <c r="S73">
        <f t="shared" si="16"/>
        <v>1.2202099292274007</v>
      </c>
      <c r="T73">
        <f t="shared" si="17"/>
        <v>2.7406363729278027</v>
      </c>
    </row>
    <row r="74" spans="14:20" x14ac:dyDescent="0.25">
      <c r="N74">
        <f t="shared" si="18"/>
        <v>67</v>
      </c>
      <c r="O74">
        <f t="shared" si="12"/>
        <v>1.3480223932879951</v>
      </c>
      <c r="P74">
        <f t="shared" si="13"/>
        <v>3.1757417444109191</v>
      </c>
      <c r="Q74">
        <f t="shared" si="14"/>
        <v>1.2308030547412128</v>
      </c>
      <c r="R74">
        <f t="shared" si="15"/>
        <v>2.8995902883751867</v>
      </c>
      <c r="S74">
        <f t="shared" si="16"/>
        <v>1.1721933854678217</v>
      </c>
      <c r="T74">
        <f t="shared" si="17"/>
        <v>2.7615145603573206</v>
      </c>
    </row>
    <row r="75" spans="14:20" x14ac:dyDescent="0.25">
      <c r="N75">
        <f t="shared" si="18"/>
        <v>68</v>
      </c>
      <c r="O75">
        <f t="shared" si="12"/>
        <v>1.2923927472848964</v>
      </c>
      <c r="P75">
        <f t="shared" si="13"/>
        <v>3.1987842982554167</v>
      </c>
      <c r="Q75">
        <f t="shared" si="14"/>
        <v>1.1800107692601227</v>
      </c>
      <c r="R75">
        <f t="shared" si="15"/>
        <v>2.9206291418853803</v>
      </c>
      <c r="S75">
        <f t="shared" si="16"/>
        <v>1.1238197802477359</v>
      </c>
      <c r="T75">
        <f t="shared" si="17"/>
        <v>2.7815515637003623</v>
      </c>
    </row>
    <row r="76" spans="14:20" x14ac:dyDescent="0.25">
      <c r="N76">
        <f t="shared" si="18"/>
        <v>69</v>
      </c>
      <c r="O76">
        <f t="shared" si="12"/>
        <v>1.2363694259312863</v>
      </c>
      <c r="P76">
        <f t="shared" si="13"/>
        <v>3.2208524714153461</v>
      </c>
      <c r="Q76">
        <f t="shared" si="14"/>
        <v>1.1288590410676962</v>
      </c>
      <c r="R76">
        <f t="shared" si="15"/>
        <v>2.9407783434661856</v>
      </c>
      <c r="S76">
        <f t="shared" si="16"/>
        <v>1.075103848635901</v>
      </c>
      <c r="T76">
        <f t="shared" si="17"/>
        <v>2.8007412794916053</v>
      </c>
    </row>
    <row r="77" spans="14:20" x14ac:dyDescent="0.25">
      <c r="N77">
        <f t="shared" si="18"/>
        <v>70</v>
      </c>
      <c r="O77">
        <f t="shared" si="12"/>
        <v>1.1799694944735575</v>
      </c>
      <c r="P77">
        <f t="shared" si="13"/>
        <v>3.2419395417113837</v>
      </c>
      <c r="Q77">
        <f t="shared" si="14"/>
        <v>1.0773634514758568</v>
      </c>
      <c r="R77">
        <f t="shared" si="15"/>
        <v>2.9600317554756113</v>
      </c>
      <c r="S77">
        <f t="shared" si="16"/>
        <v>1.0260604299770064</v>
      </c>
      <c r="T77">
        <f t="shared" si="17"/>
        <v>2.8190778623577248</v>
      </c>
    </row>
    <row r="78" spans="14:20" x14ac:dyDescent="0.25">
      <c r="N78">
        <f t="shared" si="18"/>
        <v>71</v>
      </c>
      <c r="O78">
        <f t="shared" si="12"/>
        <v>1.1232101328771908</v>
      </c>
      <c r="P78">
        <f t="shared" si="13"/>
        <v>3.2620390858176429</v>
      </c>
      <c r="Q78">
        <f t="shared" si="14"/>
        <v>1.0255396865400437</v>
      </c>
      <c r="R78">
        <f t="shared" si="15"/>
        <v>2.9783835131378478</v>
      </c>
      <c r="S78">
        <f t="shared" si="16"/>
        <v>0.97670446337147032</v>
      </c>
      <c r="T78">
        <f t="shared" si="17"/>
        <v>2.8365557267979504</v>
      </c>
    </row>
    <row r="79" spans="14:20" x14ac:dyDescent="0.25">
      <c r="N79">
        <f t="shared" si="18"/>
        <v>72</v>
      </c>
      <c r="O79">
        <f t="shared" si="12"/>
        <v>1.0661086305935688</v>
      </c>
      <c r="P79">
        <f t="shared" si="13"/>
        <v>3.2811449812182798</v>
      </c>
      <c r="Q79">
        <f t="shared" si="14"/>
        <v>0.97340353228108445</v>
      </c>
      <c r="R79">
        <f t="shared" si="15"/>
        <v>2.9958280263297334</v>
      </c>
      <c r="S79">
        <f t="shared" si="16"/>
        <v>0.92705098312484235</v>
      </c>
      <c r="T79">
        <f t="shared" si="17"/>
        <v>2.8531695488854605</v>
      </c>
    </row>
    <row r="80" spans="14:20" x14ac:dyDescent="0.25">
      <c r="N80">
        <f t="shared" si="18"/>
        <v>73</v>
      </c>
      <c r="O80">
        <f t="shared" si="12"/>
        <v>1.008682381293442</v>
      </c>
      <c r="P80">
        <f t="shared" si="13"/>
        <v>3.2992514080724726</v>
      </c>
      <c r="Q80">
        <f t="shared" si="14"/>
        <v>0.9209708698766208</v>
      </c>
      <c r="R80">
        <f t="shared" si="15"/>
        <v>3.0123599812835615</v>
      </c>
      <c r="S80">
        <f t="shared" si="16"/>
        <v>0.87711511416821031</v>
      </c>
      <c r="T80">
        <f t="shared" si="17"/>
        <v>2.8689142678891062</v>
      </c>
    </row>
    <row r="81" spans="14:20" x14ac:dyDescent="0.25">
      <c r="N81">
        <f>N80+1</f>
        <v>74</v>
      </c>
      <c r="O81">
        <f t="shared" si="12"/>
        <v>0.95094887756864721</v>
      </c>
      <c r="P81">
        <f t="shared" si="13"/>
        <v>3.3163528509872005</v>
      </c>
      <c r="Q81">
        <f t="shared" si="14"/>
        <v>0.86825767082354732</v>
      </c>
      <c r="R81">
        <f t="shared" si="15"/>
        <v>3.0279743422057046</v>
      </c>
      <c r="S81">
        <f t="shared" si="16"/>
        <v>0.82691206745099755</v>
      </c>
      <c r="T81">
        <f t="shared" si="17"/>
        <v>2.8837850878149567</v>
      </c>
    </row>
    <row r="82" spans="14:20" x14ac:dyDescent="0.25">
      <c r="N82">
        <f t="shared" ref="N82:N118" si="19">N81+1</f>
        <v>75</v>
      </c>
      <c r="O82">
        <f t="shared" si="12"/>
        <v>0.89292570560369655</v>
      </c>
      <c r="P82">
        <f t="shared" si="13"/>
        <v>3.3324441006972858</v>
      </c>
      <c r="Q82">
        <f t="shared" si="14"/>
        <v>0.81527999207294033</v>
      </c>
      <c r="R82">
        <f t="shared" si="15"/>
        <v>3.0426663528105653</v>
      </c>
      <c r="S82">
        <f t="shared" si="16"/>
        <v>0.77645713530756222</v>
      </c>
      <c r="T82">
        <f t="shared" si="17"/>
        <v>2.897777478867205</v>
      </c>
    </row>
    <row r="83" spans="14:20" x14ac:dyDescent="0.25">
      <c r="N83">
        <f t="shared" si="19"/>
        <v>76</v>
      </c>
      <c r="O83">
        <f t="shared" si="12"/>
        <v>0.83463053981885427</v>
      </c>
      <c r="P83">
        <f t="shared" si="13"/>
        <v>3.3475202556521881</v>
      </c>
      <c r="Q83">
        <f t="shared" si="14"/>
        <v>0.7620539711389539</v>
      </c>
      <c r="R83">
        <f t="shared" si="15"/>
        <v>3.0564315377693889</v>
      </c>
      <c r="S83">
        <f t="shared" si="16"/>
        <v>0.72576568679900366</v>
      </c>
      <c r="T83">
        <f t="shared" si="17"/>
        <v>2.9108871788279895</v>
      </c>
    </row>
    <row r="84" spans="14:20" x14ac:dyDescent="0.25">
      <c r="N84">
        <f t="shared" si="19"/>
        <v>77</v>
      </c>
      <c r="O84">
        <f t="shared" si="12"/>
        <v>0.77608113748633401</v>
      </c>
      <c r="P84">
        <f t="shared" si="13"/>
        <v>3.3615767235090619</v>
      </c>
      <c r="Q84">
        <f t="shared" si="14"/>
        <v>0.70859582118317443</v>
      </c>
      <c r="R84">
        <f t="shared" si="15"/>
        <v>3.0692657040734908</v>
      </c>
      <c r="S84">
        <f t="shared" si="16"/>
        <v>0.67485316303159482</v>
      </c>
      <c r="T84">
        <f t="shared" si="17"/>
        <v>2.9231101943557056</v>
      </c>
    </row>
    <row r="85" spans="14:20" x14ac:dyDescent="0.25">
      <c r="N85">
        <f t="shared" si="19"/>
        <v>78</v>
      </c>
      <c r="O85">
        <f t="shared" si="12"/>
        <v>0.71729533332127016</v>
      </c>
      <c r="P85">
        <f t="shared" si="13"/>
        <v>3.3746092225316295</v>
      </c>
      <c r="Q85">
        <f t="shared" si="14"/>
        <v>0.65492182607594229</v>
      </c>
      <c r="R85">
        <f t="shared" si="15"/>
        <v>3.0811649423114873</v>
      </c>
      <c r="S85">
        <f t="shared" si="16"/>
        <v>0.62373507245327842</v>
      </c>
      <c r="T85">
        <f t="shared" si="17"/>
        <v>2.9344428022014166</v>
      </c>
    </row>
    <row r="86" spans="14:20" x14ac:dyDescent="0.25">
      <c r="N86">
        <f t="shared" si="19"/>
        <v>79</v>
      </c>
      <c r="O86">
        <f t="shared" si="12"/>
        <v>0.65829103404907996</v>
      </c>
      <c r="P86">
        <f t="shared" si="13"/>
        <v>3.3866137828944409</v>
      </c>
      <c r="Q86">
        <f t="shared" si="14"/>
        <v>0.60104833543611647</v>
      </c>
      <c r="R86">
        <f t="shared" si="15"/>
        <v>3.0921256278601414</v>
      </c>
      <c r="S86">
        <f t="shared" si="16"/>
        <v>0.57242698612963472</v>
      </c>
      <c r="T86">
        <f t="shared" si="17"/>
        <v>2.9448815503429921</v>
      </c>
    </row>
    <row r="87" spans="14:20" x14ac:dyDescent="0.25">
      <c r="N87">
        <f t="shared" si="19"/>
        <v>80</v>
      </c>
      <c r="O87">
        <f t="shared" si="12"/>
        <v>0.59908621295090991</v>
      </c>
      <c r="P87">
        <f t="shared" si="13"/>
        <v>3.397586747892118</v>
      </c>
      <c r="Q87">
        <f t="shared" si="14"/>
        <v>0.5469917596508308</v>
      </c>
      <c r="R87">
        <f t="shared" si="15"/>
        <v>3.1021444219884553</v>
      </c>
      <c r="S87">
        <f t="shared" si="16"/>
        <v>0.52094453300079124</v>
      </c>
      <c r="T87">
        <f t="shared" si="17"/>
        <v>2.9544232590366239</v>
      </c>
    </row>
    <row r="88" spans="14:20" x14ac:dyDescent="0.25">
      <c r="N88">
        <f t="shared" si="19"/>
        <v>81</v>
      </c>
      <c r="O88">
        <f t="shared" si="12"/>
        <v>0.53969890438879675</v>
      </c>
      <c r="P88">
        <f t="shared" si="13"/>
        <v>3.4075247750532256</v>
      </c>
      <c r="Q88">
        <f t="shared" si="14"/>
        <v>0.49276856487672738</v>
      </c>
      <c r="R88">
        <f t="shared" si="15"/>
        <v>3.1112182728746838</v>
      </c>
      <c r="S88">
        <f t="shared" si="16"/>
        <v>0.46930339512069275</v>
      </c>
      <c r="T88">
        <f t="shared" si="17"/>
        <v>2.9630650217854133</v>
      </c>
    </row>
    <row r="89" spans="14:20" x14ac:dyDescent="0.25">
      <c r="N89">
        <f t="shared" si="19"/>
        <v>82</v>
      </c>
      <c r="O89">
        <f t="shared" si="12"/>
        <v>0.48014719831222663</v>
      </c>
      <c r="P89">
        <f t="shared" si="13"/>
        <v>3.4164248371584174</v>
      </c>
      <c r="Q89">
        <f t="shared" si="14"/>
        <v>0.43839526802420692</v>
      </c>
      <c r="R89">
        <f t="shared" si="15"/>
        <v>3.1193444165359461</v>
      </c>
      <c r="S89">
        <f t="shared" si="16"/>
        <v>0.41751930288019706</v>
      </c>
      <c r="T89">
        <f t="shared" si="17"/>
        <v>2.9708042062247109</v>
      </c>
    </row>
    <row r="90" spans="14:20" x14ac:dyDescent="0.25">
      <c r="N90">
        <f t="shared" si="19"/>
        <v>83</v>
      </c>
      <c r="O90">
        <f t="shared" si="12"/>
        <v>0.42044923474775886</v>
      </c>
      <c r="P90">
        <f t="shared" si="13"/>
        <v>3.424284223162561</v>
      </c>
      <c r="Q90">
        <f t="shared" si="14"/>
        <v>0.38388843172621456</v>
      </c>
      <c r="R90">
        <f t="shared" si="15"/>
        <v>3.1265203776701642</v>
      </c>
      <c r="S90">
        <f t="shared" si="16"/>
        <v>0.36560803021544247</v>
      </c>
      <c r="T90">
        <f t="shared" si="17"/>
        <v>2.9776384549239658</v>
      </c>
    </row>
    <row r="91" spans="14:20" x14ac:dyDescent="0.25">
      <c r="N91">
        <f t="shared" si="19"/>
        <v>84</v>
      </c>
      <c r="O91">
        <f t="shared" si="12"/>
        <v>0.36062319827340444</v>
      </c>
      <c r="P91">
        <f t="shared" si="13"/>
        <v>3.4311005390205431</v>
      </c>
      <c r="Q91">
        <f t="shared" si="14"/>
        <v>0.32926465929310839</v>
      </c>
      <c r="R91">
        <f t="shared" si="15"/>
        <v>3.1327439704100608</v>
      </c>
      <c r="S91">
        <f t="shared" si="16"/>
        <v>0.31358538980296036</v>
      </c>
      <c r="T91">
        <f t="shared" si="17"/>
        <v>2.9835656861048196</v>
      </c>
    </row>
    <row r="92" spans="14:20" x14ac:dyDescent="0.25">
      <c r="N92">
        <f t="shared" si="19"/>
        <v>85</v>
      </c>
      <c r="O92">
        <f t="shared" si="12"/>
        <v>0.3006873124794206</v>
      </c>
      <c r="P92">
        <f t="shared" si="13"/>
        <v>3.4368717084165223</v>
      </c>
      <c r="Q92">
        <f t="shared" si="14"/>
        <v>0.27454058965512312</v>
      </c>
      <c r="R92">
        <f t="shared" si="15"/>
        <v>3.1380132989889984</v>
      </c>
      <c r="S92">
        <f t="shared" si="16"/>
        <v>0.26146722824297441</v>
      </c>
      <c r="T92">
        <f t="shared" si="17"/>
        <v>2.9885840942752369</v>
      </c>
    </row>
    <row r="93" spans="14:20" x14ac:dyDescent="0.25">
      <c r="N93">
        <f t="shared" si="19"/>
        <v>86</v>
      </c>
      <c r="O93">
        <f t="shared" si="12"/>
        <v>0.24065983441723282</v>
      </c>
      <c r="P93">
        <f t="shared" si="13"/>
        <v>3.4415959733963937</v>
      </c>
      <c r="Q93">
        <f t="shared" si="14"/>
        <v>0.21973289229399517</v>
      </c>
      <c r="R93">
        <f t="shared" si="15"/>
        <v>3.142326758318446</v>
      </c>
      <c r="S93">
        <f t="shared" si="16"/>
        <v>0.20926942123237635</v>
      </c>
      <c r="T93">
        <f t="shared" si="17"/>
        <v>2.9926921507794724</v>
      </c>
    </row>
    <row r="94" spans="14:20" x14ac:dyDescent="0.25">
      <c r="N94">
        <f t="shared" si="19"/>
        <v>87</v>
      </c>
      <c r="O94">
        <f t="shared" si="12"/>
        <v>0.1805590490381567</v>
      </c>
      <c r="P94">
        <f t="shared" si="13"/>
        <v>3.4452718949032799</v>
      </c>
      <c r="Q94">
        <f t="shared" si="14"/>
        <v>0.16485826216527349</v>
      </c>
      <c r="R94">
        <f t="shared" si="15"/>
        <v>3.1456830344769076</v>
      </c>
      <c r="S94">
        <f t="shared" si="16"/>
        <v>0.15700786872883191</v>
      </c>
      <c r="T94">
        <f t="shared" si="17"/>
        <v>2.9958886042637216</v>
      </c>
    </row>
    <row r="95" spans="14:20" x14ac:dyDescent="0.25">
      <c r="N95">
        <f t="shared" si="19"/>
        <v>88</v>
      </c>
      <c r="O95">
        <f t="shared" si="12"/>
        <v>0.12040326362362873</v>
      </c>
      <c r="P95">
        <f t="shared" si="13"/>
        <v>3.4478983532158805</v>
      </c>
      <c r="Q95">
        <f t="shared" si="14"/>
        <v>0.10993341461287839</v>
      </c>
      <c r="R95">
        <f t="shared" si="15"/>
        <v>3.1480811051101516</v>
      </c>
      <c r="S95">
        <f t="shared" si="16"/>
        <v>0.10469849010750323</v>
      </c>
      <c r="T95">
        <f t="shared" si="17"/>
        <v>2.9981724810572872</v>
      </c>
    </row>
    <row r="96" spans="14:20" x14ac:dyDescent="0.25">
      <c r="N96">
        <f t="shared" si="19"/>
        <v>89</v>
      </c>
      <c r="O96">
        <f t="shared" si="12"/>
        <v>6.0210802208627651E-2</v>
      </c>
      <c r="P96">
        <f t="shared" si="13"/>
        <v>3.4494745482895501</v>
      </c>
      <c r="Q96">
        <f t="shared" si="14"/>
        <v>5.4975080277442634E-2</v>
      </c>
      <c r="R96">
        <f t="shared" si="15"/>
        <v>3.1495202397426323</v>
      </c>
      <c r="S96">
        <f t="shared" si="16"/>
        <v>5.2357219311850126E-2</v>
      </c>
      <c r="T96">
        <f t="shared" si="17"/>
        <v>2.999543085469174</v>
      </c>
    </row>
    <row r="97" spans="14:20" x14ac:dyDescent="0.25">
      <c r="N97">
        <f t="shared" si="19"/>
        <v>90</v>
      </c>
      <c r="O97">
        <f t="shared" si="12"/>
        <v>2.1133810847173695E-16</v>
      </c>
      <c r="P97">
        <f t="shared" si="13"/>
        <v>3.45</v>
      </c>
      <c r="Q97">
        <f t="shared" si="14"/>
        <v>1.9296088164810765E-16</v>
      </c>
      <c r="R97">
        <f t="shared" si="15"/>
        <v>3.15</v>
      </c>
      <c r="S97">
        <f t="shared" si="16"/>
        <v>1.83772268236293E-16</v>
      </c>
      <c r="T97">
        <f t="shared" si="17"/>
        <v>3</v>
      </c>
    </row>
    <row r="98" spans="14:20" x14ac:dyDescent="0.25">
      <c r="N98">
        <f t="shared" si="19"/>
        <v>91</v>
      </c>
      <c r="O98">
        <f t="shared" si="12"/>
        <v>-6.0210802208627998E-2</v>
      </c>
      <c r="P98">
        <f t="shared" si="13"/>
        <v>3.4494745482895501</v>
      </c>
      <c r="Q98">
        <f t="shared" si="14"/>
        <v>-5.4975080277442953E-2</v>
      </c>
      <c r="R98">
        <f t="shared" si="15"/>
        <v>3.1495202397426323</v>
      </c>
      <c r="S98">
        <f t="shared" si="16"/>
        <v>-5.2357219311850431E-2</v>
      </c>
      <c r="T98">
        <f t="shared" si="17"/>
        <v>2.999543085469174</v>
      </c>
    </row>
    <row r="99" spans="14:20" x14ac:dyDescent="0.25">
      <c r="N99">
        <f t="shared" si="19"/>
        <v>92</v>
      </c>
      <c r="O99">
        <f t="shared" si="12"/>
        <v>-0.12040326362362753</v>
      </c>
      <c r="P99">
        <f t="shared" si="13"/>
        <v>3.4478983532158805</v>
      </c>
      <c r="Q99">
        <f t="shared" si="14"/>
        <v>-0.10993341461287731</v>
      </c>
      <c r="R99">
        <f t="shared" si="15"/>
        <v>3.1480811051101516</v>
      </c>
      <c r="S99">
        <f t="shared" si="16"/>
        <v>-0.10469849010750221</v>
      </c>
      <c r="T99">
        <f t="shared" si="17"/>
        <v>2.9981724810572872</v>
      </c>
    </row>
    <row r="100" spans="14:20" x14ac:dyDescent="0.25">
      <c r="N100">
        <f t="shared" si="19"/>
        <v>93</v>
      </c>
      <c r="O100">
        <f t="shared" si="12"/>
        <v>-0.18055904903815551</v>
      </c>
      <c r="P100">
        <f t="shared" si="13"/>
        <v>3.4452718949032799</v>
      </c>
      <c r="Q100">
        <f t="shared" si="14"/>
        <v>-0.16485826216527238</v>
      </c>
      <c r="R100">
        <f t="shared" si="15"/>
        <v>3.1456830344769076</v>
      </c>
      <c r="S100">
        <f t="shared" si="16"/>
        <v>-0.15700786872883085</v>
      </c>
      <c r="T100">
        <f t="shared" si="17"/>
        <v>2.9958886042637216</v>
      </c>
    </row>
    <row r="101" spans="14:20" x14ac:dyDescent="0.25">
      <c r="N101">
        <f t="shared" si="19"/>
        <v>94</v>
      </c>
      <c r="O101">
        <f t="shared" si="12"/>
        <v>-0.2406598344172324</v>
      </c>
      <c r="P101">
        <f t="shared" si="13"/>
        <v>3.4415959733963937</v>
      </c>
      <c r="Q101">
        <f t="shared" si="14"/>
        <v>-0.21973289229399479</v>
      </c>
      <c r="R101">
        <f t="shared" si="15"/>
        <v>3.142326758318446</v>
      </c>
      <c r="S101">
        <f t="shared" si="16"/>
        <v>-0.20926942123237599</v>
      </c>
      <c r="T101">
        <f t="shared" si="17"/>
        <v>2.9926921507794724</v>
      </c>
    </row>
    <row r="102" spans="14:20" x14ac:dyDescent="0.25">
      <c r="N102">
        <f t="shared" si="19"/>
        <v>95</v>
      </c>
      <c r="O102">
        <f t="shared" si="12"/>
        <v>-0.30068731247942093</v>
      </c>
      <c r="P102">
        <f t="shared" si="13"/>
        <v>3.4368717084165223</v>
      </c>
      <c r="Q102">
        <f t="shared" si="14"/>
        <v>-0.27454058965512346</v>
      </c>
      <c r="R102">
        <f t="shared" si="15"/>
        <v>3.1380132989889984</v>
      </c>
      <c r="S102">
        <f t="shared" si="16"/>
        <v>-0.26146722824297469</v>
      </c>
      <c r="T102">
        <f t="shared" si="17"/>
        <v>2.9885840942752369</v>
      </c>
    </row>
    <row r="103" spans="14:20" x14ac:dyDescent="0.25">
      <c r="N103">
        <f t="shared" si="19"/>
        <v>96</v>
      </c>
      <c r="O103">
        <f t="shared" si="12"/>
        <v>-0.360623198273404</v>
      </c>
      <c r="P103">
        <f t="shared" si="13"/>
        <v>3.4311005390205436</v>
      </c>
      <c r="Q103">
        <f t="shared" si="14"/>
        <v>-0.329264659293108</v>
      </c>
      <c r="R103">
        <f t="shared" si="15"/>
        <v>3.1327439704100613</v>
      </c>
      <c r="S103">
        <f t="shared" si="16"/>
        <v>-0.31358538980296002</v>
      </c>
      <c r="T103">
        <f t="shared" si="17"/>
        <v>2.9835656861048201</v>
      </c>
    </row>
    <row r="104" spans="14:20" x14ac:dyDescent="0.25">
      <c r="N104">
        <f t="shared" si="19"/>
        <v>97</v>
      </c>
      <c r="O104">
        <f t="shared" si="12"/>
        <v>-0.42044923474775842</v>
      </c>
      <c r="P104">
        <f t="shared" si="13"/>
        <v>3.4242842231625614</v>
      </c>
      <c r="Q104">
        <f t="shared" si="14"/>
        <v>-0.38388843172621417</v>
      </c>
      <c r="R104">
        <f t="shared" si="15"/>
        <v>3.1265203776701647</v>
      </c>
      <c r="S104">
        <f t="shared" si="16"/>
        <v>-0.36560803021544208</v>
      </c>
      <c r="T104">
        <f t="shared" si="17"/>
        <v>2.9776384549239663</v>
      </c>
    </row>
    <row r="105" spans="14:20" x14ac:dyDescent="0.25">
      <c r="N105">
        <f t="shared" si="19"/>
        <v>98</v>
      </c>
      <c r="O105">
        <f t="shared" si="12"/>
        <v>-0.48014719831222552</v>
      </c>
      <c r="P105">
        <f t="shared" si="13"/>
        <v>3.4164248371584178</v>
      </c>
      <c r="Q105">
        <f t="shared" si="14"/>
        <v>-0.43839526802420586</v>
      </c>
      <c r="R105">
        <f t="shared" si="15"/>
        <v>3.1193444165359465</v>
      </c>
      <c r="S105">
        <f t="shared" si="16"/>
        <v>-0.41751930288019606</v>
      </c>
      <c r="T105">
        <f t="shared" si="17"/>
        <v>2.9708042062247113</v>
      </c>
    </row>
    <row r="106" spans="14:20" x14ac:dyDescent="0.25">
      <c r="N106">
        <f t="shared" si="19"/>
        <v>99</v>
      </c>
      <c r="O106">
        <f t="shared" si="12"/>
        <v>-0.53969890438879708</v>
      </c>
      <c r="P106">
        <f t="shared" si="13"/>
        <v>3.4075247750532252</v>
      </c>
      <c r="Q106">
        <f t="shared" si="14"/>
        <v>-0.49276856487672777</v>
      </c>
      <c r="R106">
        <f t="shared" si="15"/>
        <v>3.1112182728746833</v>
      </c>
      <c r="S106">
        <f t="shared" si="16"/>
        <v>-0.46930339512069308</v>
      </c>
      <c r="T106">
        <f t="shared" si="17"/>
        <v>2.9630650217854129</v>
      </c>
    </row>
    <row r="107" spans="14:20" x14ac:dyDescent="0.25">
      <c r="N107">
        <f t="shared" si="19"/>
        <v>100</v>
      </c>
      <c r="O107">
        <f t="shared" si="12"/>
        <v>-0.59908621295090958</v>
      </c>
      <c r="P107">
        <f t="shared" si="13"/>
        <v>3.397586747892118</v>
      </c>
      <c r="Q107">
        <f t="shared" si="14"/>
        <v>-0.54699175965083047</v>
      </c>
      <c r="R107">
        <f t="shared" si="15"/>
        <v>3.1021444219884553</v>
      </c>
      <c r="S107">
        <f t="shared" si="16"/>
        <v>-0.52094453300079091</v>
      </c>
      <c r="T107">
        <f t="shared" si="17"/>
        <v>2.9544232590366239</v>
      </c>
    </row>
    <row r="108" spans="14:20" x14ac:dyDescent="0.25">
      <c r="N108">
        <f t="shared" si="19"/>
        <v>101</v>
      </c>
      <c r="O108">
        <f t="shared" si="12"/>
        <v>-0.65829103404907963</v>
      </c>
      <c r="P108">
        <f t="shared" si="13"/>
        <v>3.3866137828944409</v>
      </c>
      <c r="Q108">
        <f t="shared" si="14"/>
        <v>-0.60104833543611613</v>
      </c>
      <c r="R108">
        <f t="shared" si="15"/>
        <v>3.0921256278601414</v>
      </c>
      <c r="S108">
        <f t="shared" si="16"/>
        <v>-0.57242698612963439</v>
      </c>
      <c r="T108">
        <f t="shared" si="17"/>
        <v>2.9448815503429921</v>
      </c>
    </row>
    <row r="109" spans="14:20" x14ac:dyDescent="0.25">
      <c r="N109">
        <f t="shared" si="19"/>
        <v>102</v>
      </c>
      <c r="O109">
        <f t="shared" si="12"/>
        <v>-0.71729533332126905</v>
      </c>
      <c r="P109">
        <f t="shared" si="13"/>
        <v>3.37460922253163</v>
      </c>
      <c r="Q109">
        <f t="shared" si="14"/>
        <v>-0.65492182607594118</v>
      </c>
      <c r="R109">
        <f t="shared" si="15"/>
        <v>3.0811649423114877</v>
      </c>
      <c r="S109">
        <f t="shared" si="16"/>
        <v>-0.62373507245327731</v>
      </c>
      <c r="T109">
        <f t="shared" si="17"/>
        <v>2.9344428022014171</v>
      </c>
    </row>
    <row r="110" spans="14:20" x14ac:dyDescent="0.25">
      <c r="N110">
        <f t="shared" si="19"/>
        <v>103</v>
      </c>
      <c r="O110">
        <f t="shared" si="12"/>
        <v>-0.77608113748633367</v>
      </c>
      <c r="P110">
        <f t="shared" si="13"/>
        <v>3.3615767235090619</v>
      </c>
      <c r="Q110">
        <f t="shared" si="14"/>
        <v>-0.7085958211831741</v>
      </c>
      <c r="R110">
        <f t="shared" si="15"/>
        <v>3.0692657040734908</v>
      </c>
      <c r="S110">
        <f t="shared" si="16"/>
        <v>-0.67485316303159437</v>
      </c>
      <c r="T110">
        <f t="shared" si="17"/>
        <v>2.9231101943557056</v>
      </c>
    </row>
    <row r="111" spans="14:20" x14ac:dyDescent="0.25">
      <c r="N111">
        <f t="shared" si="19"/>
        <v>104</v>
      </c>
      <c r="O111">
        <f t="shared" si="12"/>
        <v>-0.83463053981885393</v>
      </c>
      <c r="P111">
        <f t="shared" si="13"/>
        <v>3.3475202556521881</v>
      </c>
      <c r="Q111">
        <f t="shared" si="14"/>
        <v>-0.76205397113895346</v>
      </c>
      <c r="R111">
        <f t="shared" si="15"/>
        <v>3.0564315377693889</v>
      </c>
      <c r="S111">
        <f t="shared" si="16"/>
        <v>-0.72576568679900333</v>
      </c>
      <c r="T111">
        <f t="shared" si="17"/>
        <v>2.9108871788279895</v>
      </c>
    </row>
    <row r="112" spans="14:20" x14ac:dyDescent="0.25">
      <c r="N112">
        <f t="shared" si="19"/>
        <v>105</v>
      </c>
      <c r="O112">
        <f t="shared" si="12"/>
        <v>-0.892925705603697</v>
      </c>
      <c r="P112">
        <f t="shared" si="13"/>
        <v>3.3324441006972858</v>
      </c>
      <c r="Q112">
        <f t="shared" si="14"/>
        <v>-0.81527999207294066</v>
      </c>
      <c r="R112">
        <f t="shared" si="15"/>
        <v>3.0426663528105653</v>
      </c>
      <c r="S112">
        <f t="shared" si="16"/>
        <v>-0.77645713530756255</v>
      </c>
      <c r="T112">
        <f t="shared" si="17"/>
        <v>2.897777478867205</v>
      </c>
    </row>
    <row r="113" spans="14:20" x14ac:dyDescent="0.25">
      <c r="N113">
        <f t="shared" si="19"/>
        <v>106</v>
      </c>
      <c r="O113">
        <f t="shared" si="12"/>
        <v>-0.95094887756864677</v>
      </c>
      <c r="P113">
        <f t="shared" si="13"/>
        <v>3.3163528509872005</v>
      </c>
      <c r="Q113">
        <f t="shared" si="14"/>
        <v>-0.86825767082354699</v>
      </c>
      <c r="R113">
        <f t="shared" si="15"/>
        <v>3.0279743422057046</v>
      </c>
      <c r="S113">
        <f t="shared" si="16"/>
        <v>-0.8269120674509971</v>
      </c>
      <c r="T113">
        <f t="shared" si="17"/>
        <v>2.8837850878149567</v>
      </c>
    </row>
    <row r="114" spans="14:20" x14ac:dyDescent="0.25">
      <c r="N114">
        <f t="shared" si="19"/>
        <v>107</v>
      </c>
      <c r="O114">
        <f t="shared" si="12"/>
        <v>-1.0086823812934416</v>
      </c>
      <c r="P114">
        <f t="shared" si="13"/>
        <v>3.2992514080724726</v>
      </c>
      <c r="Q114">
        <f t="shared" si="14"/>
        <v>-0.92097086987662047</v>
      </c>
      <c r="R114">
        <f t="shared" si="15"/>
        <v>3.012359981283562</v>
      </c>
      <c r="S114">
        <f t="shared" si="16"/>
        <v>-0.87711511416820997</v>
      </c>
      <c r="T114">
        <f t="shared" si="17"/>
        <v>2.8689142678891066</v>
      </c>
    </row>
    <row r="115" spans="14:20" x14ac:dyDescent="0.25">
      <c r="N115">
        <f t="shared" si="19"/>
        <v>108</v>
      </c>
      <c r="O115">
        <f t="shared" si="12"/>
        <v>-1.0661086305935683</v>
      </c>
      <c r="P115">
        <f t="shared" si="13"/>
        <v>3.2811449812182802</v>
      </c>
      <c r="Q115">
        <f t="shared" si="14"/>
        <v>-0.97340353228108412</v>
      </c>
      <c r="R115">
        <f t="shared" si="15"/>
        <v>2.9958280263297339</v>
      </c>
      <c r="S115">
        <f t="shared" si="16"/>
        <v>-0.92705098312484202</v>
      </c>
      <c r="T115">
        <f t="shared" si="17"/>
        <v>2.8531695488854609</v>
      </c>
    </row>
    <row r="116" spans="14:20" x14ac:dyDescent="0.25">
      <c r="N116">
        <f t="shared" si="19"/>
        <v>109</v>
      </c>
      <c r="O116">
        <f t="shared" si="12"/>
        <v>-1.1232101328771897</v>
      </c>
      <c r="P116">
        <f t="shared" si="13"/>
        <v>3.2620390858176433</v>
      </c>
      <c r="Q116">
        <f t="shared" si="14"/>
        <v>-1.0255396865400428</v>
      </c>
      <c r="R116">
        <f t="shared" si="15"/>
        <v>2.9783835131378478</v>
      </c>
      <c r="S116">
        <f t="shared" si="16"/>
        <v>-0.97670446337146921</v>
      </c>
      <c r="T116">
        <f t="shared" si="17"/>
        <v>2.8365557267979504</v>
      </c>
    </row>
    <row r="117" spans="14:20" x14ac:dyDescent="0.25">
      <c r="N117">
        <f t="shared" si="19"/>
        <v>110</v>
      </c>
      <c r="O117">
        <f t="shared" si="12"/>
        <v>-1.179969494473557</v>
      </c>
      <c r="P117">
        <f t="shared" si="13"/>
        <v>3.2419395417113841</v>
      </c>
      <c r="Q117">
        <f t="shared" si="14"/>
        <v>-1.0773634514758563</v>
      </c>
      <c r="R117">
        <f t="shared" si="15"/>
        <v>2.9600317554756113</v>
      </c>
      <c r="S117">
        <f t="shared" si="16"/>
        <v>-1.0260604299770062</v>
      </c>
      <c r="T117">
        <f t="shared" si="17"/>
        <v>2.8190778623577253</v>
      </c>
    </row>
    <row r="118" spans="14:20" x14ac:dyDescent="0.25">
      <c r="N118">
        <f t="shared" si="19"/>
        <v>111</v>
      </c>
      <c r="O118">
        <f t="shared" si="12"/>
        <v>-1.2363694259312861</v>
      </c>
      <c r="P118">
        <f t="shared" si="13"/>
        <v>3.2208524714153461</v>
      </c>
      <c r="Q118">
        <f t="shared" si="14"/>
        <v>-1.1288590410676957</v>
      </c>
      <c r="R118">
        <f t="shared" si="15"/>
        <v>2.9407783434661856</v>
      </c>
      <c r="S118">
        <f t="shared" si="16"/>
        <v>-1.0751038486359008</v>
      </c>
      <c r="T118">
        <f t="shared" si="17"/>
        <v>2.8007412794916053</v>
      </c>
    </row>
    <row r="119" spans="14:20" x14ac:dyDescent="0.25">
      <c r="N119">
        <f>N118+1</f>
        <v>112</v>
      </c>
      <c r="O119">
        <f t="shared" si="12"/>
        <v>-1.2923927472848966</v>
      </c>
      <c r="P119">
        <f t="shared" si="13"/>
        <v>3.1987842982554167</v>
      </c>
      <c r="Q119">
        <f t="shared" si="14"/>
        <v>-1.1800107692601229</v>
      </c>
      <c r="R119">
        <f t="shared" si="15"/>
        <v>2.9206291418853803</v>
      </c>
      <c r="S119">
        <f t="shared" si="16"/>
        <v>-1.1238197802477363</v>
      </c>
      <c r="T119">
        <f t="shared" si="17"/>
        <v>2.7815515637003623</v>
      </c>
    </row>
    <row r="120" spans="14:20" x14ac:dyDescent="0.25">
      <c r="N120">
        <f t="shared" ref="N120:N157" si="20">N119+1</f>
        <v>113</v>
      </c>
      <c r="O120">
        <f t="shared" si="12"/>
        <v>-1.348022393287994</v>
      </c>
      <c r="P120">
        <f t="shared" si="13"/>
        <v>3.1757417444109195</v>
      </c>
      <c r="Q120">
        <f t="shared" si="14"/>
        <v>-1.2308030547412119</v>
      </c>
      <c r="R120">
        <f t="shared" si="15"/>
        <v>2.8995902883751872</v>
      </c>
      <c r="S120">
        <f t="shared" si="16"/>
        <v>-1.1721933854678208</v>
      </c>
      <c r="T120">
        <f t="shared" si="17"/>
        <v>2.761514560357321</v>
      </c>
    </row>
    <row r="121" spans="14:20" x14ac:dyDescent="0.25">
      <c r="N121">
        <f t="shared" si="20"/>
        <v>114</v>
      </c>
      <c r="O121">
        <f t="shared" si="12"/>
        <v>-1.4032414186115103</v>
      </c>
      <c r="P121">
        <f t="shared" si="13"/>
        <v>3.1517318288669736</v>
      </c>
      <c r="Q121">
        <f t="shared" si="14"/>
        <v>-1.28122042568877</v>
      </c>
      <c r="R121">
        <f t="shared" si="15"/>
        <v>2.8776681915741928</v>
      </c>
      <c r="S121">
        <f t="shared" si="16"/>
        <v>-1.2202099292274</v>
      </c>
      <c r="T121">
        <f t="shared" si="17"/>
        <v>2.7406363729278027</v>
      </c>
    </row>
    <row r="122" spans="14:20" x14ac:dyDescent="0.25">
      <c r="N122">
        <f t="shared" si="20"/>
        <v>115</v>
      </c>
      <c r="O122">
        <f t="shared" si="12"/>
        <v>-1.4580330030054127</v>
      </c>
      <c r="P122">
        <f t="shared" si="13"/>
        <v>3.1267618652764426</v>
      </c>
      <c r="Q122">
        <f t="shared" si="14"/>
        <v>-1.3312475244832029</v>
      </c>
      <c r="R122">
        <f t="shared" si="15"/>
        <v>2.8548695291654478</v>
      </c>
      <c r="S122">
        <f t="shared" si="16"/>
        <v>-1.267854785222098</v>
      </c>
      <c r="T122">
        <f t="shared" si="17"/>
        <v>2.7189233611099501</v>
      </c>
    </row>
    <row r="123" spans="14:20" x14ac:dyDescent="0.25">
      <c r="N123">
        <f t="shared" si="20"/>
        <v>116</v>
      </c>
      <c r="O123">
        <f t="shared" si="12"/>
        <v>-1.5123804564223176</v>
      </c>
      <c r="P123">
        <f t="shared" si="13"/>
        <v>3.1008394597321263</v>
      </c>
      <c r="Q123">
        <f t="shared" si="14"/>
        <v>-1.3808691123855941</v>
      </c>
      <c r="R123">
        <f t="shared" si="15"/>
        <v>2.8312012458423759</v>
      </c>
      <c r="S123">
        <f t="shared" si="16"/>
        <v>-1.3151134403672327</v>
      </c>
      <c r="T123">
        <f t="shared" si="17"/>
        <v>2.6963821388975009</v>
      </c>
    </row>
    <row r="124" spans="14:20" x14ac:dyDescent="0.25">
      <c r="N124">
        <f t="shared" si="20"/>
        <v>117</v>
      </c>
      <c r="O124">
        <f t="shared" si="12"/>
        <v>-1.5662672241014362</v>
      </c>
      <c r="P124">
        <f t="shared" si="13"/>
        <v>3.0739725084498692</v>
      </c>
      <c r="Q124">
        <f t="shared" si="14"/>
        <v>-1.430070074179572</v>
      </c>
      <c r="R124">
        <f t="shared" si="15"/>
        <v>2.806670551193359</v>
      </c>
      <c r="S124">
        <f t="shared" si="16"/>
        <v>-1.36197149921864</v>
      </c>
      <c r="T124">
        <f t="shared" si="17"/>
        <v>2.6730195725651038</v>
      </c>
    </row>
    <row r="125" spans="14:20" x14ac:dyDescent="0.25">
      <c r="N125">
        <f t="shared" si="20"/>
        <v>118</v>
      </c>
      <c r="O125">
        <f t="shared" si="12"/>
        <v>-1.6196768916113224</v>
      </c>
      <c r="P125">
        <f t="shared" si="13"/>
        <v>3.0461691953632988</v>
      </c>
      <c r="Q125">
        <f t="shared" si="14"/>
        <v>-1.4788354227755551</v>
      </c>
      <c r="R125">
        <f t="shared" si="15"/>
        <v>2.7812849175056202</v>
      </c>
      <c r="S125">
        <f t="shared" si="16"/>
        <v>-1.4084146883576716</v>
      </c>
      <c r="T125">
        <f t="shared" si="17"/>
        <v>2.6488427785767814</v>
      </c>
    </row>
    <row r="126" spans="14:20" x14ac:dyDescent="0.25">
      <c r="N126">
        <f t="shared" si="20"/>
        <v>119</v>
      </c>
      <c r="O126">
        <f t="shared" si="12"/>
        <v>-1.6725931898498627</v>
      </c>
      <c r="P126">
        <f t="shared" si="13"/>
        <v>3.017437989630916</v>
      </c>
      <c r="Q126">
        <f t="shared" si="14"/>
        <v>-1.5271503037759615</v>
      </c>
      <c r="R126">
        <f t="shared" si="15"/>
        <v>2.755052077489097</v>
      </c>
      <c r="S126">
        <f t="shared" si="16"/>
        <v>-1.454428860739011</v>
      </c>
      <c r="T126">
        <f t="shared" si="17"/>
        <v>2.6238591214181874</v>
      </c>
    </row>
    <row r="127" spans="14:20" x14ac:dyDescent="0.25">
      <c r="N127">
        <f t="shared" si="20"/>
        <v>120</v>
      </c>
      <c r="O127">
        <f t="shared" si="12"/>
        <v>-1.7249999999999994</v>
      </c>
      <c r="P127">
        <f t="shared" si="13"/>
        <v>2.9877876430563135</v>
      </c>
      <c r="Q127">
        <f t="shared" si="14"/>
        <v>-1.5749999999999993</v>
      </c>
      <c r="R127">
        <f t="shared" si="15"/>
        <v>2.727980021920982</v>
      </c>
      <c r="S127">
        <f t="shared" si="16"/>
        <v>-1.4999999999999993</v>
      </c>
      <c r="T127">
        <f t="shared" si="17"/>
        <v>2.598076211353316</v>
      </c>
    </row>
    <row r="128" spans="14:20" x14ac:dyDescent="0.25">
      <c r="N128">
        <f t="shared" si="20"/>
        <v>121</v>
      </c>
      <c r="O128">
        <f t="shared" si="12"/>
        <v>-1.7768813584396874</v>
      </c>
      <c r="P128">
        <f t="shared" si="13"/>
        <v>2.9572271874222875</v>
      </c>
      <c r="Q128">
        <f t="shared" si="14"/>
        <v>-1.6223699359666708</v>
      </c>
      <c r="R128">
        <f t="shared" si="15"/>
        <v>2.7000769972116538</v>
      </c>
      <c r="S128">
        <f t="shared" si="16"/>
        <v>-1.5451142247301628</v>
      </c>
      <c r="T128">
        <f t="shared" si="17"/>
        <v>2.5715019021063368</v>
      </c>
    </row>
    <row r="129" spans="14:20" x14ac:dyDescent="0.25">
      <c r="N129">
        <f t="shared" si="20"/>
        <v>122</v>
      </c>
      <c r="O129">
        <f t="shared" si="12"/>
        <v>-1.8282214616045567</v>
      </c>
      <c r="P129">
        <f t="shared" si="13"/>
        <v>2.92576593173967</v>
      </c>
      <c r="Q129">
        <f t="shared" si="14"/>
        <v>-1.6692456823345951</v>
      </c>
      <c r="R129">
        <f t="shared" si="15"/>
        <v>2.6713515028927421</v>
      </c>
      <c r="S129">
        <f t="shared" si="16"/>
        <v>-1.5897577926996145</v>
      </c>
      <c r="T129">
        <f t="shared" si="17"/>
        <v>2.544144288469278</v>
      </c>
    </row>
    <row r="130" spans="14:20" x14ac:dyDescent="0.25">
      <c r="N130">
        <f t="shared" si="20"/>
        <v>123</v>
      </c>
      <c r="O130">
        <f t="shared" si="12"/>
        <v>-1.8790046708018435</v>
      </c>
      <c r="P130">
        <f t="shared" si="13"/>
        <v>2.8934134594117129</v>
      </c>
      <c r="Q130">
        <f t="shared" si="14"/>
        <v>-1.7156129602973353</v>
      </c>
      <c r="R130">
        <f t="shared" si="15"/>
        <v>2.6418122890280853</v>
      </c>
      <c r="S130">
        <f t="shared" si="16"/>
        <v>-1.6339171050450814</v>
      </c>
      <c r="T130">
        <f t="shared" si="17"/>
        <v>2.5160117038362717</v>
      </c>
    </row>
    <row r="131" spans="14:20" x14ac:dyDescent="0.25">
      <c r="N131">
        <f t="shared" si="20"/>
        <v>124</v>
      </c>
      <c r="O131">
        <f t="shared" si="12"/>
        <v>-1.9292155169740761</v>
      </c>
      <c r="P131">
        <f t="shared" si="13"/>
        <v>2.8601796253148941</v>
      </c>
      <c r="Q131">
        <f t="shared" si="14"/>
        <v>-1.7614576459328519</v>
      </c>
      <c r="R131">
        <f t="shared" si="15"/>
        <v>2.6114683535483816</v>
      </c>
      <c r="S131">
        <f t="shared" si="16"/>
        <v>-1.6775787104122402</v>
      </c>
      <c r="T131">
        <f t="shared" si="17"/>
        <v>2.4871127176651253</v>
      </c>
    </row>
    <row r="132" spans="14:20" x14ac:dyDescent="0.25">
      <c r="N132">
        <f t="shared" si="20"/>
        <v>125</v>
      </c>
      <c r="O132">
        <f t="shared" si="12"/>
        <v>-1.9788387054111083</v>
      </c>
      <c r="P132">
        <f t="shared" si="13"/>
        <v>2.8260745527970226</v>
      </c>
      <c r="Q132">
        <f t="shared" si="14"/>
        <v>-1.8067657745057943</v>
      </c>
      <c r="R132">
        <f t="shared" si="15"/>
        <v>2.5803289395103248</v>
      </c>
      <c r="S132">
        <f t="shared" si="16"/>
        <v>-1.7207293090531375</v>
      </c>
      <c r="T132">
        <f t="shared" si="17"/>
        <v>2.4574561328669762</v>
      </c>
    </row>
    <row r="133" spans="14:20" x14ac:dyDescent="0.25">
      <c r="N133">
        <f t="shared" si="20"/>
        <v>126</v>
      </c>
      <c r="O133">
        <f t="shared" si="12"/>
        <v>-2.0278591204090319</v>
      </c>
      <c r="P133">
        <f t="shared" si="13"/>
        <v>2.7911086305935688</v>
      </c>
      <c r="Q133">
        <f t="shared" si="14"/>
        <v>-1.8515235447212899</v>
      </c>
      <c r="R133">
        <f t="shared" si="15"/>
        <v>2.5484035322810845</v>
      </c>
      <c r="S133">
        <f t="shared" si="16"/>
        <v>-1.7633557568774192</v>
      </c>
      <c r="T133">
        <f t="shared" si="17"/>
        <v>2.4270509831248424</v>
      </c>
    </row>
    <row r="134" spans="14:20" x14ac:dyDescent="0.25">
      <c r="N134">
        <f t="shared" si="20"/>
        <v>127</v>
      </c>
      <c r="O134">
        <f t="shared" si="12"/>
        <v>-2.076261829874567</v>
      </c>
      <c r="P134">
        <f t="shared" si="13"/>
        <v>2.75529250966316</v>
      </c>
      <c r="Q134">
        <f t="shared" si="14"/>
        <v>-1.8957173229289523</v>
      </c>
      <c r="R134">
        <f t="shared" si="15"/>
        <v>2.5157018566489722</v>
      </c>
      <c r="S134">
        <f t="shared" si="16"/>
        <v>-1.805445069456145</v>
      </c>
      <c r="T134">
        <f t="shared" si="17"/>
        <v>2.395906530141878</v>
      </c>
    </row>
    <row r="135" spans="14:20" x14ac:dyDescent="0.25">
      <c r="N135">
        <f t="shared" si="20"/>
        <v>128</v>
      </c>
      <c r="O135">
        <f t="shared" si="12"/>
        <v>-2.1240320898735212</v>
      </c>
      <c r="P135">
        <f t="shared" si="13"/>
        <v>2.7186370999431912</v>
      </c>
      <c r="Q135">
        <f t="shared" si="14"/>
        <v>-1.9393336472758236</v>
      </c>
      <c r="R135">
        <f t="shared" si="15"/>
        <v>2.4822338738611744</v>
      </c>
      <c r="S135">
        <f t="shared" si="16"/>
        <v>-1.846984425976975</v>
      </c>
      <c r="T135">
        <f t="shared" si="17"/>
        <v>2.3640322608201663</v>
      </c>
    </row>
    <row r="136" spans="14:20" x14ac:dyDescent="0.25">
      <c r="N136">
        <f t="shared" si="20"/>
        <v>129</v>
      </c>
      <c r="O136">
        <f t="shared" ref="O136:O199" si="21">$O$2 * COS($N136 * PI() / 180) + $R$2</f>
        <v>-2.1711553491219386</v>
      </c>
      <c r="P136">
        <f t="shared" ref="P136:P199" si="22">$O$2 * SIN($N136 * PI() / 180) + $R$3</f>
        <v>2.6811535670265503</v>
      </c>
      <c r="Q136">
        <f t="shared" ref="Q136:Q199" si="23">$O$3 * COS($N136 * PI() / 180) + $U$2</f>
        <v>-1.9823592318069874</v>
      </c>
      <c r="R136">
        <f t="shared" ref="R136:R199" si="24">$O$3 * SIN($N136 * PI() / 180) + $U$3</f>
        <v>2.4480097785894586</v>
      </c>
      <c r="S136">
        <f t="shared" ref="S136:S199" si="25">$O$4 * COS($N136 * PI() / 180) + $X$2</f>
        <v>-1.8879611731495118</v>
      </c>
      <c r="T136">
        <f t="shared" ref="T136:T199" si="26">$O$4 * SIN($N136 * PI() / 180) + $X$3</f>
        <v>2.3314378843709131</v>
      </c>
    </row>
    <row r="137" spans="14:20" x14ac:dyDescent="0.25">
      <c r="N137">
        <f t="shared" si="20"/>
        <v>130</v>
      </c>
      <c r="O137">
        <f t="shared" si="21"/>
        <v>-2.217617253418561</v>
      </c>
      <c r="P137">
        <f t="shared" si="22"/>
        <v>2.6428533287604741</v>
      </c>
      <c r="Q137">
        <f t="shared" si="23"/>
        <v>-2.024780970512599</v>
      </c>
      <c r="R137">
        <f t="shared" si="24"/>
        <v>2.4130399958247808</v>
      </c>
      <c r="S137">
        <f t="shared" si="25"/>
        <v>-1.9283628290596182</v>
      </c>
      <c r="T137">
        <f t="shared" si="26"/>
        <v>2.2981333293569342</v>
      </c>
    </row>
    <row r="138" spans="14:20" x14ac:dyDescent="0.25">
      <c r="N138">
        <f t="shared" si="20"/>
        <v>131</v>
      </c>
      <c r="O138">
        <f t="shared" si="21"/>
        <v>-2.263403650017251</v>
      </c>
      <c r="P138">
        <f t="shared" si="22"/>
        <v>2.6037480517685627</v>
      </c>
      <c r="Q138">
        <f t="shared" si="23"/>
        <v>-2.0665859413200987</v>
      </c>
      <c r="R138">
        <f t="shared" si="24"/>
        <v>2.3773351777017311</v>
      </c>
      <c r="S138">
        <f t="shared" si="25"/>
        <v>-1.9681770869715225</v>
      </c>
      <c r="T138">
        <f t="shared" si="26"/>
        <v>2.2641287406683155</v>
      </c>
    </row>
    <row r="139" spans="14:20" x14ac:dyDescent="0.25">
      <c r="N139">
        <f t="shared" si="20"/>
        <v>132</v>
      </c>
      <c r="O139">
        <f t="shared" si="21"/>
        <v>-2.3085005919380612</v>
      </c>
      <c r="P139">
        <f t="shared" si="22"/>
        <v>2.5638496478970101</v>
      </c>
      <c r="Q139">
        <f t="shared" si="23"/>
        <v>-2.1077614100304034</v>
      </c>
      <c r="R139">
        <f t="shared" si="24"/>
        <v>2.3409062002537917</v>
      </c>
      <c r="S139">
        <f t="shared" si="25"/>
        <v>-2.0073918190765747</v>
      </c>
      <c r="T139">
        <f t="shared" si="26"/>
        <v>2.229434476432183</v>
      </c>
    </row>
    <row r="140" spans="14:20" x14ac:dyDescent="0.25">
      <c r="N140">
        <f t="shared" si="20"/>
        <v>133</v>
      </c>
      <c r="O140">
        <f t="shared" si="21"/>
        <v>-2.3528943422156194</v>
      </c>
      <c r="P140">
        <f t="shared" si="22"/>
        <v>2.5231702705861387</v>
      </c>
      <c r="Q140">
        <f t="shared" si="23"/>
        <v>-2.1482948341968697</v>
      </c>
      <c r="R140">
        <f t="shared" si="24"/>
        <v>2.3037641601003873</v>
      </c>
      <c r="S140">
        <f t="shared" si="25"/>
        <v>-2.0459950801874953</v>
      </c>
      <c r="T140">
        <f t="shared" si="26"/>
        <v>2.1940611048575116</v>
      </c>
    </row>
    <row r="141" spans="14:20" x14ac:dyDescent="0.25">
      <c r="N141">
        <f t="shared" si="20"/>
        <v>134</v>
      </c>
      <c r="O141">
        <f t="shared" si="21"/>
        <v>-2.3965713780835398</v>
      </c>
      <c r="P141">
        <f t="shared" si="22"/>
        <v>2.4817223111683475</v>
      </c>
      <c r="Q141">
        <f t="shared" si="23"/>
        <v>-2.1881738669458404</v>
      </c>
      <c r="R141">
        <f t="shared" si="24"/>
        <v>2.2659203710667519</v>
      </c>
      <c r="S141">
        <f t="shared" si="25"/>
        <v>-2.0839751113769909</v>
      </c>
      <c r="T141">
        <f t="shared" si="26"/>
        <v>2.1580194010159541</v>
      </c>
    </row>
    <row r="142" spans="14:20" x14ac:dyDescent="0.25">
      <c r="N142">
        <f t="shared" si="20"/>
        <v>135</v>
      </c>
      <c r="O142">
        <f t="shared" si="21"/>
        <v>-2.439518395093589</v>
      </c>
      <c r="P142">
        <f t="shared" si="22"/>
        <v>2.439518395093589</v>
      </c>
      <c r="Q142">
        <f t="shared" si="23"/>
        <v>-2.2273863607376243</v>
      </c>
      <c r="R142">
        <f t="shared" si="24"/>
        <v>2.2273863607376247</v>
      </c>
      <c r="S142">
        <f t="shared" si="25"/>
        <v>-2.1213203435596424</v>
      </c>
      <c r="T142">
        <f t="shared" si="26"/>
        <v>2.1213203435596428</v>
      </c>
    </row>
    <row r="143" spans="14:20" x14ac:dyDescent="0.25">
      <c r="N143">
        <f t="shared" si="20"/>
        <v>136</v>
      </c>
      <c r="O143">
        <f t="shared" si="21"/>
        <v>-2.4817223111683466</v>
      </c>
      <c r="P143">
        <f t="shared" si="22"/>
        <v>2.3965713780835403</v>
      </c>
      <c r="Q143">
        <f t="shared" si="23"/>
        <v>-2.265920371066751</v>
      </c>
      <c r="R143">
        <f t="shared" si="24"/>
        <v>2.1881738669458408</v>
      </c>
      <c r="S143">
        <f t="shared" si="25"/>
        <v>-2.1580194010159537</v>
      </c>
      <c r="T143">
        <f t="shared" si="26"/>
        <v>2.0839751113769913</v>
      </c>
    </row>
    <row r="144" spans="14:20" x14ac:dyDescent="0.25">
      <c r="N144">
        <f t="shared" si="20"/>
        <v>137</v>
      </c>
      <c r="O144">
        <f t="shared" si="21"/>
        <v>-2.5231702705861383</v>
      </c>
      <c r="P144">
        <f t="shared" si="22"/>
        <v>2.3528943422156203</v>
      </c>
      <c r="Q144">
        <f t="shared" si="23"/>
        <v>-2.3037641601003869</v>
      </c>
      <c r="R144">
        <f t="shared" si="24"/>
        <v>2.1482948341968706</v>
      </c>
      <c r="S144">
        <f t="shared" si="25"/>
        <v>-2.1940611048575116</v>
      </c>
      <c r="T144">
        <f t="shared" si="26"/>
        <v>2.0459950801874958</v>
      </c>
    </row>
    <row r="145" spans="14:20" x14ac:dyDescent="0.25">
      <c r="N145">
        <f t="shared" si="20"/>
        <v>138</v>
      </c>
      <c r="O145">
        <f t="shared" si="21"/>
        <v>-2.5638496478970096</v>
      </c>
      <c r="P145">
        <f t="shared" si="22"/>
        <v>2.3085005919380612</v>
      </c>
      <c r="Q145">
        <f t="shared" si="23"/>
        <v>-2.3409062002537913</v>
      </c>
      <c r="R145">
        <f t="shared" si="24"/>
        <v>2.1077614100304038</v>
      </c>
      <c r="S145">
        <f t="shared" si="25"/>
        <v>-2.2294344764321821</v>
      </c>
      <c r="T145">
        <f t="shared" si="26"/>
        <v>2.0073918190765752</v>
      </c>
    </row>
    <row r="146" spans="14:20" x14ac:dyDescent="0.25">
      <c r="N146">
        <f t="shared" si="20"/>
        <v>139</v>
      </c>
      <c r="O146">
        <f t="shared" si="21"/>
        <v>-2.6037480517685636</v>
      </c>
      <c r="P146">
        <f t="shared" si="22"/>
        <v>2.2634036500172501</v>
      </c>
      <c r="Q146">
        <f t="shared" si="23"/>
        <v>-2.377335177701732</v>
      </c>
      <c r="R146">
        <f t="shared" si="24"/>
        <v>2.0665859413200978</v>
      </c>
      <c r="S146">
        <f t="shared" si="25"/>
        <v>-2.2641287406683159</v>
      </c>
      <c r="T146">
        <f t="shared" si="26"/>
        <v>1.9681770869715218</v>
      </c>
    </row>
    <row r="147" spans="14:20" x14ac:dyDescent="0.25">
      <c r="N147">
        <f t="shared" si="20"/>
        <v>140</v>
      </c>
      <c r="O147">
        <f t="shared" si="21"/>
        <v>-2.6428533287604741</v>
      </c>
      <c r="P147">
        <f t="shared" si="22"/>
        <v>2.2176172534185614</v>
      </c>
      <c r="Q147">
        <f t="shared" si="23"/>
        <v>-2.4130399958247803</v>
      </c>
      <c r="R147">
        <f t="shared" si="24"/>
        <v>2.0247809705125994</v>
      </c>
      <c r="S147">
        <f t="shared" si="25"/>
        <v>-2.2981333293569337</v>
      </c>
      <c r="T147">
        <f t="shared" si="26"/>
        <v>1.9283628290596184</v>
      </c>
    </row>
    <row r="148" spans="14:20" x14ac:dyDescent="0.25">
      <c r="N148">
        <f t="shared" si="20"/>
        <v>141</v>
      </c>
      <c r="O148">
        <f t="shared" si="21"/>
        <v>-2.6811535670265489</v>
      </c>
      <c r="P148">
        <f t="shared" si="22"/>
        <v>2.1711553491219404</v>
      </c>
      <c r="Q148">
        <f t="shared" si="23"/>
        <v>-2.4480097785894577</v>
      </c>
      <c r="R148">
        <f t="shared" si="24"/>
        <v>1.9823592318069887</v>
      </c>
      <c r="S148">
        <f t="shared" si="25"/>
        <v>-2.3314378843709118</v>
      </c>
      <c r="T148">
        <f t="shared" si="26"/>
        <v>1.8879611731495132</v>
      </c>
    </row>
    <row r="149" spans="14:20" x14ac:dyDescent="0.25">
      <c r="N149">
        <f t="shared" si="20"/>
        <v>142</v>
      </c>
      <c r="O149">
        <f t="shared" si="21"/>
        <v>-2.7186370999431908</v>
      </c>
      <c r="P149">
        <f t="shared" si="22"/>
        <v>2.1240320898735217</v>
      </c>
      <c r="Q149">
        <f t="shared" si="23"/>
        <v>-2.482233873861174</v>
      </c>
      <c r="R149">
        <f t="shared" si="24"/>
        <v>1.939333647275824</v>
      </c>
      <c r="S149">
        <f t="shared" si="25"/>
        <v>-2.3640322608201658</v>
      </c>
      <c r="T149">
        <f t="shared" si="26"/>
        <v>1.8469844259769752</v>
      </c>
    </row>
    <row r="150" spans="14:20" x14ac:dyDescent="0.25">
      <c r="N150">
        <f t="shared" si="20"/>
        <v>143</v>
      </c>
      <c r="O150">
        <f t="shared" si="21"/>
        <v>-2.7552925096631609</v>
      </c>
      <c r="P150">
        <f t="shared" si="22"/>
        <v>2.0762618298745661</v>
      </c>
      <c r="Q150">
        <f t="shared" si="23"/>
        <v>-2.5157018566489726</v>
      </c>
      <c r="R150">
        <f t="shared" si="24"/>
        <v>1.8957173229289517</v>
      </c>
      <c r="S150">
        <f t="shared" si="25"/>
        <v>-2.3959065301418789</v>
      </c>
      <c r="T150">
        <f t="shared" si="26"/>
        <v>1.8054450694561446</v>
      </c>
    </row>
    <row r="151" spans="14:20" x14ac:dyDescent="0.25">
      <c r="N151">
        <f t="shared" si="20"/>
        <v>144</v>
      </c>
      <c r="O151">
        <f t="shared" si="21"/>
        <v>-2.7911086305935684</v>
      </c>
      <c r="P151">
        <f t="shared" si="22"/>
        <v>2.0278591204090328</v>
      </c>
      <c r="Q151">
        <f t="shared" si="23"/>
        <v>-2.5484035322810841</v>
      </c>
      <c r="R151">
        <f t="shared" si="24"/>
        <v>1.8515235447212908</v>
      </c>
      <c r="S151">
        <f t="shared" si="25"/>
        <v>-2.4270509831248419</v>
      </c>
      <c r="T151">
        <f t="shared" si="26"/>
        <v>1.7633557568774196</v>
      </c>
    </row>
    <row r="152" spans="14:20" x14ac:dyDescent="0.25">
      <c r="N152">
        <f t="shared" si="20"/>
        <v>145</v>
      </c>
      <c r="O152">
        <f t="shared" si="21"/>
        <v>-2.8260745527970212</v>
      </c>
      <c r="P152">
        <f t="shared" si="22"/>
        <v>1.9788387054111101</v>
      </c>
      <c r="Q152">
        <f t="shared" si="23"/>
        <v>-2.5803289395103235</v>
      </c>
      <c r="R152">
        <f t="shared" si="24"/>
        <v>1.8067657745057961</v>
      </c>
      <c r="S152">
        <f t="shared" si="25"/>
        <v>-2.4574561328669748</v>
      </c>
      <c r="T152">
        <f t="shared" si="26"/>
        <v>1.720729309053139</v>
      </c>
    </row>
    <row r="153" spans="14:20" x14ac:dyDescent="0.25">
      <c r="N153">
        <f t="shared" si="20"/>
        <v>146</v>
      </c>
      <c r="O153">
        <f t="shared" si="21"/>
        <v>-2.8601796253148937</v>
      </c>
      <c r="P153">
        <f t="shared" si="22"/>
        <v>1.929215516974077</v>
      </c>
      <c r="Q153">
        <f t="shared" si="23"/>
        <v>-2.6114683535483811</v>
      </c>
      <c r="R153">
        <f t="shared" si="24"/>
        <v>1.7614576459328528</v>
      </c>
      <c r="S153">
        <f t="shared" si="25"/>
        <v>-2.4871127176651249</v>
      </c>
      <c r="T153">
        <f t="shared" si="26"/>
        <v>1.6775787104122406</v>
      </c>
    </row>
    <row r="154" spans="14:20" x14ac:dyDescent="0.25">
      <c r="N154">
        <f t="shared" si="20"/>
        <v>147</v>
      </c>
      <c r="O154">
        <f t="shared" si="21"/>
        <v>-2.8934134594117134</v>
      </c>
      <c r="P154">
        <f t="shared" si="22"/>
        <v>1.8790046708018431</v>
      </c>
      <c r="Q154">
        <f t="shared" si="23"/>
        <v>-2.6418122890280862</v>
      </c>
      <c r="R154">
        <f t="shared" si="24"/>
        <v>1.7156129602973349</v>
      </c>
      <c r="S154">
        <f t="shared" si="25"/>
        <v>-2.5160117038362726</v>
      </c>
      <c r="T154">
        <f t="shared" si="26"/>
        <v>1.6339171050450809</v>
      </c>
    </row>
    <row r="155" spans="14:20" x14ac:dyDescent="0.25">
      <c r="N155">
        <f t="shared" si="20"/>
        <v>148</v>
      </c>
      <c r="O155">
        <f t="shared" si="21"/>
        <v>-2.9257659317396696</v>
      </c>
      <c r="P155">
        <f t="shared" si="22"/>
        <v>1.8282214616045569</v>
      </c>
      <c r="Q155">
        <f t="shared" si="23"/>
        <v>-2.6713515028927417</v>
      </c>
      <c r="R155">
        <f t="shared" si="24"/>
        <v>1.6692456823345954</v>
      </c>
      <c r="S155">
        <f t="shared" si="25"/>
        <v>-2.544144288469278</v>
      </c>
      <c r="T155">
        <f t="shared" si="26"/>
        <v>1.5897577926996147</v>
      </c>
    </row>
    <row r="156" spans="14:20" x14ac:dyDescent="0.25">
      <c r="N156">
        <f t="shared" si="20"/>
        <v>149</v>
      </c>
      <c r="O156">
        <f t="shared" si="21"/>
        <v>-2.9572271874222875</v>
      </c>
      <c r="P156">
        <f t="shared" si="22"/>
        <v>1.7768813584396876</v>
      </c>
      <c r="Q156">
        <f t="shared" si="23"/>
        <v>-2.7000769972116534</v>
      </c>
      <c r="R156">
        <f t="shared" si="24"/>
        <v>1.6223699359666712</v>
      </c>
      <c r="S156">
        <f t="shared" si="25"/>
        <v>-2.5715019021063368</v>
      </c>
      <c r="T156">
        <f t="shared" si="26"/>
        <v>1.5451142247301632</v>
      </c>
    </row>
    <row r="157" spans="14:20" x14ac:dyDescent="0.25">
      <c r="N157">
        <f t="shared" si="20"/>
        <v>150</v>
      </c>
      <c r="O157">
        <f t="shared" si="21"/>
        <v>-2.9877876430563135</v>
      </c>
      <c r="P157">
        <f t="shared" si="22"/>
        <v>1.7249999999999999</v>
      </c>
      <c r="Q157">
        <f t="shared" si="23"/>
        <v>-2.727980021920982</v>
      </c>
      <c r="R157">
        <f t="shared" si="24"/>
        <v>1.5749999999999997</v>
      </c>
      <c r="S157">
        <f t="shared" si="25"/>
        <v>-2.598076211353316</v>
      </c>
      <c r="T157">
        <f t="shared" si="26"/>
        <v>1.4999999999999998</v>
      </c>
    </row>
    <row r="158" spans="14:20" x14ac:dyDescent="0.25">
      <c r="N158">
        <f>N157+1</f>
        <v>151</v>
      </c>
      <c r="O158">
        <f t="shared" si="21"/>
        <v>-3.0174379896309156</v>
      </c>
      <c r="P158">
        <f t="shared" si="22"/>
        <v>1.6725931898498634</v>
      </c>
      <c r="Q158">
        <f t="shared" si="23"/>
        <v>-2.7550520774890965</v>
      </c>
      <c r="R158">
        <f t="shared" si="24"/>
        <v>1.5271503037759619</v>
      </c>
      <c r="S158">
        <f t="shared" si="25"/>
        <v>-2.623859121418187</v>
      </c>
      <c r="T158">
        <f t="shared" si="26"/>
        <v>1.4544288607390115</v>
      </c>
    </row>
    <row r="159" spans="14:20" x14ac:dyDescent="0.25">
      <c r="N159">
        <f t="shared" ref="N159:N222" si="27">N158+1</f>
        <v>152</v>
      </c>
      <c r="O159">
        <f t="shared" si="21"/>
        <v>-3.0461691953632974</v>
      </c>
      <c r="P159">
        <f t="shared" si="22"/>
        <v>1.6196768916113242</v>
      </c>
      <c r="Q159">
        <f t="shared" si="23"/>
        <v>-2.7812849175056193</v>
      </c>
      <c r="R159">
        <f t="shared" si="24"/>
        <v>1.4788354227755569</v>
      </c>
      <c r="S159">
        <f t="shared" si="25"/>
        <v>-2.6488427785767801</v>
      </c>
      <c r="T159">
        <f t="shared" si="26"/>
        <v>1.4084146883576731</v>
      </c>
    </row>
    <row r="160" spans="14:20" x14ac:dyDescent="0.25">
      <c r="N160">
        <f t="shared" si="27"/>
        <v>153</v>
      </c>
      <c r="O160">
        <f t="shared" si="21"/>
        <v>-3.0739725084498692</v>
      </c>
      <c r="P160">
        <f t="shared" si="22"/>
        <v>1.5662672241014368</v>
      </c>
      <c r="Q160">
        <f t="shared" si="23"/>
        <v>-2.8066705511933585</v>
      </c>
      <c r="R160">
        <f t="shared" si="24"/>
        <v>1.4300700741795727</v>
      </c>
      <c r="S160">
        <f t="shared" si="25"/>
        <v>-2.6730195725651034</v>
      </c>
      <c r="T160">
        <f t="shared" si="26"/>
        <v>1.3619714992186407</v>
      </c>
    </row>
    <row r="161" spans="14:20" x14ac:dyDescent="0.25">
      <c r="N161">
        <f t="shared" si="27"/>
        <v>154</v>
      </c>
      <c r="O161">
        <f t="shared" si="21"/>
        <v>-3.1008394597321263</v>
      </c>
      <c r="P161">
        <f t="shared" si="22"/>
        <v>1.5123804564223167</v>
      </c>
      <c r="Q161">
        <f t="shared" si="23"/>
        <v>-2.8312012458423759</v>
      </c>
      <c r="R161">
        <f t="shared" si="24"/>
        <v>1.3808691123855934</v>
      </c>
      <c r="S161">
        <f t="shared" si="25"/>
        <v>-2.6963821388975013</v>
      </c>
      <c r="T161">
        <f t="shared" si="26"/>
        <v>1.3151134403672318</v>
      </c>
    </row>
    <row r="162" spans="14:20" x14ac:dyDescent="0.25">
      <c r="N162">
        <f t="shared" si="27"/>
        <v>155</v>
      </c>
      <c r="O162">
        <f t="shared" si="21"/>
        <v>-3.1267618652764426</v>
      </c>
      <c r="P162">
        <f t="shared" si="22"/>
        <v>1.4580330030054134</v>
      </c>
      <c r="Q162">
        <f t="shared" si="23"/>
        <v>-2.8548695291654473</v>
      </c>
      <c r="R162">
        <f t="shared" si="24"/>
        <v>1.3312475244832034</v>
      </c>
      <c r="S162">
        <f t="shared" si="25"/>
        <v>-2.7189233611099497</v>
      </c>
      <c r="T162">
        <f t="shared" si="26"/>
        <v>1.2678547852220985</v>
      </c>
    </row>
    <row r="163" spans="14:20" x14ac:dyDescent="0.25">
      <c r="N163">
        <f t="shared" si="27"/>
        <v>156</v>
      </c>
      <c r="O163">
        <f t="shared" si="21"/>
        <v>-3.1517318288669727</v>
      </c>
      <c r="P163">
        <f t="shared" si="22"/>
        <v>1.4032414186115116</v>
      </c>
      <c r="Q163">
        <f t="shared" si="23"/>
        <v>-2.8776681915741924</v>
      </c>
      <c r="R163">
        <f t="shared" si="24"/>
        <v>1.2812204256887714</v>
      </c>
      <c r="S163">
        <f t="shared" si="25"/>
        <v>-2.7406363729278023</v>
      </c>
      <c r="T163">
        <f t="shared" si="26"/>
        <v>1.2202099292274013</v>
      </c>
    </row>
    <row r="164" spans="14:20" x14ac:dyDescent="0.25">
      <c r="N164">
        <f t="shared" si="27"/>
        <v>157</v>
      </c>
      <c r="O164">
        <f t="shared" si="21"/>
        <v>-3.1757417444109186</v>
      </c>
      <c r="P164">
        <f t="shared" si="22"/>
        <v>1.348022393287996</v>
      </c>
      <c r="Q164">
        <f t="shared" si="23"/>
        <v>-2.8995902883751863</v>
      </c>
      <c r="R164">
        <f t="shared" si="24"/>
        <v>1.2308030547412137</v>
      </c>
      <c r="S164">
        <f t="shared" si="25"/>
        <v>-2.7615145603573206</v>
      </c>
      <c r="T164">
        <f t="shared" si="26"/>
        <v>1.1721933854678226</v>
      </c>
    </row>
    <row r="165" spans="14:20" x14ac:dyDescent="0.25">
      <c r="N165">
        <f t="shared" si="27"/>
        <v>158</v>
      </c>
      <c r="O165">
        <f t="shared" si="21"/>
        <v>-3.1987842982554162</v>
      </c>
      <c r="P165">
        <f t="shared" si="22"/>
        <v>1.2923927472848973</v>
      </c>
      <c r="Q165">
        <f t="shared" si="23"/>
        <v>-2.9206291418853798</v>
      </c>
      <c r="R165">
        <f t="shared" si="24"/>
        <v>1.1800107692601236</v>
      </c>
      <c r="S165">
        <f t="shared" si="25"/>
        <v>-2.7815515637003618</v>
      </c>
      <c r="T165">
        <f t="shared" si="26"/>
        <v>1.1238197802477368</v>
      </c>
    </row>
    <row r="166" spans="14:20" x14ac:dyDescent="0.25">
      <c r="N166">
        <f t="shared" si="27"/>
        <v>159</v>
      </c>
      <c r="O166">
        <f t="shared" si="21"/>
        <v>-3.2208524714153461</v>
      </c>
      <c r="P166">
        <f t="shared" si="22"/>
        <v>1.2363694259312858</v>
      </c>
      <c r="Q166">
        <f t="shared" si="23"/>
        <v>-2.9407783434661856</v>
      </c>
      <c r="R166">
        <f t="shared" si="24"/>
        <v>1.1288590410676957</v>
      </c>
      <c r="S166">
        <f t="shared" si="25"/>
        <v>-2.8007412794916053</v>
      </c>
      <c r="T166">
        <f t="shared" si="26"/>
        <v>1.0751038486359006</v>
      </c>
    </row>
    <row r="167" spans="14:20" x14ac:dyDescent="0.25">
      <c r="N167">
        <f t="shared" si="27"/>
        <v>160</v>
      </c>
      <c r="O167">
        <f t="shared" si="21"/>
        <v>-3.2419395417113837</v>
      </c>
      <c r="P167">
        <f t="shared" si="22"/>
        <v>1.1799694944735577</v>
      </c>
      <c r="Q167">
        <f t="shared" si="23"/>
        <v>-2.9600317554756113</v>
      </c>
      <c r="R167">
        <f t="shared" si="24"/>
        <v>1.077363451475857</v>
      </c>
      <c r="S167">
        <f t="shared" si="25"/>
        <v>-2.8190778623577248</v>
      </c>
      <c r="T167">
        <f t="shared" si="26"/>
        <v>1.0260604299770066</v>
      </c>
    </row>
    <row r="168" spans="14:20" x14ac:dyDescent="0.25">
      <c r="N168">
        <f t="shared" si="27"/>
        <v>161</v>
      </c>
      <c r="O168">
        <f t="shared" si="21"/>
        <v>-3.2620390858176429</v>
      </c>
      <c r="P168">
        <f t="shared" si="22"/>
        <v>1.1232101328771917</v>
      </c>
      <c r="Q168">
        <f t="shared" si="23"/>
        <v>-2.9783835131378478</v>
      </c>
      <c r="R168">
        <f t="shared" si="24"/>
        <v>1.0255396865400446</v>
      </c>
      <c r="S168">
        <f t="shared" si="25"/>
        <v>-2.8365557267979504</v>
      </c>
      <c r="T168">
        <f t="shared" si="26"/>
        <v>0.9767044633714711</v>
      </c>
    </row>
    <row r="169" spans="14:20" x14ac:dyDescent="0.25">
      <c r="N169">
        <f t="shared" si="27"/>
        <v>162</v>
      </c>
      <c r="O169">
        <f t="shared" si="21"/>
        <v>-3.2811449812182798</v>
      </c>
      <c r="P169">
        <f t="shared" si="22"/>
        <v>1.066108630593569</v>
      </c>
      <c r="Q169">
        <f t="shared" si="23"/>
        <v>-2.9958280263297334</v>
      </c>
      <c r="R169">
        <f t="shared" si="24"/>
        <v>0.97340353228108467</v>
      </c>
      <c r="S169">
        <f t="shared" si="25"/>
        <v>-2.8531695488854605</v>
      </c>
      <c r="T169">
        <f t="shared" si="26"/>
        <v>0.92705098312484258</v>
      </c>
    </row>
    <row r="170" spans="14:20" x14ac:dyDescent="0.25">
      <c r="N170">
        <f t="shared" si="27"/>
        <v>163</v>
      </c>
      <c r="O170">
        <f t="shared" si="21"/>
        <v>-3.2992514080724726</v>
      </c>
      <c r="P170">
        <f t="shared" si="22"/>
        <v>1.0086823812934429</v>
      </c>
      <c r="Q170">
        <f t="shared" si="23"/>
        <v>-3.0123599812835615</v>
      </c>
      <c r="R170">
        <f t="shared" si="24"/>
        <v>0.92097086987662169</v>
      </c>
      <c r="S170">
        <f t="shared" si="25"/>
        <v>-2.8689142678891062</v>
      </c>
      <c r="T170">
        <f t="shared" si="26"/>
        <v>0.8771151141682112</v>
      </c>
    </row>
    <row r="171" spans="14:20" x14ac:dyDescent="0.25">
      <c r="N171">
        <f t="shared" si="27"/>
        <v>164</v>
      </c>
      <c r="O171">
        <f t="shared" si="21"/>
        <v>-3.3163528509871996</v>
      </c>
      <c r="P171">
        <f t="shared" si="22"/>
        <v>0.95094887756864888</v>
      </c>
      <c r="Q171">
        <f t="shared" si="23"/>
        <v>-3.0279743422057037</v>
      </c>
      <c r="R171">
        <f t="shared" si="24"/>
        <v>0.86825767082354888</v>
      </c>
      <c r="S171">
        <f t="shared" si="25"/>
        <v>-2.8837850878149558</v>
      </c>
      <c r="T171">
        <f t="shared" si="26"/>
        <v>0.82691206745099899</v>
      </c>
    </row>
    <row r="172" spans="14:20" x14ac:dyDescent="0.25">
      <c r="N172">
        <f t="shared" si="27"/>
        <v>165</v>
      </c>
      <c r="O172">
        <f t="shared" si="21"/>
        <v>-3.3324441006972854</v>
      </c>
      <c r="P172">
        <f t="shared" si="22"/>
        <v>0.89292570560369755</v>
      </c>
      <c r="Q172">
        <f t="shared" si="23"/>
        <v>-3.0426663528105649</v>
      </c>
      <c r="R172">
        <f t="shared" si="24"/>
        <v>0.81527999207294122</v>
      </c>
      <c r="S172">
        <f t="shared" si="25"/>
        <v>-2.8977774788672046</v>
      </c>
      <c r="T172">
        <f t="shared" si="26"/>
        <v>0.77645713530756311</v>
      </c>
    </row>
    <row r="173" spans="14:20" x14ac:dyDescent="0.25">
      <c r="N173">
        <f t="shared" si="27"/>
        <v>166</v>
      </c>
      <c r="O173">
        <f t="shared" si="21"/>
        <v>-3.3475202556521881</v>
      </c>
      <c r="P173">
        <f t="shared" si="22"/>
        <v>0.83463053981885371</v>
      </c>
      <c r="Q173">
        <f t="shared" si="23"/>
        <v>-3.0564315377693889</v>
      </c>
      <c r="R173">
        <f t="shared" si="24"/>
        <v>0.76205397113895335</v>
      </c>
      <c r="S173">
        <f t="shared" si="25"/>
        <v>-2.9108871788279895</v>
      </c>
      <c r="T173">
        <f t="shared" si="26"/>
        <v>0.72576568679900322</v>
      </c>
    </row>
    <row r="174" spans="14:20" x14ac:dyDescent="0.25">
      <c r="N174">
        <f t="shared" si="27"/>
        <v>167</v>
      </c>
      <c r="O174">
        <f t="shared" si="21"/>
        <v>-3.3615767235090619</v>
      </c>
      <c r="P174">
        <f t="shared" si="22"/>
        <v>0.77608113748633356</v>
      </c>
      <c r="Q174">
        <f t="shared" si="23"/>
        <v>-3.0692657040734908</v>
      </c>
      <c r="R174">
        <f t="shared" si="24"/>
        <v>0.70859582118317399</v>
      </c>
      <c r="S174">
        <f t="shared" si="25"/>
        <v>-2.9231101943557056</v>
      </c>
      <c r="T174">
        <f t="shared" si="26"/>
        <v>0.67485316303159437</v>
      </c>
    </row>
    <row r="175" spans="14:20" x14ac:dyDescent="0.25">
      <c r="N175">
        <f t="shared" si="27"/>
        <v>168</v>
      </c>
      <c r="O175">
        <f t="shared" si="21"/>
        <v>-3.37460922253163</v>
      </c>
      <c r="P175">
        <f t="shared" si="22"/>
        <v>0.71729533332126971</v>
      </c>
      <c r="Q175">
        <f t="shared" si="23"/>
        <v>-3.0811649423114877</v>
      </c>
      <c r="R175">
        <f t="shared" si="24"/>
        <v>0.65492182607594185</v>
      </c>
      <c r="S175">
        <f t="shared" si="25"/>
        <v>-2.9344428022014171</v>
      </c>
      <c r="T175">
        <f t="shared" si="26"/>
        <v>0.62373507245327797</v>
      </c>
    </row>
    <row r="176" spans="14:20" x14ac:dyDescent="0.25">
      <c r="N176">
        <f t="shared" si="27"/>
        <v>169</v>
      </c>
      <c r="O176">
        <f t="shared" si="21"/>
        <v>-3.3866137828944409</v>
      </c>
      <c r="P176">
        <f t="shared" si="22"/>
        <v>0.65829103404908018</v>
      </c>
      <c r="Q176">
        <f t="shared" si="23"/>
        <v>-3.0921256278601414</v>
      </c>
      <c r="R176">
        <f t="shared" si="24"/>
        <v>0.60104833543611669</v>
      </c>
      <c r="S176">
        <f t="shared" si="25"/>
        <v>-2.9448815503429921</v>
      </c>
      <c r="T176">
        <f t="shared" si="26"/>
        <v>0.57242698612963494</v>
      </c>
    </row>
    <row r="177" spans="14:20" x14ac:dyDescent="0.25">
      <c r="N177">
        <f t="shared" si="27"/>
        <v>170</v>
      </c>
      <c r="O177">
        <f t="shared" si="21"/>
        <v>-3.397586747892118</v>
      </c>
      <c r="P177">
        <f t="shared" si="22"/>
        <v>0.59908621295090947</v>
      </c>
      <c r="Q177">
        <f t="shared" si="23"/>
        <v>-3.1021444219884553</v>
      </c>
      <c r="R177">
        <f t="shared" si="24"/>
        <v>0.54699175965083036</v>
      </c>
      <c r="S177">
        <f t="shared" si="25"/>
        <v>-2.9544232590366239</v>
      </c>
      <c r="T177">
        <f t="shared" si="26"/>
        <v>0.5209445330007908</v>
      </c>
    </row>
    <row r="178" spans="14:20" x14ac:dyDescent="0.25">
      <c r="N178">
        <f t="shared" si="27"/>
        <v>171</v>
      </c>
      <c r="O178">
        <f t="shared" si="21"/>
        <v>-3.4075247750532252</v>
      </c>
      <c r="P178">
        <f t="shared" si="22"/>
        <v>0.53969890438879686</v>
      </c>
      <c r="Q178">
        <f t="shared" si="23"/>
        <v>-3.1112182728746833</v>
      </c>
      <c r="R178">
        <f t="shared" si="24"/>
        <v>0.4927685648767276</v>
      </c>
      <c r="S178">
        <f t="shared" si="25"/>
        <v>-2.9630650217854129</v>
      </c>
      <c r="T178">
        <f t="shared" si="26"/>
        <v>0.46930339512069297</v>
      </c>
    </row>
    <row r="179" spans="14:20" x14ac:dyDescent="0.25">
      <c r="N179">
        <f t="shared" si="27"/>
        <v>172</v>
      </c>
      <c r="O179">
        <f t="shared" si="21"/>
        <v>-3.4164248371584174</v>
      </c>
      <c r="P179">
        <f t="shared" si="22"/>
        <v>0.48014719831222685</v>
      </c>
      <c r="Q179">
        <f t="shared" si="23"/>
        <v>-3.1193444165359461</v>
      </c>
      <c r="R179">
        <f t="shared" si="24"/>
        <v>0.43839526802420709</v>
      </c>
      <c r="S179">
        <f t="shared" si="25"/>
        <v>-2.9708042062247109</v>
      </c>
      <c r="T179">
        <f t="shared" si="26"/>
        <v>0.41751930288019723</v>
      </c>
    </row>
    <row r="180" spans="14:20" x14ac:dyDescent="0.25">
      <c r="N180">
        <f t="shared" si="27"/>
        <v>173</v>
      </c>
      <c r="O180">
        <f t="shared" si="21"/>
        <v>-3.424284223162561</v>
      </c>
      <c r="P180">
        <f t="shared" si="22"/>
        <v>0.42044923474775903</v>
      </c>
      <c r="Q180">
        <f t="shared" si="23"/>
        <v>-3.1265203776701642</v>
      </c>
      <c r="R180">
        <f t="shared" si="24"/>
        <v>0.38388843172621478</v>
      </c>
      <c r="S180">
        <f t="shared" si="25"/>
        <v>-2.9776384549239658</v>
      </c>
      <c r="T180">
        <f t="shared" si="26"/>
        <v>0.36560803021544264</v>
      </c>
    </row>
    <row r="181" spans="14:20" x14ac:dyDescent="0.25">
      <c r="N181">
        <f t="shared" si="27"/>
        <v>174</v>
      </c>
      <c r="O181">
        <f t="shared" si="21"/>
        <v>-3.4311005390205431</v>
      </c>
      <c r="P181">
        <f t="shared" si="22"/>
        <v>0.36062319827340539</v>
      </c>
      <c r="Q181">
        <f t="shared" si="23"/>
        <v>-3.1327439704100608</v>
      </c>
      <c r="R181">
        <f t="shared" si="24"/>
        <v>0.32926465929310927</v>
      </c>
      <c r="S181">
        <f t="shared" si="25"/>
        <v>-2.9835656861048196</v>
      </c>
      <c r="T181">
        <f t="shared" si="26"/>
        <v>0.31358538980296119</v>
      </c>
    </row>
    <row r="182" spans="14:20" x14ac:dyDescent="0.25">
      <c r="N182">
        <f t="shared" si="27"/>
        <v>175</v>
      </c>
      <c r="O182">
        <f t="shared" si="21"/>
        <v>-3.4368717084165223</v>
      </c>
      <c r="P182">
        <f t="shared" si="22"/>
        <v>0.30068731247942232</v>
      </c>
      <c r="Q182">
        <f t="shared" si="23"/>
        <v>-3.1380132989889984</v>
      </c>
      <c r="R182">
        <f t="shared" si="24"/>
        <v>0.27454058965512468</v>
      </c>
      <c r="S182">
        <f t="shared" si="25"/>
        <v>-2.9885840942752369</v>
      </c>
      <c r="T182">
        <f t="shared" si="26"/>
        <v>0.26146722824297591</v>
      </c>
    </row>
    <row r="183" spans="14:20" x14ac:dyDescent="0.25">
      <c r="N183">
        <f t="shared" si="27"/>
        <v>176</v>
      </c>
      <c r="O183">
        <f t="shared" si="21"/>
        <v>-3.4415959733963937</v>
      </c>
      <c r="P183">
        <f t="shared" si="22"/>
        <v>0.24065983441723307</v>
      </c>
      <c r="Q183">
        <f t="shared" si="23"/>
        <v>-3.142326758318446</v>
      </c>
      <c r="R183">
        <f t="shared" si="24"/>
        <v>0.2197328922939954</v>
      </c>
      <c r="S183">
        <f t="shared" si="25"/>
        <v>-2.9926921507794724</v>
      </c>
      <c r="T183">
        <f t="shared" si="26"/>
        <v>0.20926942123237657</v>
      </c>
    </row>
    <row r="184" spans="14:20" x14ac:dyDescent="0.25">
      <c r="N184">
        <f t="shared" si="27"/>
        <v>177</v>
      </c>
      <c r="O184">
        <f t="shared" si="21"/>
        <v>-3.4452718949032799</v>
      </c>
      <c r="P184">
        <f t="shared" si="22"/>
        <v>0.18055904903815614</v>
      </c>
      <c r="Q184">
        <f t="shared" si="23"/>
        <v>-3.1456830344769076</v>
      </c>
      <c r="R184">
        <f t="shared" si="24"/>
        <v>0.164858262165273</v>
      </c>
      <c r="S184">
        <f t="shared" si="25"/>
        <v>-2.9958886042637216</v>
      </c>
      <c r="T184">
        <f t="shared" si="26"/>
        <v>0.15700786872883143</v>
      </c>
    </row>
    <row r="185" spans="14:20" x14ac:dyDescent="0.25">
      <c r="N185">
        <f t="shared" si="27"/>
        <v>178</v>
      </c>
      <c r="O185">
        <f t="shared" si="21"/>
        <v>-3.4478983532158805</v>
      </c>
      <c r="P185">
        <f t="shared" si="22"/>
        <v>0.12040326362362741</v>
      </c>
      <c r="Q185">
        <f t="shared" si="23"/>
        <v>-3.1480811051101516</v>
      </c>
      <c r="R185">
        <f t="shared" si="24"/>
        <v>0.1099334146128772</v>
      </c>
      <c r="S185">
        <f t="shared" si="25"/>
        <v>-2.9981724810572872</v>
      </c>
      <c r="T185">
        <f t="shared" si="26"/>
        <v>0.1046984901075021</v>
      </c>
    </row>
    <row r="186" spans="14:20" x14ac:dyDescent="0.25">
      <c r="N186">
        <f t="shared" si="27"/>
        <v>179</v>
      </c>
      <c r="O186">
        <f t="shared" si="21"/>
        <v>-3.4494745482895501</v>
      </c>
      <c r="P186">
        <f t="shared" si="22"/>
        <v>6.0210802208627866E-2</v>
      </c>
      <c r="Q186">
        <f t="shared" si="23"/>
        <v>-3.1495202397426323</v>
      </c>
      <c r="R186">
        <f t="shared" si="24"/>
        <v>5.4975080277442828E-2</v>
      </c>
      <c r="S186">
        <f t="shared" si="25"/>
        <v>-2.999543085469174</v>
      </c>
      <c r="T186">
        <f t="shared" si="26"/>
        <v>5.235721931185032E-2</v>
      </c>
    </row>
    <row r="187" spans="14:20" x14ac:dyDescent="0.25">
      <c r="N187">
        <f t="shared" si="27"/>
        <v>180</v>
      </c>
      <c r="O187">
        <f t="shared" si="21"/>
        <v>-3.45</v>
      </c>
      <c r="P187">
        <f t="shared" si="22"/>
        <v>4.226762169434739E-16</v>
      </c>
      <c r="Q187">
        <f t="shared" si="23"/>
        <v>-3.15</v>
      </c>
      <c r="R187">
        <f t="shared" si="24"/>
        <v>3.859217632962153E-16</v>
      </c>
      <c r="S187">
        <f t="shared" si="25"/>
        <v>-3</v>
      </c>
      <c r="T187">
        <f t="shared" si="26"/>
        <v>3.67544536472586E-16</v>
      </c>
    </row>
    <row r="188" spans="14:20" x14ac:dyDescent="0.25">
      <c r="N188">
        <f t="shared" si="27"/>
        <v>181</v>
      </c>
      <c r="O188">
        <f t="shared" si="21"/>
        <v>-3.4494745482895501</v>
      </c>
      <c r="P188">
        <f t="shared" si="22"/>
        <v>-6.0210802208627019E-2</v>
      </c>
      <c r="Q188">
        <f t="shared" si="23"/>
        <v>-3.1495202397426323</v>
      </c>
      <c r="R188">
        <f t="shared" si="24"/>
        <v>-5.4975080277442058E-2</v>
      </c>
      <c r="S188">
        <f t="shared" si="25"/>
        <v>-2.999543085469174</v>
      </c>
      <c r="T188">
        <f t="shared" si="26"/>
        <v>-5.2357219311849577E-2</v>
      </c>
    </row>
    <row r="189" spans="14:20" x14ac:dyDescent="0.25">
      <c r="N189">
        <f t="shared" si="27"/>
        <v>182</v>
      </c>
      <c r="O189">
        <f t="shared" si="21"/>
        <v>-3.4478983532158805</v>
      </c>
      <c r="P189">
        <f t="shared" si="22"/>
        <v>-0.1204032636236281</v>
      </c>
      <c r="Q189">
        <f t="shared" si="23"/>
        <v>-3.1480811051101516</v>
      </c>
      <c r="R189">
        <f t="shared" si="24"/>
        <v>-0.10993341461287783</v>
      </c>
      <c r="S189">
        <f t="shared" si="25"/>
        <v>-2.9981724810572872</v>
      </c>
      <c r="T189">
        <f t="shared" si="26"/>
        <v>-0.10469849010750271</v>
      </c>
    </row>
    <row r="190" spans="14:20" x14ac:dyDescent="0.25">
      <c r="N190">
        <f t="shared" si="27"/>
        <v>183</v>
      </c>
      <c r="O190">
        <f t="shared" si="21"/>
        <v>-3.4452718949032799</v>
      </c>
      <c r="P190">
        <f t="shared" si="22"/>
        <v>-0.18055904903815528</v>
      </c>
      <c r="Q190">
        <f t="shared" si="23"/>
        <v>-3.1456830344769076</v>
      </c>
      <c r="R190">
        <f t="shared" si="24"/>
        <v>-0.16485826216527219</v>
      </c>
      <c r="S190">
        <f t="shared" si="25"/>
        <v>-2.9958886042637216</v>
      </c>
      <c r="T190">
        <f t="shared" si="26"/>
        <v>-0.15700786872883066</v>
      </c>
    </row>
    <row r="191" spans="14:20" x14ac:dyDescent="0.25">
      <c r="N191">
        <f t="shared" si="27"/>
        <v>184</v>
      </c>
      <c r="O191">
        <f t="shared" si="21"/>
        <v>-3.4415959733963941</v>
      </c>
      <c r="P191">
        <f t="shared" si="22"/>
        <v>-0.24065983441723068</v>
      </c>
      <c r="Q191">
        <f t="shared" si="23"/>
        <v>-3.1423267583184464</v>
      </c>
      <c r="R191">
        <f t="shared" si="24"/>
        <v>-0.2197328922939932</v>
      </c>
      <c r="S191">
        <f t="shared" si="25"/>
        <v>-2.9926921507794728</v>
      </c>
      <c r="T191">
        <f t="shared" si="26"/>
        <v>-0.20926942123237449</v>
      </c>
    </row>
    <row r="192" spans="14:20" x14ac:dyDescent="0.25">
      <c r="N192">
        <f t="shared" si="27"/>
        <v>185</v>
      </c>
      <c r="O192">
        <f t="shared" si="21"/>
        <v>-3.4368717084165223</v>
      </c>
      <c r="P192">
        <f t="shared" si="22"/>
        <v>-0.30068731247941993</v>
      </c>
      <c r="Q192">
        <f t="shared" si="23"/>
        <v>-3.1380132989889984</v>
      </c>
      <c r="R192">
        <f t="shared" si="24"/>
        <v>-0.27454058965512251</v>
      </c>
      <c r="S192">
        <f t="shared" si="25"/>
        <v>-2.9885840942752369</v>
      </c>
      <c r="T192">
        <f t="shared" si="26"/>
        <v>-0.26146722824297386</v>
      </c>
    </row>
    <row r="193" spans="14:20" x14ac:dyDescent="0.25">
      <c r="N193">
        <f t="shared" si="27"/>
        <v>186</v>
      </c>
      <c r="O193">
        <f t="shared" si="21"/>
        <v>-3.4311005390205436</v>
      </c>
      <c r="P193">
        <f t="shared" si="22"/>
        <v>-0.36062319827340306</v>
      </c>
      <c r="Q193">
        <f t="shared" si="23"/>
        <v>-3.1327439704100613</v>
      </c>
      <c r="R193">
        <f t="shared" si="24"/>
        <v>-0.32926465929310711</v>
      </c>
      <c r="S193">
        <f t="shared" si="25"/>
        <v>-2.9835656861048201</v>
      </c>
      <c r="T193">
        <f t="shared" si="26"/>
        <v>-0.31358538980295914</v>
      </c>
    </row>
    <row r="194" spans="14:20" x14ac:dyDescent="0.25">
      <c r="N194">
        <f t="shared" si="27"/>
        <v>187</v>
      </c>
      <c r="O194">
        <f t="shared" si="21"/>
        <v>-3.424284223162561</v>
      </c>
      <c r="P194">
        <f t="shared" si="22"/>
        <v>-0.42044923474775975</v>
      </c>
      <c r="Q194">
        <f t="shared" si="23"/>
        <v>-3.1265203776701642</v>
      </c>
      <c r="R194">
        <f t="shared" si="24"/>
        <v>-0.3838884317262154</v>
      </c>
      <c r="S194">
        <f t="shared" si="25"/>
        <v>-2.9776384549239658</v>
      </c>
      <c r="T194">
        <f t="shared" si="26"/>
        <v>-0.36560803021544319</v>
      </c>
    </row>
    <row r="195" spans="14:20" x14ac:dyDescent="0.25">
      <c r="N195">
        <f t="shared" si="27"/>
        <v>188</v>
      </c>
      <c r="O195">
        <f t="shared" si="21"/>
        <v>-3.4164248371584174</v>
      </c>
      <c r="P195">
        <f t="shared" si="22"/>
        <v>-0.48014719831222608</v>
      </c>
      <c r="Q195">
        <f t="shared" si="23"/>
        <v>-3.1193444165359461</v>
      </c>
      <c r="R195">
        <f t="shared" si="24"/>
        <v>-0.43839526802420636</v>
      </c>
      <c r="S195">
        <f t="shared" si="25"/>
        <v>-2.9708042062247109</v>
      </c>
      <c r="T195">
        <f t="shared" si="26"/>
        <v>-0.41751930288019656</v>
      </c>
    </row>
    <row r="196" spans="14:20" x14ac:dyDescent="0.25">
      <c r="N196">
        <f t="shared" si="27"/>
        <v>189</v>
      </c>
      <c r="O196">
        <f t="shared" si="21"/>
        <v>-3.4075247750532256</v>
      </c>
      <c r="P196">
        <f t="shared" si="22"/>
        <v>-0.53969890438879609</v>
      </c>
      <c r="Q196">
        <f t="shared" si="23"/>
        <v>-3.1112182728746838</v>
      </c>
      <c r="R196">
        <f t="shared" si="24"/>
        <v>-0.49276856487672677</v>
      </c>
      <c r="S196">
        <f t="shared" si="25"/>
        <v>-2.9630650217854133</v>
      </c>
      <c r="T196">
        <f t="shared" si="26"/>
        <v>-0.46930339512069219</v>
      </c>
    </row>
    <row r="197" spans="14:20" x14ac:dyDescent="0.25">
      <c r="N197">
        <f t="shared" si="27"/>
        <v>190</v>
      </c>
      <c r="O197">
        <f t="shared" si="21"/>
        <v>-3.397586747892118</v>
      </c>
      <c r="P197">
        <f t="shared" si="22"/>
        <v>-0.59908621295091014</v>
      </c>
      <c r="Q197">
        <f t="shared" si="23"/>
        <v>-3.1021444219884553</v>
      </c>
      <c r="R197">
        <f t="shared" si="24"/>
        <v>-0.54699175965083091</v>
      </c>
      <c r="S197">
        <f t="shared" si="25"/>
        <v>-2.9544232590366239</v>
      </c>
      <c r="T197">
        <f t="shared" si="26"/>
        <v>-0.52094453300079135</v>
      </c>
    </row>
    <row r="198" spans="14:20" x14ac:dyDescent="0.25">
      <c r="N198">
        <f t="shared" si="27"/>
        <v>191</v>
      </c>
      <c r="O198">
        <f t="shared" si="21"/>
        <v>-3.3866137828944409</v>
      </c>
      <c r="P198">
        <f t="shared" si="22"/>
        <v>-0.65829103404907929</v>
      </c>
      <c r="Q198">
        <f t="shared" si="23"/>
        <v>-3.0921256278601414</v>
      </c>
      <c r="R198">
        <f t="shared" si="24"/>
        <v>-0.6010483354361158</v>
      </c>
      <c r="S198">
        <f t="shared" si="25"/>
        <v>-2.9448815503429921</v>
      </c>
      <c r="T198">
        <f t="shared" si="26"/>
        <v>-0.57242698612963416</v>
      </c>
    </row>
    <row r="199" spans="14:20" x14ac:dyDescent="0.25">
      <c r="N199">
        <f t="shared" si="27"/>
        <v>192</v>
      </c>
      <c r="O199">
        <f t="shared" si="21"/>
        <v>-3.37460922253163</v>
      </c>
      <c r="P199">
        <f t="shared" si="22"/>
        <v>-0.71729533332126882</v>
      </c>
      <c r="Q199">
        <f t="shared" si="23"/>
        <v>-3.0811649423114877</v>
      </c>
      <c r="R199">
        <f t="shared" si="24"/>
        <v>-0.65492182607594107</v>
      </c>
      <c r="S199">
        <f t="shared" si="25"/>
        <v>-2.9344428022014171</v>
      </c>
      <c r="T199">
        <f t="shared" si="26"/>
        <v>-0.6237350724532772</v>
      </c>
    </row>
    <row r="200" spans="14:20" x14ac:dyDescent="0.25">
      <c r="N200">
        <f t="shared" si="27"/>
        <v>193</v>
      </c>
      <c r="O200">
        <f t="shared" ref="O200:O263" si="28">$O$2 * COS($N200 * PI() / 180) + $R$2</f>
        <v>-3.3615767235090619</v>
      </c>
      <c r="P200">
        <f t="shared" ref="P200:P263" si="29">$O$2 * SIN($N200 * PI() / 180) + $R$3</f>
        <v>-0.77608113748633423</v>
      </c>
      <c r="Q200">
        <f t="shared" ref="Q200:Q263" si="30">$O$3 * COS($N200 * PI() / 180) + $U$2</f>
        <v>-3.0692657040734908</v>
      </c>
      <c r="R200">
        <f t="shared" ref="R200:R263" si="31">$O$3 * SIN($N200 * PI() / 180) + $U$3</f>
        <v>-0.70859582118317466</v>
      </c>
      <c r="S200">
        <f t="shared" ref="S200:S263" si="32">$O$4 * COS($N200 * PI() / 180) + $X$2</f>
        <v>-2.9231101943557056</v>
      </c>
      <c r="T200">
        <f t="shared" ref="T200:T263" si="33">$O$4 * SIN($N200 * PI() / 180) + $X$3</f>
        <v>-0.67485316303159493</v>
      </c>
    </row>
    <row r="201" spans="14:20" x14ac:dyDescent="0.25">
      <c r="N201">
        <f t="shared" si="27"/>
        <v>194</v>
      </c>
      <c r="O201">
        <f t="shared" si="28"/>
        <v>-3.3475202556521881</v>
      </c>
      <c r="P201">
        <f t="shared" si="29"/>
        <v>-0.83463053981885293</v>
      </c>
      <c r="Q201">
        <f t="shared" si="30"/>
        <v>-3.0564315377693889</v>
      </c>
      <c r="R201">
        <f t="shared" si="31"/>
        <v>-0.76205397113895268</v>
      </c>
      <c r="S201">
        <f t="shared" si="32"/>
        <v>-2.9108871788279895</v>
      </c>
      <c r="T201">
        <f t="shared" si="33"/>
        <v>-0.72576568679900255</v>
      </c>
    </row>
    <row r="202" spans="14:20" x14ac:dyDescent="0.25">
      <c r="N202">
        <f t="shared" si="27"/>
        <v>195</v>
      </c>
      <c r="O202">
        <f t="shared" si="28"/>
        <v>-3.3324441006972862</v>
      </c>
      <c r="P202">
        <f t="shared" si="29"/>
        <v>-0.89292570560369522</v>
      </c>
      <c r="Q202">
        <f t="shared" si="30"/>
        <v>-3.0426663528105653</v>
      </c>
      <c r="R202">
        <f t="shared" si="31"/>
        <v>-0.81527999207293911</v>
      </c>
      <c r="S202">
        <f t="shared" si="32"/>
        <v>-2.897777478867205</v>
      </c>
      <c r="T202">
        <f t="shared" si="33"/>
        <v>-0.77645713530756111</v>
      </c>
    </row>
    <row r="203" spans="14:20" x14ac:dyDescent="0.25">
      <c r="N203">
        <f t="shared" si="27"/>
        <v>196</v>
      </c>
      <c r="O203">
        <f t="shared" si="28"/>
        <v>-3.3163528509872005</v>
      </c>
      <c r="P203">
        <f t="shared" si="29"/>
        <v>-0.95094887756864654</v>
      </c>
      <c r="Q203">
        <f t="shared" si="30"/>
        <v>-3.0279743422057046</v>
      </c>
      <c r="R203">
        <f t="shared" si="31"/>
        <v>-0.86825767082354677</v>
      </c>
      <c r="S203">
        <f t="shared" si="32"/>
        <v>-2.8837850878149567</v>
      </c>
      <c r="T203">
        <f t="shared" si="33"/>
        <v>-0.82691206745099699</v>
      </c>
    </row>
    <row r="204" spans="14:20" x14ac:dyDescent="0.25">
      <c r="N204">
        <f t="shared" si="27"/>
        <v>197</v>
      </c>
      <c r="O204">
        <f t="shared" si="28"/>
        <v>-3.2992514080724726</v>
      </c>
      <c r="P204">
        <f t="shared" si="29"/>
        <v>-1.0086823812934405</v>
      </c>
      <c r="Q204">
        <f t="shared" si="30"/>
        <v>-3.012359981283562</v>
      </c>
      <c r="R204">
        <f t="shared" si="31"/>
        <v>-0.92097086987661958</v>
      </c>
      <c r="S204">
        <f t="shared" si="32"/>
        <v>-2.8689142678891066</v>
      </c>
      <c r="T204">
        <f t="shared" si="33"/>
        <v>-0.8771151141682092</v>
      </c>
    </row>
    <row r="205" spans="14:20" x14ac:dyDescent="0.25">
      <c r="N205">
        <f t="shared" si="27"/>
        <v>198</v>
      </c>
      <c r="O205">
        <f t="shared" si="28"/>
        <v>-3.2811449812182798</v>
      </c>
      <c r="P205">
        <f t="shared" si="29"/>
        <v>-1.0661086305935696</v>
      </c>
      <c r="Q205">
        <f t="shared" si="30"/>
        <v>-2.9958280263297334</v>
      </c>
      <c r="R205">
        <f t="shared" si="31"/>
        <v>-0.97340353228108534</v>
      </c>
      <c r="S205">
        <f t="shared" si="32"/>
        <v>-2.8531695488854605</v>
      </c>
      <c r="T205">
        <f t="shared" si="33"/>
        <v>-0.92705098312484324</v>
      </c>
    </row>
    <row r="206" spans="14:20" x14ac:dyDescent="0.25">
      <c r="N206">
        <f t="shared" si="27"/>
        <v>199</v>
      </c>
      <c r="O206">
        <f t="shared" si="28"/>
        <v>-3.2620390858176429</v>
      </c>
      <c r="P206">
        <f t="shared" si="29"/>
        <v>-1.1232101328771908</v>
      </c>
      <c r="Q206">
        <f t="shared" si="30"/>
        <v>-2.9783835131378478</v>
      </c>
      <c r="R206">
        <f t="shared" si="31"/>
        <v>-1.0255396865400437</v>
      </c>
      <c r="S206">
        <f t="shared" si="32"/>
        <v>-2.8365557267979504</v>
      </c>
      <c r="T206">
        <f t="shared" si="33"/>
        <v>-0.97670446337147032</v>
      </c>
    </row>
    <row r="207" spans="14:20" x14ac:dyDescent="0.25">
      <c r="N207">
        <f t="shared" si="27"/>
        <v>200</v>
      </c>
      <c r="O207">
        <f t="shared" si="28"/>
        <v>-3.2419395417113841</v>
      </c>
      <c r="P207">
        <f t="shared" si="29"/>
        <v>-1.179969494473557</v>
      </c>
      <c r="Q207">
        <f t="shared" si="30"/>
        <v>-2.9600317554756113</v>
      </c>
      <c r="R207">
        <f t="shared" si="31"/>
        <v>-1.0773634514758563</v>
      </c>
      <c r="S207">
        <f t="shared" si="32"/>
        <v>-2.8190778623577253</v>
      </c>
      <c r="T207">
        <f t="shared" si="33"/>
        <v>-1.026060429977006</v>
      </c>
    </row>
    <row r="208" spans="14:20" x14ac:dyDescent="0.25">
      <c r="N208">
        <f t="shared" si="27"/>
        <v>201</v>
      </c>
      <c r="O208">
        <f t="shared" si="28"/>
        <v>-3.2208524714153461</v>
      </c>
      <c r="P208">
        <f t="shared" si="29"/>
        <v>-1.2363694259312865</v>
      </c>
      <c r="Q208">
        <f t="shared" si="30"/>
        <v>-2.9407783434661856</v>
      </c>
      <c r="R208">
        <f t="shared" si="31"/>
        <v>-1.1288590410676964</v>
      </c>
      <c r="S208">
        <f t="shared" si="32"/>
        <v>-2.8007412794916053</v>
      </c>
      <c r="T208">
        <f t="shared" si="33"/>
        <v>-1.0751038486359012</v>
      </c>
    </row>
    <row r="209" spans="14:20" x14ac:dyDescent="0.25">
      <c r="N209">
        <f t="shared" si="27"/>
        <v>202</v>
      </c>
      <c r="O209">
        <f t="shared" si="28"/>
        <v>-3.1987842982554167</v>
      </c>
      <c r="P209">
        <f t="shared" si="29"/>
        <v>-1.2923927472848966</v>
      </c>
      <c r="Q209">
        <f t="shared" si="30"/>
        <v>-2.9206291418853803</v>
      </c>
      <c r="R209">
        <f t="shared" si="31"/>
        <v>-1.1800107692601227</v>
      </c>
      <c r="S209">
        <f t="shared" si="32"/>
        <v>-2.7815515637003623</v>
      </c>
      <c r="T209">
        <f t="shared" si="33"/>
        <v>-1.1238197802477361</v>
      </c>
    </row>
    <row r="210" spans="14:20" x14ac:dyDescent="0.25">
      <c r="N210">
        <f t="shared" si="27"/>
        <v>203</v>
      </c>
      <c r="O210">
        <f t="shared" si="28"/>
        <v>-3.1757417444109195</v>
      </c>
      <c r="P210">
        <f t="shared" si="29"/>
        <v>-1.3480223932879938</v>
      </c>
      <c r="Q210">
        <f t="shared" si="30"/>
        <v>-2.8995902883751872</v>
      </c>
      <c r="R210">
        <f t="shared" si="31"/>
        <v>-1.2308030547412117</v>
      </c>
      <c r="S210">
        <f t="shared" si="32"/>
        <v>-2.761514560357321</v>
      </c>
      <c r="T210">
        <f t="shared" si="33"/>
        <v>-1.1721933854678206</v>
      </c>
    </row>
    <row r="211" spans="14:20" x14ac:dyDescent="0.25">
      <c r="N211">
        <f t="shared" si="27"/>
        <v>204</v>
      </c>
      <c r="O211">
        <f t="shared" si="28"/>
        <v>-3.151731828866974</v>
      </c>
      <c r="P211">
        <f t="shared" si="29"/>
        <v>-1.4032414186115094</v>
      </c>
      <c r="Q211">
        <f t="shared" si="30"/>
        <v>-2.8776681915741933</v>
      </c>
      <c r="R211">
        <f t="shared" si="31"/>
        <v>-1.2812204256887694</v>
      </c>
      <c r="S211">
        <f t="shared" si="32"/>
        <v>-2.7406363729278032</v>
      </c>
      <c r="T211">
        <f t="shared" si="33"/>
        <v>-1.2202099292273996</v>
      </c>
    </row>
    <row r="212" spans="14:20" x14ac:dyDescent="0.25">
      <c r="N212">
        <f t="shared" si="27"/>
        <v>205</v>
      </c>
      <c r="O212">
        <f t="shared" si="28"/>
        <v>-3.1267618652764426</v>
      </c>
      <c r="P212">
        <f t="shared" si="29"/>
        <v>-1.4580330030054125</v>
      </c>
      <c r="Q212">
        <f t="shared" si="30"/>
        <v>-2.8548695291654478</v>
      </c>
      <c r="R212">
        <f t="shared" si="31"/>
        <v>-1.3312475244832027</v>
      </c>
      <c r="S212">
        <f t="shared" si="32"/>
        <v>-2.7189233611099501</v>
      </c>
      <c r="T212">
        <f t="shared" si="33"/>
        <v>-1.2678547852220978</v>
      </c>
    </row>
    <row r="213" spans="14:20" x14ac:dyDescent="0.25">
      <c r="N213">
        <f t="shared" si="27"/>
        <v>206</v>
      </c>
      <c r="O213">
        <f t="shared" si="28"/>
        <v>-3.1008394597321267</v>
      </c>
      <c r="P213">
        <f t="shared" si="29"/>
        <v>-1.512380456422316</v>
      </c>
      <c r="Q213">
        <f t="shared" si="30"/>
        <v>-2.8312012458423763</v>
      </c>
      <c r="R213">
        <f t="shared" si="31"/>
        <v>-1.3808691123855927</v>
      </c>
      <c r="S213">
        <f t="shared" si="32"/>
        <v>-2.6963821388975013</v>
      </c>
      <c r="T213">
        <f t="shared" si="33"/>
        <v>-1.3151134403672313</v>
      </c>
    </row>
    <row r="214" spans="14:20" x14ac:dyDescent="0.25">
      <c r="N214">
        <f t="shared" si="27"/>
        <v>207</v>
      </c>
      <c r="O214">
        <f t="shared" si="28"/>
        <v>-3.0739725084498701</v>
      </c>
      <c r="P214">
        <f t="shared" si="29"/>
        <v>-1.5662672241014346</v>
      </c>
      <c r="Q214">
        <f t="shared" si="30"/>
        <v>-2.8066705511933594</v>
      </c>
      <c r="R214">
        <f t="shared" si="31"/>
        <v>-1.4300700741795707</v>
      </c>
      <c r="S214">
        <f t="shared" si="32"/>
        <v>-2.6730195725651043</v>
      </c>
      <c r="T214">
        <f t="shared" si="33"/>
        <v>-1.3619714992186387</v>
      </c>
    </row>
    <row r="215" spans="14:20" x14ac:dyDescent="0.25">
      <c r="N215">
        <f t="shared" si="27"/>
        <v>208</v>
      </c>
      <c r="O215">
        <f t="shared" si="28"/>
        <v>-3.0461691953632979</v>
      </c>
      <c r="P215">
        <f t="shared" si="29"/>
        <v>-1.6196768916113236</v>
      </c>
      <c r="Q215">
        <f t="shared" si="30"/>
        <v>-2.7812849175056198</v>
      </c>
      <c r="R215">
        <f t="shared" si="31"/>
        <v>-1.4788354227755562</v>
      </c>
      <c r="S215">
        <f t="shared" si="32"/>
        <v>-2.6488427785767805</v>
      </c>
      <c r="T215">
        <f t="shared" si="33"/>
        <v>-1.4084146883576727</v>
      </c>
    </row>
    <row r="216" spans="14:20" x14ac:dyDescent="0.25">
      <c r="N216">
        <f t="shared" si="27"/>
        <v>209</v>
      </c>
      <c r="O216">
        <f t="shared" si="28"/>
        <v>-3.017437989630916</v>
      </c>
      <c r="P216">
        <f t="shared" si="29"/>
        <v>-1.6725931898498625</v>
      </c>
      <c r="Q216">
        <f t="shared" si="30"/>
        <v>-2.755052077489097</v>
      </c>
      <c r="R216">
        <f t="shared" si="31"/>
        <v>-1.5271503037759613</v>
      </c>
      <c r="S216">
        <f t="shared" si="32"/>
        <v>-2.6238591214181874</v>
      </c>
      <c r="T216">
        <f t="shared" si="33"/>
        <v>-1.4544288607390108</v>
      </c>
    </row>
    <row r="217" spans="14:20" x14ac:dyDescent="0.25">
      <c r="N217">
        <f t="shared" si="27"/>
        <v>210</v>
      </c>
      <c r="O217">
        <f t="shared" si="28"/>
        <v>-2.9877876430563135</v>
      </c>
      <c r="P217">
        <f t="shared" si="29"/>
        <v>-1.7250000000000005</v>
      </c>
      <c r="Q217">
        <f t="shared" si="30"/>
        <v>-2.7279800219209815</v>
      </c>
      <c r="R217">
        <f t="shared" si="31"/>
        <v>-1.5750000000000004</v>
      </c>
      <c r="S217">
        <f t="shared" si="32"/>
        <v>-2.598076211353316</v>
      </c>
      <c r="T217">
        <f t="shared" si="33"/>
        <v>-1.5000000000000004</v>
      </c>
    </row>
    <row r="218" spans="14:20" x14ac:dyDescent="0.25">
      <c r="N218">
        <f t="shared" si="27"/>
        <v>211</v>
      </c>
      <c r="O218">
        <f t="shared" si="28"/>
        <v>-2.9572271874222875</v>
      </c>
      <c r="P218">
        <f t="shared" si="29"/>
        <v>-1.776881358439687</v>
      </c>
      <c r="Q218">
        <f t="shared" si="30"/>
        <v>-2.7000769972116538</v>
      </c>
      <c r="R218">
        <f t="shared" si="31"/>
        <v>-1.6223699359666706</v>
      </c>
      <c r="S218">
        <f t="shared" si="32"/>
        <v>-2.5715019021063368</v>
      </c>
      <c r="T218">
        <f t="shared" si="33"/>
        <v>-1.5451142247301624</v>
      </c>
    </row>
    <row r="219" spans="14:20" x14ac:dyDescent="0.25">
      <c r="N219">
        <f t="shared" si="27"/>
        <v>212</v>
      </c>
      <c r="O219">
        <f t="shared" si="28"/>
        <v>-2.92576593173967</v>
      </c>
      <c r="P219">
        <f t="shared" si="29"/>
        <v>-1.8282214616045567</v>
      </c>
      <c r="Q219">
        <f t="shared" si="30"/>
        <v>-2.6713515028927421</v>
      </c>
      <c r="R219">
        <f t="shared" si="31"/>
        <v>-1.6692456823345951</v>
      </c>
      <c r="S219">
        <f t="shared" si="32"/>
        <v>-2.544144288469278</v>
      </c>
      <c r="T219">
        <f t="shared" si="33"/>
        <v>-1.5897577926996145</v>
      </c>
    </row>
    <row r="220" spans="14:20" x14ac:dyDescent="0.25">
      <c r="N220">
        <f t="shared" si="27"/>
        <v>213</v>
      </c>
      <c r="O220">
        <f t="shared" si="28"/>
        <v>-2.8934134594117129</v>
      </c>
      <c r="P220">
        <f t="shared" si="29"/>
        <v>-1.8790046708018435</v>
      </c>
      <c r="Q220">
        <f t="shared" si="30"/>
        <v>-2.6418122890280857</v>
      </c>
      <c r="R220">
        <f t="shared" si="31"/>
        <v>-1.7156129602973353</v>
      </c>
      <c r="S220">
        <f t="shared" si="32"/>
        <v>-2.5160117038362722</v>
      </c>
      <c r="T220">
        <f t="shared" si="33"/>
        <v>-1.6339171050450814</v>
      </c>
    </row>
    <row r="221" spans="14:20" x14ac:dyDescent="0.25">
      <c r="N221">
        <f t="shared" si="27"/>
        <v>214</v>
      </c>
      <c r="O221">
        <f t="shared" si="28"/>
        <v>-2.8601796253148946</v>
      </c>
      <c r="P221">
        <f t="shared" si="29"/>
        <v>-1.9292155169740761</v>
      </c>
      <c r="Q221">
        <f t="shared" si="30"/>
        <v>-2.6114683535483816</v>
      </c>
      <c r="R221">
        <f t="shared" si="31"/>
        <v>-1.7614576459328519</v>
      </c>
      <c r="S221">
        <f t="shared" si="32"/>
        <v>-2.4871127176651253</v>
      </c>
      <c r="T221">
        <f t="shared" si="33"/>
        <v>-1.6775787104122402</v>
      </c>
    </row>
    <row r="222" spans="14:20" x14ac:dyDescent="0.25">
      <c r="N222">
        <f t="shared" si="27"/>
        <v>215</v>
      </c>
      <c r="O222">
        <f t="shared" si="28"/>
        <v>-2.8260745527970226</v>
      </c>
      <c r="P222">
        <f t="shared" si="29"/>
        <v>-1.9788387054111083</v>
      </c>
      <c r="Q222">
        <f t="shared" si="30"/>
        <v>-2.5803289395103248</v>
      </c>
      <c r="R222">
        <f t="shared" si="31"/>
        <v>-1.8067657745057943</v>
      </c>
      <c r="S222">
        <f t="shared" si="32"/>
        <v>-2.4574561328669762</v>
      </c>
      <c r="T222">
        <f t="shared" si="33"/>
        <v>-1.7207293090531375</v>
      </c>
    </row>
    <row r="223" spans="14:20" x14ac:dyDescent="0.25">
      <c r="N223">
        <f t="shared" ref="N223:N230" si="34">N222+1</f>
        <v>216</v>
      </c>
      <c r="O223">
        <f t="shared" si="28"/>
        <v>-2.7911086305935693</v>
      </c>
      <c r="P223">
        <f t="shared" si="29"/>
        <v>-2.0278591204090319</v>
      </c>
      <c r="Q223">
        <f t="shared" si="30"/>
        <v>-2.548403532281085</v>
      </c>
      <c r="R223">
        <f t="shared" si="31"/>
        <v>-1.8515235447212899</v>
      </c>
      <c r="S223">
        <f t="shared" si="32"/>
        <v>-2.4270509831248428</v>
      </c>
      <c r="T223">
        <f t="shared" si="33"/>
        <v>-1.7633557568774192</v>
      </c>
    </row>
    <row r="224" spans="14:20" x14ac:dyDescent="0.25">
      <c r="N224">
        <f t="shared" si="34"/>
        <v>217</v>
      </c>
      <c r="O224">
        <f t="shared" si="28"/>
        <v>-2.7552925096631613</v>
      </c>
      <c r="P224">
        <f t="shared" si="29"/>
        <v>-2.0762618298745656</v>
      </c>
      <c r="Q224">
        <f t="shared" si="30"/>
        <v>-2.5157018566489731</v>
      </c>
      <c r="R224">
        <f t="shared" si="31"/>
        <v>-1.8957173229289512</v>
      </c>
      <c r="S224">
        <f t="shared" si="32"/>
        <v>-2.3959065301418789</v>
      </c>
      <c r="T224">
        <f t="shared" si="33"/>
        <v>-1.8054450694561441</v>
      </c>
    </row>
    <row r="225" spans="14:20" x14ac:dyDescent="0.25">
      <c r="N225">
        <f t="shared" si="34"/>
        <v>218</v>
      </c>
      <c r="O225">
        <f t="shared" si="28"/>
        <v>-2.7186370999431917</v>
      </c>
      <c r="P225">
        <f t="shared" si="29"/>
        <v>-2.1240320898735199</v>
      </c>
      <c r="Q225">
        <f t="shared" si="30"/>
        <v>-2.4822338738611749</v>
      </c>
      <c r="R225">
        <f t="shared" si="31"/>
        <v>-1.9393336472758222</v>
      </c>
      <c r="S225">
        <f t="shared" si="32"/>
        <v>-2.3640322608201667</v>
      </c>
      <c r="T225">
        <f t="shared" si="33"/>
        <v>-1.8469844259769737</v>
      </c>
    </row>
    <row r="226" spans="14:20" x14ac:dyDescent="0.25">
      <c r="N226">
        <f t="shared" si="34"/>
        <v>219</v>
      </c>
      <c r="O226">
        <f t="shared" si="28"/>
        <v>-2.6811535670265494</v>
      </c>
      <c r="P226">
        <f t="shared" si="29"/>
        <v>-2.17115534912194</v>
      </c>
      <c r="Q226">
        <f t="shared" si="30"/>
        <v>-2.4480097785894581</v>
      </c>
      <c r="R226">
        <f t="shared" si="31"/>
        <v>-1.9823592318069885</v>
      </c>
      <c r="S226">
        <f t="shared" si="32"/>
        <v>-2.3314378843709123</v>
      </c>
      <c r="T226">
        <f t="shared" si="33"/>
        <v>-1.8879611731495127</v>
      </c>
    </row>
    <row r="227" spans="14:20" x14ac:dyDescent="0.25">
      <c r="N227">
        <f t="shared" si="34"/>
        <v>220</v>
      </c>
      <c r="O227">
        <f t="shared" si="28"/>
        <v>-2.6428533287604741</v>
      </c>
      <c r="P227">
        <f t="shared" si="29"/>
        <v>-2.2176172534185605</v>
      </c>
      <c r="Q227">
        <f t="shared" si="30"/>
        <v>-2.4130399958247808</v>
      </c>
      <c r="R227">
        <f t="shared" si="31"/>
        <v>-2.0247809705125985</v>
      </c>
      <c r="S227">
        <f t="shared" si="32"/>
        <v>-2.2981333293569342</v>
      </c>
      <c r="T227">
        <f t="shared" si="33"/>
        <v>-1.9283628290596178</v>
      </c>
    </row>
    <row r="228" spans="14:20" x14ac:dyDescent="0.25">
      <c r="N228">
        <f t="shared" si="34"/>
        <v>221</v>
      </c>
      <c r="O228">
        <f t="shared" si="28"/>
        <v>-2.6037480517685632</v>
      </c>
      <c r="P228">
        <f t="shared" si="29"/>
        <v>-2.2634036500172505</v>
      </c>
      <c r="Q228">
        <f t="shared" si="30"/>
        <v>-2.3773351777017315</v>
      </c>
      <c r="R228">
        <f t="shared" si="31"/>
        <v>-2.0665859413200982</v>
      </c>
      <c r="S228">
        <f t="shared" si="32"/>
        <v>-2.2641287406683155</v>
      </c>
      <c r="T228">
        <f t="shared" si="33"/>
        <v>-1.9681770869715223</v>
      </c>
    </row>
    <row r="229" spans="14:20" x14ac:dyDescent="0.25">
      <c r="N229">
        <f t="shared" si="34"/>
        <v>222</v>
      </c>
      <c r="O229">
        <f t="shared" si="28"/>
        <v>-2.5638496478970101</v>
      </c>
      <c r="P229">
        <f t="shared" si="29"/>
        <v>-2.3085005919380612</v>
      </c>
      <c r="Q229">
        <f t="shared" si="30"/>
        <v>-2.3409062002537917</v>
      </c>
      <c r="R229">
        <f t="shared" si="31"/>
        <v>-2.1077614100304034</v>
      </c>
      <c r="S229">
        <f t="shared" si="32"/>
        <v>-2.229434476432183</v>
      </c>
      <c r="T229">
        <f t="shared" si="33"/>
        <v>-2.0073918190765747</v>
      </c>
    </row>
    <row r="230" spans="14:20" x14ac:dyDescent="0.25">
      <c r="N230">
        <f t="shared" si="34"/>
        <v>223</v>
      </c>
      <c r="O230">
        <f t="shared" si="28"/>
        <v>-2.5231702705861387</v>
      </c>
      <c r="P230">
        <f t="shared" si="29"/>
        <v>-2.3528943422156194</v>
      </c>
      <c r="Q230">
        <f t="shared" si="30"/>
        <v>-2.3037641601003873</v>
      </c>
      <c r="R230">
        <f t="shared" si="31"/>
        <v>-2.1482948341968697</v>
      </c>
      <c r="S230">
        <f t="shared" si="32"/>
        <v>-2.1940611048575116</v>
      </c>
      <c r="T230">
        <f t="shared" si="33"/>
        <v>-2.0459950801874953</v>
      </c>
    </row>
    <row r="231" spans="14:20" x14ac:dyDescent="0.25">
      <c r="N231">
        <f>N230+1</f>
        <v>224</v>
      </c>
      <c r="O231">
        <f t="shared" si="28"/>
        <v>-2.4817223111683462</v>
      </c>
      <c r="P231">
        <f t="shared" si="29"/>
        <v>-2.3965713780835411</v>
      </c>
      <c r="Q231">
        <f t="shared" si="30"/>
        <v>-2.265920371066751</v>
      </c>
      <c r="R231">
        <f t="shared" si="31"/>
        <v>-2.1881738669458417</v>
      </c>
      <c r="S231">
        <f t="shared" si="32"/>
        <v>-2.1580194010159532</v>
      </c>
      <c r="T231">
        <f t="shared" si="33"/>
        <v>-2.0839751113769922</v>
      </c>
    </row>
    <row r="232" spans="14:20" x14ac:dyDescent="0.25">
      <c r="N232">
        <f t="shared" ref="N232:N268" si="35">N231+1</f>
        <v>225</v>
      </c>
      <c r="O232">
        <f t="shared" si="28"/>
        <v>-2.4395183950935895</v>
      </c>
      <c r="P232">
        <f t="shared" si="29"/>
        <v>-2.439518395093589</v>
      </c>
      <c r="Q232">
        <f t="shared" si="30"/>
        <v>-2.2273863607376252</v>
      </c>
      <c r="R232">
        <f t="shared" si="31"/>
        <v>-2.2273863607376243</v>
      </c>
      <c r="S232">
        <f t="shared" si="32"/>
        <v>-2.1213203435596428</v>
      </c>
      <c r="T232">
        <f t="shared" si="33"/>
        <v>-2.1213203435596424</v>
      </c>
    </row>
    <row r="233" spans="14:20" x14ac:dyDescent="0.25">
      <c r="N233">
        <f t="shared" si="35"/>
        <v>226</v>
      </c>
      <c r="O233">
        <f t="shared" si="28"/>
        <v>-2.3965713780835416</v>
      </c>
      <c r="P233">
        <f t="shared" si="29"/>
        <v>-2.4817223111683457</v>
      </c>
      <c r="Q233">
        <f t="shared" si="30"/>
        <v>-2.1881738669458421</v>
      </c>
      <c r="R233">
        <f t="shared" si="31"/>
        <v>-2.2659203710667501</v>
      </c>
      <c r="S233">
        <f t="shared" si="32"/>
        <v>-2.0839751113769927</v>
      </c>
      <c r="T233">
        <f t="shared" si="33"/>
        <v>-2.1580194010159524</v>
      </c>
    </row>
    <row r="234" spans="14:20" x14ac:dyDescent="0.25">
      <c r="N234">
        <f t="shared" si="35"/>
        <v>227</v>
      </c>
      <c r="O234">
        <f t="shared" si="28"/>
        <v>-2.3528943422156212</v>
      </c>
      <c r="P234">
        <f t="shared" si="29"/>
        <v>-2.523170270586137</v>
      </c>
      <c r="Q234">
        <f t="shared" si="30"/>
        <v>-2.1482948341968715</v>
      </c>
      <c r="R234">
        <f t="shared" si="31"/>
        <v>-2.303764160100386</v>
      </c>
      <c r="S234">
        <f t="shared" si="32"/>
        <v>-2.0459950801874967</v>
      </c>
      <c r="T234">
        <f t="shared" si="33"/>
        <v>-2.1940611048575103</v>
      </c>
    </row>
    <row r="235" spans="14:20" x14ac:dyDescent="0.25">
      <c r="N235">
        <f t="shared" si="35"/>
        <v>228</v>
      </c>
      <c r="O235">
        <f t="shared" si="28"/>
        <v>-2.3085005919380617</v>
      </c>
      <c r="P235">
        <f t="shared" si="29"/>
        <v>-2.5638496478970096</v>
      </c>
      <c r="Q235">
        <f t="shared" si="30"/>
        <v>-2.1077614100304043</v>
      </c>
      <c r="R235">
        <f t="shared" si="31"/>
        <v>-2.3409062002537913</v>
      </c>
      <c r="S235">
        <f t="shared" si="32"/>
        <v>-2.0073918190765756</v>
      </c>
      <c r="T235">
        <f t="shared" si="33"/>
        <v>-2.2294344764321821</v>
      </c>
    </row>
    <row r="236" spans="14:20" x14ac:dyDescent="0.25">
      <c r="N236">
        <f t="shared" si="35"/>
        <v>229</v>
      </c>
      <c r="O236">
        <f t="shared" si="28"/>
        <v>-2.2634036500172514</v>
      </c>
      <c r="P236">
        <f t="shared" si="29"/>
        <v>-2.6037480517685623</v>
      </c>
      <c r="Q236">
        <f t="shared" si="30"/>
        <v>-2.0665859413200991</v>
      </c>
      <c r="R236">
        <f t="shared" si="31"/>
        <v>-2.3773351777017306</v>
      </c>
      <c r="S236">
        <f t="shared" si="32"/>
        <v>-1.9681770869715227</v>
      </c>
      <c r="T236">
        <f t="shared" si="33"/>
        <v>-2.264128740668315</v>
      </c>
    </row>
    <row r="237" spans="14:20" x14ac:dyDescent="0.25">
      <c r="N237">
        <f t="shared" si="35"/>
        <v>230</v>
      </c>
      <c r="O237">
        <f t="shared" si="28"/>
        <v>-2.2176172534185614</v>
      </c>
      <c r="P237">
        <f t="shared" si="29"/>
        <v>-2.6428533287604741</v>
      </c>
      <c r="Q237">
        <f t="shared" si="30"/>
        <v>-2.0247809705125994</v>
      </c>
      <c r="R237">
        <f t="shared" si="31"/>
        <v>-2.4130399958247803</v>
      </c>
      <c r="S237">
        <f t="shared" si="32"/>
        <v>-1.9283628290596184</v>
      </c>
      <c r="T237">
        <f t="shared" si="33"/>
        <v>-2.2981333293569337</v>
      </c>
    </row>
    <row r="238" spans="14:20" x14ac:dyDescent="0.25">
      <c r="N238">
        <f t="shared" si="35"/>
        <v>231</v>
      </c>
      <c r="O238">
        <f t="shared" si="28"/>
        <v>-2.1711553491219382</v>
      </c>
      <c r="P238">
        <f t="shared" si="29"/>
        <v>-2.6811535670265507</v>
      </c>
      <c r="Q238">
        <f t="shared" si="30"/>
        <v>-1.9823592318069869</v>
      </c>
      <c r="R238">
        <f t="shared" si="31"/>
        <v>-2.448009778589459</v>
      </c>
      <c r="S238">
        <f t="shared" si="32"/>
        <v>-1.8879611731495114</v>
      </c>
      <c r="T238">
        <f t="shared" si="33"/>
        <v>-2.3314378843709136</v>
      </c>
    </row>
    <row r="239" spans="14:20" x14ac:dyDescent="0.25">
      <c r="N239">
        <f t="shared" si="35"/>
        <v>232</v>
      </c>
      <c r="O239">
        <f t="shared" si="28"/>
        <v>-2.1240320898735203</v>
      </c>
      <c r="P239">
        <f t="shared" si="29"/>
        <v>-2.7186370999431917</v>
      </c>
      <c r="Q239">
        <f t="shared" si="30"/>
        <v>-1.9393336472758229</v>
      </c>
      <c r="R239">
        <f t="shared" si="31"/>
        <v>-2.4822338738611744</v>
      </c>
      <c r="S239">
        <f t="shared" si="32"/>
        <v>-1.8469844259769741</v>
      </c>
      <c r="T239">
        <f t="shared" si="33"/>
        <v>-2.3640322608201663</v>
      </c>
    </row>
    <row r="240" spans="14:20" x14ac:dyDescent="0.25">
      <c r="N240">
        <f t="shared" si="35"/>
        <v>233</v>
      </c>
      <c r="O240">
        <f t="shared" si="28"/>
        <v>-2.0762618298745665</v>
      </c>
      <c r="P240">
        <f t="shared" si="29"/>
        <v>-2.7552925096631604</v>
      </c>
      <c r="Q240">
        <f t="shared" si="30"/>
        <v>-1.8957173229289519</v>
      </c>
      <c r="R240">
        <f t="shared" si="31"/>
        <v>-2.5157018566489722</v>
      </c>
      <c r="S240">
        <f t="shared" si="32"/>
        <v>-1.8054450694561448</v>
      </c>
      <c r="T240">
        <f t="shared" si="33"/>
        <v>-2.3959065301418785</v>
      </c>
    </row>
    <row r="241" spans="14:20" x14ac:dyDescent="0.25">
      <c r="N241">
        <f t="shared" si="35"/>
        <v>234</v>
      </c>
      <c r="O241">
        <f t="shared" si="28"/>
        <v>-2.0278591204090328</v>
      </c>
      <c r="P241">
        <f t="shared" si="29"/>
        <v>-2.7911086305935684</v>
      </c>
      <c r="Q241">
        <f t="shared" si="30"/>
        <v>-1.8515235447212908</v>
      </c>
      <c r="R241">
        <f t="shared" si="31"/>
        <v>-2.5484035322810841</v>
      </c>
      <c r="S241">
        <f t="shared" si="32"/>
        <v>-1.7633557568774196</v>
      </c>
      <c r="T241">
        <f t="shared" si="33"/>
        <v>-2.4270509831248419</v>
      </c>
    </row>
    <row r="242" spans="14:20" x14ac:dyDescent="0.25">
      <c r="N242">
        <f t="shared" si="35"/>
        <v>235</v>
      </c>
      <c r="O242">
        <f t="shared" si="28"/>
        <v>-1.9788387054111101</v>
      </c>
      <c r="P242">
        <f t="shared" si="29"/>
        <v>-2.8260745527970212</v>
      </c>
      <c r="Q242">
        <f t="shared" si="30"/>
        <v>-1.8067657745057961</v>
      </c>
      <c r="R242">
        <f t="shared" si="31"/>
        <v>-2.5803289395103235</v>
      </c>
      <c r="S242">
        <f t="shared" si="32"/>
        <v>-1.720729309053139</v>
      </c>
      <c r="T242">
        <f t="shared" si="33"/>
        <v>-2.4574561328669748</v>
      </c>
    </row>
    <row r="243" spans="14:20" x14ac:dyDescent="0.25">
      <c r="N243">
        <f t="shared" si="35"/>
        <v>236</v>
      </c>
      <c r="O243">
        <f t="shared" si="28"/>
        <v>-1.9292155169740781</v>
      </c>
      <c r="P243">
        <f t="shared" si="29"/>
        <v>-2.8601796253148928</v>
      </c>
      <c r="Q243">
        <f t="shared" si="30"/>
        <v>-1.7614576459328537</v>
      </c>
      <c r="R243">
        <f t="shared" si="31"/>
        <v>-2.6114683535483803</v>
      </c>
      <c r="S243">
        <f t="shared" si="32"/>
        <v>-1.6775787104122417</v>
      </c>
      <c r="T243">
        <f t="shared" si="33"/>
        <v>-2.4871127176651244</v>
      </c>
    </row>
    <row r="244" spans="14:20" x14ac:dyDescent="0.25">
      <c r="N244">
        <f t="shared" si="35"/>
        <v>237</v>
      </c>
      <c r="O244">
        <f t="shared" si="28"/>
        <v>-1.8790046708018431</v>
      </c>
      <c r="P244">
        <f t="shared" si="29"/>
        <v>-2.8934134594117129</v>
      </c>
      <c r="Q244">
        <f t="shared" si="30"/>
        <v>-1.7156129602973349</v>
      </c>
      <c r="R244">
        <f t="shared" si="31"/>
        <v>-2.6418122890280857</v>
      </c>
      <c r="S244">
        <f t="shared" si="32"/>
        <v>-1.6339171050450809</v>
      </c>
      <c r="T244">
        <f t="shared" si="33"/>
        <v>-2.5160117038362722</v>
      </c>
    </row>
    <row r="245" spans="14:20" x14ac:dyDescent="0.25">
      <c r="N245">
        <f t="shared" si="35"/>
        <v>238</v>
      </c>
      <c r="O245">
        <f t="shared" si="28"/>
        <v>-1.8282214616045573</v>
      </c>
      <c r="P245">
        <f t="shared" si="29"/>
        <v>-2.9257659317396696</v>
      </c>
      <c r="Q245">
        <f t="shared" si="30"/>
        <v>-1.6692456823345958</v>
      </c>
      <c r="R245">
        <f t="shared" si="31"/>
        <v>-2.6713515028927417</v>
      </c>
      <c r="S245">
        <f t="shared" si="32"/>
        <v>-1.5897577926996149</v>
      </c>
      <c r="T245">
        <f t="shared" si="33"/>
        <v>-2.544144288469278</v>
      </c>
    </row>
    <row r="246" spans="14:20" x14ac:dyDescent="0.25">
      <c r="N246">
        <f t="shared" si="35"/>
        <v>239</v>
      </c>
      <c r="O246">
        <f t="shared" si="28"/>
        <v>-1.7768813584396881</v>
      </c>
      <c r="P246">
        <f t="shared" si="29"/>
        <v>-2.9572271874222871</v>
      </c>
      <c r="Q246">
        <f t="shared" si="30"/>
        <v>-1.6223699359666717</v>
      </c>
      <c r="R246">
        <f t="shared" si="31"/>
        <v>-2.700076997211653</v>
      </c>
      <c r="S246">
        <f t="shared" si="32"/>
        <v>-1.5451142247301635</v>
      </c>
      <c r="T246">
        <f t="shared" si="33"/>
        <v>-2.5715019021063363</v>
      </c>
    </row>
    <row r="247" spans="14:20" x14ac:dyDescent="0.25">
      <c r="N247">
        <f t="shared" si="35"/>
        <v>240</v>
      </c>
      <c r="O247">
        <f t="shared" si="28"/>
        <v>-1.7250000000000016</v>
      </c>
      <c r="P247">
        <f t="shared" si="29"/>
        <v>-2.9877876430563126</v>
      </c>
      <c r="Q247">
        <f t="shared" si="30"/>
        <v>-1.5750000000000013</v>
      </c>
      <c r="R247">
        <f t="shared" si="31"/>
        <v>-2.7279800219209807</v>
      </c>
      <c r="S247">
        <f t="shared" si="32"/>
        <v>-1.5000000000000013</v>
      </c>
      <c r="T247">
        <f t="shared" si="33"/>
        <v>-2.5980762113533151</v>
      </c>
    </row>
    <row r="248" spans="14:20" x14ac:dyDescent="0.25">
      <c r="N248">
        <f t="shared" si="35"/>
        <v>241</v>
      </c>
      <c r="O248">
        <f t="shared" si="28"/>
        <v>-1.6725931898498623</v>
      </c>
      <c r="P248">
        <f t="shared" si="29"/>
        <v>-3.017437989630916</v>
      </c>
      <c r="Q248">
        <f t="shared" si="30"/>
        <v>-1.5271503037759611</v>
      </c>
      <c r="R248">
        <f t="shared" si="31"/>
        <v>-2.7550520774890974</v>
      </c>
      <c r="S248">
        <f t="shared" si="32"/>
        <v>-1.4544288607390106</v>
      </c>
      <c r="T248">
        <f t="shared" si="33"/>
        <v>-2.6238591214181879</v>
      </c>
    </row>
    <row r="249" spans="14:20" x14ac:dyDescent="0.25">
      <c r="N249">
        <f t="shared" si="35"/>
        <v>242</v>
      </c>
      <c r="O249">
        <f t="shared" si="28"/>
        <v>-1.6196768916113231</v>
      </c>
      <c r="P249">
        <f t="shared" si="29"/>
        <v>-3.0461691953632983</v>
      </c>
      <c r="Q249">
        <f t="shared" si="30"/>
        <v>-1.4788354227755558</v>
      </c>
      <c r="R249">
        <f t="shared" si="31"/>
        <v>-2.7812849175056198</v>
      </c>
      <c r="S249">
        <f t="shared" si="32"/>
        <v>-1.4084146883576723</v>
      </c>
      <c r="T249">
        <f t="shared" si="33"/>
        <v>-2.648842778576781</v>
      </c>
    </row>
    <row r="250" spans="14:20" x14ac:dyDescent="0.25">
      <c r="N250">
        <f t="shared" si="35"/>
        <v>243</v>
      </c>
      <c r="O250">
        <f t="shared" si="28"/>
        <v>-1.566267224101437</v>
      </c>
      <c r="P250">
        <f t="shared" si="29"/>
        <v>-3.0739725084498692</v>
      </c>
      <c r="Q250">
        <f t="shared" si="30"/>
        <v>-1.4300700741795727</v>
      </c>
      <c r="R250">
        <f t="shared" si="31"/>
        <v>-2.8066705511933585</v>
      </c>
      <c r="S250">
        <f t="shared" si="32"/>
        <v>-1.3619714992186407</v>
      </c>
      <c r="T250">
        <f t="shared" si="33"/>
        <v>-2.6730195725651034</v>
      </c>
    </row>
    <row r="251" spans="14:20" x14ac:dyDescent="0.25">
      <c r="N251">
        <f t="shared" si="35"/>
        <v>244</v>
      </c>
      <c r="O251">
        <f t="shared" si="28"/>
        <v>-1.5123804564223182</v>
      </c>
      <c r="P251">
        <f t="shared" si="29"/>
        <v>-3.1008394597321258</v>
      </c>
      <c r="Q251">
        <f t="shared" si="30"/>
        <v>-1.3808691123855947</v>
      </c>
      <c r="R251">
        <f t="shared" si="31"/>
        <v>-2.8312012458423754</v>
      </c>
      <c r="S251">
        <f t="shared" si="32"/>
        <v>-1.3151134403672331</v>
      </c>
      <c r="T251">
        <f t="shared" si="33"/>
        <v>-2.6963821388975004</v>
      </c>
    </row>
    <row r="252" spans="14:20" x14ac:dyDescent="0.25">
      <c r="N252">
        <f t="shared" si="35"/>
        <v>245</v>
      </c>
      <c r="O252">
        <f t="shared" si="28"/>
        <v>-1.4580330030054149</v>
      </c>
      <c r="P252">
        <f t="shared" si="29"/>
        <v>-3.1267618652764417</v>
      </c>
      <c r="Q252">
        <f t="shared" si="30"/>
        <v>-1.3312475244832047</v>
      </c>
      <c r="R252">
        <f t="shared" si="31"/>
        <v>-2.8548695291654465</v>
      </c>
      <c r="S252">
        <f t="shared" si="32"/>
        <v>-1.2678547852220998</v>
      </c>
      <c r="T252">
        <f t="shared" si="33"/>
        <v>-2.7189233611099493</v>
      </c>
    </row>
    <row r="253" spans="14:20" x14ac:dyDescent="0.25">
      <c r="N253">
        <f t="shared" si="35"/>
        <v>246</v>
      </c>
      <c r="O253">
        <f t="shared" si="28"/>
        <v>-1.4032414186115103</v>
      </c>
      <c r="P253">
        <f t="shared" si="29"/>
        <v>-3.1517318288669736</v>
      </c>
      <c r="Q253">
        <f t="shared" si="30"/>
        <v>-1.2812204256887703</v>
      </c>
      <c r="R253">
        <f t="shared" si="31"/>
        <v>-2.8776681915741928</v>
      </c>
      <c r="S253">
        <f t="shared" si="32"/>
        <v>-1.2202099292274002</v>
      </c>
      <c r="T253">
        <f t="shared" si="33"/>
        <v>-2.7406363729278027</v>
      </c>
    </row>
    <row r="254" spans="14:20" x14ac:dyDescent="0.25">
      <c r="N254">
        <f t="shared" si="35"/>
        <v>247</v>
      </c>
      <c r="O254">
        <f t="shared" si="28"/>
        <v>-1.3480223932879947</v>
      </c>
      <c r="P254">
        <f t="shared" si="29"/>
        <v>-3.1757417444109191</v>
      </c>
      <c r="Q254">
        <f t="shared" si="30"/>
        <v>-1.2308030547412125</v>
      </c>
      <c r="R254">
        <f t="shared" si="31"/>
        <v>-2.8995902883751867</v>
      </c>
      <c r="S254">
        <f t="shared" si="32"/>
        <v>-1.1721933854678215</v>
      </c>
      <c r="T254">
        <f t="shared" si="33"/>
        <v>-2.7615145603573206</v>
      </c>
    </row>
    <row r="255" spans="14:20" x14ac:dyDescent="0.25">
      <c r="N255">
        <f t="shared" si="35"/>
        <v>248</v>
      </c>
      <c r="O255">
        <f t="shared" si="28"/>
        <v>-1.2923927472848975</v>
      </c>
      <c r="P255">
        <f t="shared" si="29"/>
        <v>-3.1987842982554162</v>
      </c>
      <c r="Q255">
        <f t="shared" si="30"/>
        <v>-1.1800107692601236</v>
      </c>
      <c r="R255">
        <f t="shared" si="31"/>
        <v>-2.9206291418853798</v>
      </c>
      <c r="S255">
        <f t="shared" si="32"/>
        <v>-1.1238197802477368</v>
      </c>
      <c r="T255">
        <f t="shared" si="33"/>
        <v>-2.7815515637003618</v>
      </c>
    </row>
    <row r="256" spans="14:20" x14ac:dyDescent="0.25">
      <c r="N256">
        <f t="shared" si="35"/>
        <v>249</v>
      </c>
      <c r="O256">
        <f t="shared" si="28"/>
        <v>-1.2363694259312876</v>
      </c>
      <c r="P256">
        <f t="shared" si="29"/>
        <v>-3.2208524714153457</v>
      </c>
      <c r="Q256">
        <f t="shared" si="30"/>
        <v>-1.1288590410676973</v>
      </c>
      <c r="R256">
        <f t="shared" si="31"/>
        <v>-2.9407783434661852</v>
      </c>
      <c r="S256">
        <f t="shared" si="32"/>
        <v>-1.0751038486359021</v>
      </c>
      <c r="T256">
        <f t="shared" si="33"/>
        <v>-2.8007412794916049</v>
      </c>
    </row>
    <row r="257" spans="14:20" x14ac:dyDescent="0.25">
      <c r="N257">
        <f t="shared" si="35"/>
        <v>250</v>
      </c>
      <c r="O257">
        <f t="shared" si="28"/>
        <v>-1.1799694944735595</v>
      </c>
      <c r="P257">
        <f t="shared" si="29"/>
        <v>-3.2419395417113837</v>
      </c>
      <c r="Q257">
        <f t="shared" si="30"/>
        <v>-1.0773634514758585</v>
      </c>
      <c r="R257">
        <f t="shared" si="31"/>
        <v>-2.9600317554756108</v>
      </c>
      <c r="S257">
        <f t="shared" si="32"/>
        <v>-1.0260604299770082</v>
      </c>
      <c r="T257">
        <f t="shared" si="33"/>
        <v>-2.8190778623577248</v>
      </c>
    </row>
    <row r="258" spans="14:20" x14ac:dyDescent="0.25">
      <c r="N258">
        <f t="shared" si="35"/>
        <v>251</v>
      </c>
      <c r="O258">
        <f t="shared" si="28"/>
        <v>-1.1232101328771904</v>
      </c>
      <c r="P258">
        <f t="shared" si="29"/>
        <v>-3.2620390858176433</v>
      </c>
      <c r="Q258">
        <f t="shared" si="30"/>
        <v>-1.0255396865400435</v>
      </c>
      <c r="R258">
        <f t="shared" si="31"/>
        <v>-2.9783835131378478</v>
      </c>
      <c r="S258">
        <f t="shared" si="32"/>
        <v>-0.97670446337146988</v>
      </c>
      <c r="T258">
        <f t="shared" si="33"/>
        <v>-2.8365557267979504</v>
      </c>
    </row>
    <row r="259" spans="14:20" x14ac:dyDescent="0.25">
      <c r="N259">
        <f t="shared" si="35"/>
        <v>252</v>
      </c>
      <c r="O259">
        <f t="shared" si="28"/>
        <v>-1.0661086305935692</v>
      </c>
      <c r="P259">
        <f t="shared" si="29"/>
        <v>-3.2811449812182798</v>
      </c>
      <c r="Q259">
        <f t="shared" si="30"/>
        <v>-0.97340353228108478</v>
      </c>
      <c r="R259">
        <f t="shared" si="31"/>
        <v>-2.9958280263297334</v>
      </c>
      <c r="S259">
        <f t="shared" si="32"/>
        <v>-0.92705098312484269</v>
      </c>
      <c r="T259">
        <f t="shared" si="33"/>
        <v>-2.8531695488854605</v>
      </c>
    </row>
    <row r="260" spans="14:20" x14ac:dyDescent="0.25">
      <c r="N260">
        <f t="shared" si="35"/>
        <v>253</v>
      </c>
      <c r="O260">
        <f t="shared" si="28"/>
        <v>-1.0086823812934431</v>
      </c>
      <c r="P260">
        <f t="shared" si="29"/>
        <v>-3.2992514080724722</v>
      </c>
      <c r="Q260">
        <f t="shared" si="30"/>
        <v>-0.9209708698766218</v>
      </c>
      <c r="R260">
        <f t="shared" si="31"/>
        <v>-3.0123599812835611</v>
      </c>
      <c r="S260">
        <f t="shared" si="32"/>
        <v>-0.87711511416821131</v>
      </c>
      <c r="T260">
        <f t="shared" si="33"/>
        <v>-2.8689142678891058</v>
      </c>
    </row>
    <row r="261" spans="14:20" x14ac:dyDescent="0.25">
      <c r="N261">
        <f t="shared" si="35"/>
        <v>254</v>
      </c>
      <c r="O261">
        <f t="shared" si="28"/>
        <v>-0.95094887756864621</v>
      </c>
      <c r="P261">
        <f t="shared" si="29"/>
        <v>-3.3163528509872009</v>
      </c>
      <c r="Q261">
        <f t="shared" si="30"/>
        <v>-0.86825767082354643</v>
      </c>
      <c r="R261">
        <f t="shared" si="31"/>
        <v>-3.0279743422057046</v>
      </c>
      <c r="S261">
        <f t="shared" si="32"/>
        <v>-0.82691206745099666</v>
      </c>
      <c r="T261">
        <f t="shared" si="33"/>
        <v>-2.8837850878149571</v>
      </c>
    </row>
    <row r="262" spans="14:20" x14ac:dyDescent="0.25">
      <c r="N262">
        <f t="shared" si="35"/>
        <v>255</v>
      </c>
      <c r="O262">
        <f t="shared" si="28"/>
        <v>-0.89292570560369622</v>
      </c>
      <c r="P262">
        <f t="shared" si="29"/>
        <v>-3.3324441006972858</v>
      </c>
      <c r="Q262">
        <f t="shared" si="30"/>
        <v>-0.81527999207294</v>
      </c>
      <c r="R262">
        <f t="shared" si="31"/>
        <v>-3.0426663528105653</v>
      </c>
      <c r="S262">
        <f t="shared" si="32"/>
        <v>-0.77645713530756189</v>
      </c>
      <c r="T262">
        <f t="shared" si="33"/>
        <v>-2.897777478867205</v>
      </c>
    </row>
    <row r="263" spans="14:20" x14ac:dyDescent="0.25">
      <c r="N263">
        <f t="shared" si="35"/>
        <v>256</v>
      </c>
      <c r="O263">
        <f t="shared" si="28"/>
        <v>-0.83463053981885393</v>
      </c>
      <c r="P263">
        <f t="shared" si="29"/>
        <v>-3.3475202556521881</v>
      </c>
      <c r="Q263">
        <f t="shared" si="30"/>
        <v>-0.76205397113895346</v>
      </c>
      <c r="R263">
        <f t="shared" si="31"/>
        <v>-3.0564315377693889</v>
      </c>
      <c r="S263">
        <f t="shared" si="32"/>
        <v>-0.72576568679900333</v>
      </c>
      <c r="T263">
        <f t="shared" si="33"/>
        <v>-2.9108871788279895</v>
      </c>
    </row>
    <row r="264" spans="14:20" x14ac:dyDescent="0.25">
      <c r="N264">
        <f t="shared" si="35"/>
        <v>257</v>
      </c>
      <c r="O264">
        <f t="shared" ref="O264:O327" si="36">$O$2 * COS($N264 * PI() / 180) + $R$2</f>
        <v>-0.77608113748633512</v>
      </c>
      <c r="P264">
        <f t="shared" ref="P264:P327" si="37">$O$2 * SIN($N264 * PI() / 180) + $R$3</f>
        <v>-3.3615767235090614</v>
      </c>
      <c r="Q264">
        <f t="shared" ref="Q264:Q327" si="38">$O$3 * COS($N264 * PI() / 180) + $U$2</f>
        <v>-0.70859582118317554</v>
      </c>
      <c r="R264">
        <f t="shared" ref="R264:R327" si="39">$O$3 * SIN($N264 * PI() / 180) + $U$3</f>
        <v>-3.0692657040734908</v>
      </c>
      <c r="S264">
        <f t="shared" ref="S264:S327" si="40">$O$4 * COS($N264 * PI() / 180) + $X$2</f>
        <v>-0.6748531630315957</v>
      </c>
      <c r="T264">
        <f t="shared" ref="T264:T327" si="41">$O$4 * SIN($N264 * PI() / 180) + $X$3</f>
        <v>-2.9231101943557052</v>
      </c>
    </row>
    <row r="265" spans="14:20" x14ac:dyDescent="0.25">
      <c r="N265">
        <f t="shared" si="35"/>
        <v>258</v>
      </c>
      <c r="O265">
        <f t="shared" si="36"/>
        <v>-0.71729533332127127</v>
      </c>
      <c r="P265">
        <f t="shared" si="37"/>
        <v>-3.3746092225316295</v>
      </c>
      <c r="Q265">
        <f t="shared" si="38"/>
        <v>-0.65492182607594329</v>
      </c>
      <c r="R265">
        <f t="shared" si="39"/>
        <v>-3.0811649423114873</v>
      </c>
      <c r="S265">
        <f t="shared" si="40"/>
        <v>-0.6237350724532793</v>
      </c>
      <c r="T265">
        <f t="shared" si="41"/>
        <v>-2.9344428022014166</v>
      </c>
    </row>
    <row r="266" spans="14:20" x14ac:dyDescent="0.25">
      <c r="N266">
        <f t="shared" si="35"/>
        <v>259</v>
      </c>
      <c r="O266">
        <f t="shared" si="36"/>
        <v>-0.65829103404908196</v>
      </c>
      <c r="P266">
        <f t="shared" si="37"/>
        <v>-3.3866137828944405</v>
      </c>
      <c r="Q266">
        <f t="shared" si="38"/>
        <v>-0.60104833543611824</v>
      </c>
      <c r="R266">
        <f t="shared" si="39"/>
        <v>-3.092125627860141</v>
      </c>
      <c r="S266">
        <f t="shared" si="40"/>
        <v>-0.57242698612963638</v>
      </c>
      <c r="T266">
        <f t="shared" si="41"/>
        <v>-2.9448815503429917</v>
      </c>
    </row>
    <row r="267" spans="14:20" x14ac:dyDescent="0.25">
      <c r="N267">
        <f t="shared" si="35"/>
        <v>260</v>
      </c>
      <c r="O267">
        <f t="shared" si="36"/>
        <v>-0.59908621295090969</v>
      </c>
      <c r="P267">
        <f t="shared" si="37"/>
        <v>-3.397586747892118</v>
      </c>
      <c r="Q267">
        <f t="shared" si="38"/>
        <v>-0.54699175965083058</v>
      </c>
      <c r="R267">
        <f t="shared" si="39"/>
        <v>-3.1021444219884553</v>
      </c>
      <c r="S267">
        <f t="shared" si="40"/>
        <v>-0.52094453300079102</v>
      </c>
      <c r="T267">
        <f t="shared" si="41"/>
        <v>-2.9544232590366239</v>
      </c>
    </row>
    <row r="268" spans="14:20" x14ac:dyDescent="0.25">
      <c r="N268">
        <f t="shared" si="35"/>
        <v>261</v>
      </c>
      <c r="O268">
        <f t="shared" si="36"/>
        <v>-0.53969890438879708</v>
      </c>
      <c r="P268">
        <f t="shared" si="37"/>
        <v>-3.4075247750532252</v>
      </c>
      <c r="Q268">
        <f t="shared" si="38"/>
        <v>-0.49276856487672777</v>
      </c>
      <c r="R268">
        <f t="shared" si="39"/>
        <v>-3.1112182728746833</v>
      </c>
      <c r="S268">
        <f t="shared" si="40"/>
        <v>-0.46930339512069308</v>
      </c>
      <c r="T268">
        <f t="shared" si="41"/>
        <v>-2.9630650217854129</v>
      </c>
    </row>
    <row r="269" spans="14:20" x14ac:dyDescent="0.25">
      <c r="N269">
        <f>N268+1</f>
        <v>262</v>
      </c>
      <c r="O269">
        <f t="shared" si="36"/>
        <v>-0.48014719831222408</v>
      </c>
      <c r="P269">
        <f t="shared" si="37"/>
        <v>-3.4164248371584178</v>
      </c>
      <c r="Q269">
        <f t="shared" si="38"/>
        <v>-0.43839526802420453</v>
      </c>
      <c r="R269">
        <f t="shared" si="39"/>
        <v>-3.1193444165359465</v>
      </c>
      <c r="S269">
        <f t="shared" si="40"/>
        <v>-0.41751930288019479</v>
      </c>
      <c r="T269">
        <f t="shared" si="41"/>
        <v>-2.9708042062247113</v>
      </c>
    </row>
    <row r="270" spans="14:20" x14ac:dyDescent="0.25">
      <c r="N270">
        <f t="shared" ref="N270:N299" si="42">N269+1</f>
        <v>263</v>
      </c>
      <c r="O270">
        <f t="shared" si="36"/>
        <v>-0.42044923474775775</v>
      </c>
      <c r="P270">
        <f t="shared" si="37"/>
        <v>-3.4242842231625614</v>
      </c>
      <c r="Q270">
        <f t="shared" si="38"/>
        <v>-0.38388843172621356</v>
      </c>
      <c r="R270">
        <f t="shared" si="39"/>
        <v>-3.1265203776701647</v>
      </c>
      <c r="S270">
        <f t="shared" si="40"/>
        <v>-0.36560803021544153</v>
      </c>
      <c r="T270">
        <f t="shared" si="41"/>
        <v>-2.9776384549239663</v>
      </c>
    </row>
    <row r="271" spans="14:20" x14ac:dyDescent="0.25">
      <c r="N271">
        <f t="shared" si="42"/>
        <v>264</v>
      </c>
      <c r="O271">
        <f t="shared" si="36"/>
        <v>-0.36062319827340411</v>
      </c>
      <c r="P271">
        <f t="shared" si="37"/>
        <v>-3.4311005390205436</v>
      </c>
      <c r="Q271">
        <f t="shared" si="38"/>
        <v>-0.32926465929310805</v>
      </c>
      <c r="R271">
        <f t="shared" si="39"/>
        <v>-3.1327439704100613</v>
      </c>
      <c r="S271">
        <f t="shared" si="40"/>
        <v>-0.31358538980296008</v>
      </c>
      <c r="T271">
        <f t="shared" si="41"/>
        <v>-2.9835656861048201</v>
      </c>
    </row>
    <row r="272" spans="14:20" x14ac:dyDescent="0.25">
      <c r="N272">
        <f t="shared" si="42"/>
        <v>265</v>
      </c>
      <c r="O272">
        <f t="shared" si="36"/>
        <v>-0.30068731247942099</v>
      </c>
      <c r="P272">
        <f t="shared" si="37"/>
        <v>-3.4368717084165223</v>
      </c>
      <c r="Q272">
        <f t="shared" si="38"/>
        <v>-0.27454058965512346</v>
      </c>
      <c r="R272">
        <f t="shared" si="39"/>
        <v>-3.1380132989889984</v>
      </c>
      <c r="S272">
        <f t="shared" si="40"/>
        <v>-0.26146722824297475</v>
      </c>
      <c r="T272">
        <f t="shared" si="41"/>
        <v>-2.9885840942752369</v>
      </c>
    </row>
    <row r="273" spans="14:20" x14ac:dyDescent="0.25">
      <c r="N273">
        <f t="shared" si="42"/>
        <v>266</v>
      </c>
      <c r="O273">
        <f t="shared" si="36"/>
        <v>-0.24065983441723326</v>
      </c>
      <c r="P273">
        <f t="shared" si="37"/>
        <v>-3.4415959733963937</v>
      </c>
      <c r="Q273">
        <f t="shared" si="38"/>
        <v>-0.21973289229399556</v>
      </c>
      <c r="R273">
        <f t="shared" si="39"/>
        <v>-3.142326758318446</v>
      </c>
      <c r="S273">
        <f t="shared" si="40"/>
        <v>-0.20926942123237674</v>
      </c>
      <c r="T273">
        <f t="shared" si="41"/>
        <v>-2.9926921507794724</v>
      </c>
    </row>
    <row r="274" spans="14:20" x14ac:dyDescent="0.25">
      <c r="N274">
        <f t="shared" si="42"/>
        <v>267</v>
      </c>
      <c r="O274">
        <f t="shared" si="36"/>
        <v>-0.18055904903815786</v>
      </c>
      <c r="P274">
        <f t="shared" si="37"/>
        <v>-3.4452718949032799</v>
      </c>
      <c r="Q274">
        <f t="shared" si="38"/>
        <v>-0.16485826216527455</v>
      </c>
      <c r="R274">
        <f t="shared" si="39"/>
        <v>-3.1456830344769076</v>
      </c>
      <c r="S274">
        <f t="shared" si="40"/>
        <v>-0.15700786872883293</v>
      </c>
      <c r="T274">
        <f t="shared" si="41"/>
        <v>-2.9958886042637216</v>
      </c>
    </row>
    <row r="275" spans="14:20" x14ac:dyDescent="0.25">
      <c r="N275">
        <f t="shared" si="42"/>
        <v>268</v>
      </c>
      <c r="O275">
        <f t="shared" si="36"/>
        <v>-0.1204032636236307</v>
      </c>
      <c r="P275">
        <f t="shared" si="37"/>
        <v>-3.44789835321588</v>
      </c>
      <c r="Q275">
        <f t="shared" si="38"/>
        <v>-0.1099334146128802</v>
      </c>
      <c r="R275">
        <f t="shared" si="39"/>
        <v>-3.1480811051101512</v>
      </c>
      <c r="S275">
        <f t="shared" si="40"/>
        <v>-0.10469849010750495</v>
      </c>
      <c r="T275">
        <f t="shared" si="41"/>
        <v>-2.9981724810572867</v>
      </c>
    </row>
    <row r="276" spans="14:20" x14ac:dyDescent="0.25">
      <c r="N276">
        <f t="shared" si="42"/>
        <v>269</v>
      </c>
      <c r="O276">
        <f t="shared" si="36"/>
        <v>-6.0210802208628067E-2</v>
      </c>
      <c r="P276">
        <f t="shared" si="37"/>
        <v>-3.4494745482895501</v>
      </c>
      <c r="Q276">
        <f t="shared" si="38"/>
        <v>-5.4975080277443016E-2</v>
      </c>
      <c r="R276">
        <f t="shared" si="39"/>
        <v>-3.1495202397426323</v>
      </c>
      <c r="S276">
        <f t="shared" si="40"/>
        <v>-5.2357219311850493E-2</v>
      </c>
      <c r="T276">
        <f t="shared" si="41"/>
        <v>-2.999543085469174</v>
      </c>
    </row>
    <row r="277" spans="14:20" x14ac:dyDescent="0.25">
      <c r="N277">
        <f t="shared" si="42"/>
        <v>270</v>
      </c>
      <c r="O277">
        <f t="shared" si="36"/>
        <v>-6.3401432541521086E-16</v>
      </c>
      <c r="P277">
        <f t="shared" si="37"/>
        <v>-3.45</v>
      </c>
      <c r="Q277">
        <f t="shared" si="38"/>
        <v>-5.7888264494432295E-16</v>
      </c>
      <c r="R277">
        <f t="shared" si="39"/>
        <v>-3.15</v>
      </c>
      <c r="S277">
        <f t="shared" si="40"/>
        <v>-5.51316804708879E-16</v>
      </c>
      <c r="T277">
        <f t="shared" si="41"/>
        <v>-3</v>
      </c>
    </row>
    <row r="278" spans="14:20" x14ac:dyDescent="0.25">
      <c r="N278">
        <f t="shared" si="42"/>
        <v>271</v>
      </c>
      <c r="O278">
        <f t="shared" si="36"/>
        <v>6.0210802208626804E-2</v>
      </c>
      <c r="P278">
        <f t="shared" si="37"/>
        <v>-3.4494745482895501</v>
      </c>
      <c r="Q278">
        <f t="shared" si="38"/>
        <v>5.4975080277441857E-2</v>
      </c>
      <c r="R278">
        <f t="shared" si="39"/>
        <v>-3.1495202397426323</v>
      </c>
      <c r="S278">
        <f t="shared" si="40"/>
        <v>5.235721931184939E-2</v>
      </c>
      <c r="T278">
        <f t="shared" si="41"/>
        <v>-2.999543085469174</v>
      </c>
    </row>
    <row r="279" spans="14:20" x14ac:dyDescent="0.25">
      <c r="N279">
        <f t="shared" si="42"/>
        <v>272</v>
      </c>
      <c r="O279">
        <f t="shared" si="36"/>
        <v>0.12040326362362942</v>
      </c>
      <c r="P279">
        <f t="shared" si="37"/>
        <v>-3.4478983532158805</v>
      </c>
      <c r="Q279">
        <f t="shared" si="38"/>
        <v>0.10993341461287903</v>
      </c>
      <c r="R279">
        <f t="shared" si="39"/>
        <v>-3.1480811051101516</v>
      </c>
      <c r="S279">
        <f t="shared" si="40"/>
        <v>0.10469849010750384</v>
      </c>
      <c r="T279">
        <f t="shared" si="41"/>
        <v>-2.9981724810572872</v>
      </c>
    </row>
    <row r="280" spans="14:20" x14ac:dyDescent="0.25">
      <c r="N280">
        <f t="shared" si="42"/>
        <v>273</v>
      </c>
      <c r="O280">
        <f t="shared" si="36"/>
        <v>0.18055904903815662</v>
      </c>
      <c r="P280">
        <f t="shared" si="37"/>
        <v>-3.4452718949032799</v>
      </c>
      <c r="Q280">
        <f t="shared" si="38"/>
        <v>0.16485826216527341</v>
      </c>
      <c r="R280">
        <f t="shared" si="39"/>
        <v>-3.1456830344769076</v>
      </c>
      <c r="S280">
        <f t="shared" si="40"/>
        <v>0.15700786872883182</v>
      </c>
      <c r="T280">
        <f t="shared" si="41"/>
        <v>-2.9958886042637216</v>
      </c>
    </row>
    <row r="281" spans="14:20" x14ac:dyDescent="0.25">
      <c r="N281">
        <f t="shared" si="42"/>
        <v>274</v>
      </c>
      <c r="O281">
        <f t="shared" si="36"/>
        <v>0.24065983441723202</v>
      </c>
      <c r="P281">
        <f t="shared" si="37"/>
        <v>-3.4415959733963941</v>
      </c>
      <c r="Q281">
        <f t="shared" si="38"/>
        <v>0.21973289229399443</v>
      </c>
      <c r="R281">
        <f t="shared" si="39"/>
        <v>-3.1423267583184464</v>
      </c>
      <c r="S281">
        <f t="shared" si="40"/>
        <v>0.20926942123237566</v>
      </c>
      <c r="T281">
        <f t="shared" si="41"/>
        <v>-2.9926921507794728</v>
      </c>
    </row>
    <row r="282" spans="14:20" x14ac:dyDescent="0.25">
      <c r="N282">
        <f t="shared" si="42"/>
        <v>275</v>
      </c>
      <c r="O282">
        <f t="shared" si="36"/>
        <v>0.30068731247941971</v>
      </c>
      <c r="P282">
        <f t="shared" si="37"/>
        <v>-3.4368717084165223</v>
      </c>
      <c r="Q282">
        <f t="shared" si="38"/>
        <v>0.27454058965512235</v>
      </c>
      <c r="R282">
        <f t="shared" si="39"/>
        <v>-3.1380132989889984</v>
      </c>
      <c r="S282">
        <f t="shared" si="40"/>
        <v>0.26146722824297364</v>
      </c>
      <c r="T282">
        <f t="shared" si="41"/>
        <v>-2.9885840942752369</v>
      </c>
    </row>
    <row r="283" spans="14:20" x14ac:dyDescent="0.25">
      <c r="N283">
        <f t="shared" si="42"/>
        <v>276</v>
      </c>
      <c r="O283">
        <f t="shared" si="36"/>
        <v>0.36062319827340283</v>
      </c>
      <c r="P283">
        <f t="shared" si="37"/>
        <v>-3.4311005390205436</v>
      </c>
      <c r="Q283">
        <f t="shared" si="38"/>
        <v>0.32926465929310689</v>
      </c>
      <c r="R283">
        <f t="shared" si="39"/>
        <v>-3.1327439704100613</v>
      </c>
      <c r="S283">
        <f t="shared" si="40"/>
        <v>0.31358538980295897</v>
      </c>
      <c r="T283">
        <f t="shared" si="41"/>
        <v>-2.9835656861048201</v>
      </c>
    </row>
    <row r="284" spans="14:20" x14ac:dyDescent="0.25">
      <c r="N284">
        <f t="shared" si="42"/>
        <v>277</v>
      </c>
      <c r="O284">
        <f t="shared" si="36"/>
        <v>0.42044923474775953</v>
      </c>
      <c r="P284">
        <f t="shared" si="37"/>
        <v>-3.424284223162561</v>
      </c>
      <c r="Q284">
        <f t="shared" si="38"/>
        <v>0.38388843172621517</v>
      </c>
      <c r="R284">
        <f t="shared" si="39"/>
        <v>-3.1265203776701642</v>
      </c>
      <c r="S284">
        <f t="shared" si="40"/>
        <v>0.36560803021544308</v>
      </c>
      <c r="T284">
        <f t="shared" si="41"/>
        <v>-2.9776384549239658</v>
      </c>
    </row>
    <row r="285" spans="14:20" x14ac:dyDescent="0.25">
      <c r="N285">
        <f t="shared" si="42"/>
        <v>278</v>
      </c>
      <c r="O285">
        <f t="shared" si="36"/>
        <v>0.48014719831222585</v>
      </c>
      <c r="P285">
        <f t="shared" si="37"/>
        <v>-3.4164248371584178</v>
      </c>
      <c r="Q285">
        <f t="shared" si="38"/>
        <v>0.4383952680242062</v>
      </c>
      <c r="R285">
        <f t="shared" si="39"/>
        <v>-3.1193444165359465</v>
      </c>
      <c r="S285">
        <f t="shared" si="40"/>
        <v>0.4175193028801964</v>
      </c>
      <c r="T285">
        <f t="shared" si="41"/>
        <v>-2.9708042062247113</v>
      </c>
    </row>
    <row r="286" spans="14:20" x14ac:dyDescent="0.25">
      <c r="N286">
        <f t="shared" si="42"/>
        <v>279</v>
      </c>
      <c r="O286">
        <f t="shared" si="36"/>
        <v>0.53969890438879586</v>
      </c>
      <c r="P286">
        <f t="shared" si="37"/>
        <v>-3.4075247750532256</v>
      </c>
      <c r="Q286">
        <f t="shared" si="38"/>
        <v>0.4927685648767266</v>
      </c>
      <c r="R286">
        <f t="shared" si="39"/>
        <v>-3.1112182728746838</v>
      </c>
      <c r="S286">
        <f t="shared" si="40"/>
        <v>0.46930339512069202</v>
      </c>
      <c r="T286">
        <f t="shared" si="41"/>
        <v>-2.9630650217854133</v>
      </c>
    </row>
    <row r="287" spans="14:20" x14ac:dyDescent="0.25">
      <c r="N287">
        <f t="shared" si="42"/>
        <v>280</v>
      </c>
      <c r="O287">
        <f t="shared" si="36"/>
        <v>0.59908621295090847</v>
      </c>
      <c r="P287">
        <f t="shared" si="37"/>
        <v>-3.397586747892118</v>
      </c>
      <c r="Q287">
        <f t="shared" si="38"/>
        <v>0.54699175965082936</v>
      </c>
      <c r="R287">
        <f t="shared" si="39"/>
        <v>-3.1021444219884557</v>
      </c>
      <c r="S287">
        <f t="shared" si="40"/>
        <v>0.52094453300078991</v>
      </c>
      <c r="T287">
        <f t="shared" si="41"/>
        <v>-2.9544232590366244</v>
      </c>
    </row>
    <row r="288" spans="14:20" x14ac:dyDescent="0.25">
      <c r="N288">
        <f t="shared" si="42"/>
        <v>281</v>
      </c>
      <c r="O288">
        <f t="shared" si="36"/>
        <v>0.65829103404907774</v>
      </c>
      <c r="P288">
        <f t="shared" si="37"/>
        <v>-3.3866137828944414</v>
      </c>
      <c r="Q288">
        <f t="shared" si="38"/>
        <v>0.60104833543611436</v>
      </c>
      <c r="R288">
        <f t="shared" si="39"/>
        <v>-3.0921256278601419</v>
      </c>
      <c r="S288">
        <f t="shared" si="40"/>
        <v>0.57242698612963272</v>
      </c>
      <c r="T288">
        <f t="shared" si="41"/>
        <v>-2.9448815503429921</v>
      </c>
    </row>
    <row r="289" spans="14:20" x14ac:dyDescent="0.25">
      <c r="N289">
        <f t="shared" si="42"/>
        <v>282</v>
      </c>
      <c r="O289">
        <f t="shared" si="36"/>
        <v>0.71729533332126705</v>
      </c>
      <c r="P289">
        <f t="shared" si="37"/>
        <v>-3.37460922253163</v>
      </c>
      <c r="Q289">
        <f t="shared" si="38"/>
        <v>0.65492182607593952</v>
      </c>
      <c r="R289">
        <f t="shared" si="39"/>
        <v>-3.0811649423114882</v>
      </c>
      <c r="S289">
        <f t="shared" si="40"/>
        <v>0.62373507245327575</v>
      </c>
      <c r="T289">
        <f t="shared" si="41"/>
        <v>-2.9344428022014175</v>
      </c>
    </row>
    <row r="290" spans="14:20" x14ac:dyDescent="0.25">
      <c r="N290">
        <f t="shared" si="42"/>
        <v>283</v>
      </c>
      <c r="O290">
        <f t="shared" si="36"/>
        <v>0.77608113748633401</v>
      </c>
      <c r="P290">
        <f t="shared" si="37"/>
        <v>-3.3615767235090619</v>
      </c>
      <c r="Q290">
        <f t="shared" si="38"/>
        <v>0.70859582118317443</v>
      </c>
      <c r="R290">
        <f t="shared" si="39"/>
        <v>-3.0692657040734908</v>
      </c>
      <c r="S290">
        <f t="shared" si="40"/>
        <v>0.67485316303159482</v>
      </c>
      <c r="T290">
        <f t="shared" si="41"/>
        <v>-2.9231101943557056</v>
      </c>
    </row>
    <row r="291" spans="14:20" x14ac:dyDescent="0.25">
      <c r="N291">
        <f t="shared" si="42"/>
        <v>284</v>
      </c>
      <c r="O291">
        <f t="shared" si="36"/>
        <v>0.83463053981885271</v>
      </c>
      <c r="P291">
        <f t="shared" si="37"/>
        <v>-3.3475202556521886</v>
      </c>
      <c r="Q291">
        <f t="shared" si="38"/>
        <v>0.76205397113895246</v>
      </c>
      <c r="R291">
        <f t="shared" si="39"/>
        <v>-3.0564315377693894</v>
      </c>
      <c r="S291">
        <f t="shared" si="40"/>
        <v>0.72576568679900233</v>
      </c>
      <c r="T291">
        <f t="shared" si="41"/>
        <v>-2.9108871788279895</v>
      </c>
    </row>
    <row r="292" spans="14:20" x14ac:dyDescent="0.25">
      <c r="N292">
        <f t="shared" si="42"/>
        <v>285</v>
      </c>
      <c r="O292">
        <f t="shared" si="36"/>
        <v>0.89292570560369788</v>
      </c>
      <c r="P292">
        <f t="shared" si="37"/>
        <v>-3.3324441006972854</v>
      </c>
      <c r="Q292">
        <f t="shared" si="38"/>
        <v>0.81527999207294155</v>
      </c>
      <c r="R292">
        <f t="shared" si="39"/>
        <v>-3.0426663528105649</v>
      </c>
      <c r="S292">
        <f t="shared" si="40"/>
        <v>0.77645713530756333</v>
      </c>
      <c r="T292">
        <f t="shared" si="41"/>
        <v>-2.8977774788672046</v>
      </c>
    </row>
    <row r="293" spans="14:20" x14ac:dyDescent="0.25">
      <c r="N293">
        <f t="shared" si="42"/>
        <v>286</v>
      </c>
      <c r="O293">
        <f t="shared" si="36"/>
        <v>0.95094887756864788</v>
      </c>
      <c r="P293">
        <f t="shared" si="37"/>
        <v>-3.3163528509872</v>
      </c>
      <c r="Q293">
        <f t="shared" si="38"/>
        <v>0.86825767082354799</v>
      </c>
      <c r="R293">
        <f t="shared" si="39"/>
        <v>-3.0279743422057042</v>
      </c>
      <c r="S293">
        <f t="shared" si="40"/>
        <v>0.82691206745099821</v>
      </c>
      <c r="T293">
        <f t="shared" si="41"/>
        <v>-2.8837850878149562</v>
      </c>
    </row>
    <row r="294" spans="14:20" x14ac:dyDescent="0.25">
      <c r="N294">
        <f t="shared" si="42"/>
        <v>287</v>
      </c>
      <c r="O294">
        <f t="shared" si="36"/>
        <v>1.0086823812934418</v>
      </c>
      <c r="P294">
        <f t="shared" si="37"/>
        <v>-3.2992514080724726</v>
      </c>
      <c r="Q294">
        <f t="shared" si="38"/>
        <v>0.92097086987662058</v>
      </c>
      <c r="R294">
        <f t="shared" si="39"/>
        <v>-3.0123599812835615</v>
      </c>
      <c r="S294">
        <f t="shared" si="40"/>
        <v>0.87711511416821009</v>
      </c>
      <c r="T294">
        <f t="shared" si="41"/>
        <v>-2.8689142678891062</v>
      </c>
    </row>
    <row r="295" spans="14:20" x14ac:dyDescent="0.25">
      <c r="N295">
        <f t="shared" si="42"/>
        <v>288</v>
      </c>
      <c r="O295">
        <f t="shared" si="36"/>
        <v>1.0661086305935681</v>
      </c>
      <c r="P295">
        <f t="shared" si="37"/>
        <v>-3.2811449812182802</v>
      </c>
      <c r="Q295">
        <f t="shared" si="38"/>
        <v>0.97340353228108378</v>
      </c>
      <c r="R295">
        <f t="shared" si="39"/>
        <v>-2.9958280263297339</v>
      </c>
      <c r="S295">
        <f t="shared" si="40"/>
        <v>0.92705098312484169</v>
      </c>
      <c r="T295">
        <f t="shared" si="41"/>
        <v>-2.8531695488854609</v>
      </c>
    </row>
    <row r="296" spans="14:20" x14ac:dyDescent="0.25">
      <c r="N296">
        <f t="shared" si="42"/>
        <v>289</v>
      </c>
      <c r="O296">
        <f t="shared" si="36"/>
        <v>1.1232101328771893</v>
      </c>
      <c r="P296">
        <f t="shared" si="37"/>
        <v>-3.2620390858176438</v>
      </c>
      <c r="Q296">
        <f t="shared" si="38"/>
        <v>1.0255396865400424</v>
      </c>
      <c r="R296">
        <f t="shared" si="39"/>
        <v>-2.9783835131378482</v>
      </c>
      <c r="S296">
        <f t="shared" si="40"/>
        <v>0.97670446337146899</v>
      </c>
      <c r="T296">
        <f t="shared" si="41"/>
        <v>-2.8365557267979509</v>
      </c>
    </row>
    <row r="297" spans="14:20" x14ac:dyDescent="0.25">
      <c r="N297">
        <f t="shared" si="42"/>
        <v>290</v>
      </c>
      <c r="O297">
        <f t="shared" si="36"/>
        <v>1.1799694944735553</v>
      </c>
      <c r="P297">
        <f t="shared" si="37"/>
        <v>-3.2419395417113845</v>
      </c>
      <c r="Q297">
        <f t="shared" si="38"/>
        <v>1.0773634514758548</v>
      </c>
      <c r="R297">
        <f t="shared" si="39"/>
        <v>-2.9600317554756117</v>
      </c>
      <c r="S297">
        <f t="shared" si="40"/>
        <v>1.0260604299770044</v>
      </c>
      <c r="T297">
        <f t="shared" si="41"/>
        <v>-2.8190778623577257</v>
      </c>
    </row>
    <row r="298" spans="14:20" x14ac:dyDescent="0.25">
      <c r="N298">
        <f t="shared" si="42"/>
        <v>291</v>
      </c>
      <c r="O298">
        <f t="shared" si="36"/>
        <v>1.2363694259312834</v>
      </c>
      <c r="P298">
        <f t="shared" si="37"/>
        <v>-3.2208524714153475</v>
      </c>
      <c r="Q298">
        <f t="shared" si="38"/>
        <v>1.1288590410676935</v>
      </c>
      <c r="R298">
        <f t="shared" si="39"/>
        <v>-2.9407783434661865</v>
      </c>
      <c r="S298">
        <f t="shared" si="40"/>
        <v>1.0751038486358986</v>
      </c>
      <c r="T298">
        <f t="shared" si="41"/>
        <v>-2.8007412794916062</v>
      </c>
    </row>
    <row r="299" spans="14:20" x14ac:dyDescent="0.25">
      <c r="N299">
        <f t="shared" si="42"/>
        <v>292</v>
      </c>
      <c r="O299">
        <f t="shared" si="36"/>
        <v>1.2923927472848964</v>
      </c>
      <c r="P299">
        <f t="shared" si="37"/>
        <v>-3.1987842982554167</v>
      </c>
      <c r="Q299">
        <f t="shared" si="38"/>
        <v>1.1800107692601227</v>
      </c>
      <c r="R299">
        <f t="shared" si="39"/>
        <v>-2.9206291418853803</v>
      </c>
      <c r="S299">
        <f t="shared" si="40"/>
        <v>1.1238197802477359</v>
      </c>
      <c r="T299">
        <f t="shared" si="41"/>
        <v>-2.7815515637003623</v>
      </c>
    </row>
    <row r="300" spans="14:20" x14ac:dyDescent="0.25">
      <c r="N300">
        <f>N299+1</f>
        <v>293</v>
      </c>
      <c r="O300">
        <f t="shared" si="36"/>
        <v>1.3480223932879936</v>
      </c>
      <c r="P300">
        <f t="shared" si="37"/>
        <v>-3.1757417444109199</v>
      </c>
      <c r="Q300">
        <f t="shared" si="38"/>
        <v>1.2308030547412114</v>
      </c>
      <c r="R300">
        <f t="shared" si="39"/>
        <v>-2.8995902883751876</v>
      </c>
      <c r="S300">
        <f t="shared" si="40"/>
        <v>1.1721933854678204</v>
      </c>
      <c r="T300">
        <f t="shared" si="41"/>
        <v>-2.7615145603573215</v>
      </c>
    </row>
    <row r="301" spans="14:20" x14ac:dyDescent="0.25">
      <c r="N301">
        <f t="shared" ref="N301:N330" si="43">N300+1</f>
        <v>294</v>
      </c>
      <c r="O301">
        <f t="shared" si="36"/>
        <v>1.4032414186115119</v>
      </c>
      <c r="P301">
        <f t="shared" si="37"/>
        <v>-3.1517318288669727</v>
      </c>
      <c r="Q301">
        <f t="shared" si="38"/>
        <v>1.2812204256887716</v>
      </c>
      <c r="R301">
        <f t="shared" si="39"/>
        <v>-2.8776681915741924</v>
      </c>
      <c r="S301">
        <f t="shared" si="40"/>
        <v>1.2202099292274016</v>
      </c>
      <c r="T301">
        <f t="shared" si="41"/>
        <v>-2.7406363729278023</v>
      </c>
    </row>
    <row r="302" spans="14:20" x14ac:dyDescent="0.25">
      <c r="N302">
        <f t="shared" si="43"/>
        <v>295</v>
      </c>
      <c r="O302">
        <f t="shared" si="36"/>
        <v>1.4580330030054138</v>
      </c>
      <c r="P302">
        <f t="shared" si="37"/>
        <v>-3.1267618652764426</v>
      </c>
      <c r="Q302">
        <f t="shared" si="38"/>
        <v>1.3312475244832038</v>
      </c>
      <c r="R302">
        <f t="shared" si="39"/>
        <v>-2.8548695291654473</v>
      </c>
      <c r="S302">
        <f t="shared" si="40"/>
        <v>1.2678547852220987</v>
      </c>
      <c r="T302">
        <f t="shared" si="41"/>
        <v>-2.7189233611099497</v>
      </c>
    </row>
    <row r="303" spans="14:20" x14ac:dyDescent="0.25">
      <c r="N303">
        <f t="shared" si="43"/>
        <v>296</v>
      </c>
      <c r="O303">
        <f t="shared" si="36"/>
        <v>1.5123804564223171</v>
      </c>
      <c r="P303">
        <f t="shared" si="37"/>
        <v>-3.1008394597321263</v>
      </c>
      <c r="Q303">
        <f t="shared" si="38"/>
        <v>1.3808691123855938</v>
      </c>
      <c r="R303">
        <f t="shared" si="39"/>
        <v>-2.8312012458423759</v>
      </c>
      <c r="S303">
        <f t="shared" si="40"/>
        <v>1.3151134403672322</v>
      </c>
      <c r="T303">
        <f t="shared" si="41"/>
        <v>-2.6963821388975013</v>
      </c>
    </row>
    <row r="304" spans="14:20" x14ac:dyDescent="0.25">
      <c r="N304">
        <f t="shared" si="43"/>
        <v>297</v>
      </c>
      <c r="O304">
        <f t="shared" si="36"/>
        <v>1.5662672241014359</v>
      </c>
      <c r="P304">
        <f t="shared" si="37"/>
        <v>-3.0739725084498692</v>
      </c>
      <c r="Q304">
        <f t="shared" si="38"/>
        <v>1.4300700741795718</v>
      </c>
      <c r="R304">
        <f t="shared" si="39"/>
        <v>-2.806670551193359</v>
      </c>
      <c r="S304">
        <f t="shared" si="40"/>
        <v>1.3619714992186398</v>
      </c>
      <c r="T304">
        <f t="shared" si="41"/>
        <v>-2.6730195725651038</v>
      </c>
    </row>
    <row r="305" spans="14:20" x14ac:dyDescent="0.25">
      <c r="N305">
        <f t="shared" si="43"/>
        <v>298</v>
      </c>
      <c r="O305">
        <f t="shared" si="36"/>
        <v>1.619676891611322</v>
      </c>
      <c r="P305">
        <f t="shared" si="37"/>
        <v>-3.0461691953632988</v>
      </c>
      <c r="Q305">
        <f t="shared" si="38"/>
        <v>1.4788354227755547</v>
      </c>
      <c r="R305">
        <f t="shared" si="39"/>
        <v>-2.7812849175056202</v>
      </c>
      <c r="S305">
        <f t="shared" si="40"/>
        <v>1.4084146883576714</v>
      </c>
      <c r="T305">
        <f t="shared" si="41"/>
        <v>-2.6488427785767814</v>
      </c>
    </row>
    <row r="306" spans="14:20" x14ac:dyDescent="0.25">
      <c r="N306">
        <f t="shared" si="43"/>
        <v>299</v>
      </c>
      <c r="O306">
        <f t="shared" si="36"/>
        <v>1.6725931898498609</v>
      </c>
      <c r="P306">
        <f t="shared" si="37"/>
        <v>-3.0174379896309165</v>
      </c>
      <c r="Q306">
        <f t="shared" si="38"/>
        <v>1.5271503037759599</v>
      </c>
      <c r="R306">
        <f t="shared" si="39"/>
        <v>-2.7550520774890974</v>
      </c>
      <c r="S306">
        <f t="shared" si="40"/>
        <v>1.4544288607390095</v>
      </c>
      <c r="T306">
        <f t="shared" si="41"/>
        <v>-2.6238591214181883</v>
      </c>
    </row>
    <row r="307" spans="14:20" x14ac:dyDescent="0.25">
      <c r="N307">
        <f t="shared" si="43"/>
        <v>300</v>
      </c>
      <c r="O307">
        <f t="shared" si="36"/>
        <v>1.7250000000000005</v>
      </c>
      <c r="P307">
        <f t="shared" si="37"/>
        <v>-2.9877876430563135</v>
      </c>
      <c r="Q307">
        <f t="shared" si="38"/>
        <v>1.5750000000000004</v>
      </c>
      <c r="R307">
        <f t="shared" si="39"/>
        <v>-2.7279800219209815</v>
      </c>
      <c r="S307">
        <f t="shared" si="40"/>
        <v>1.5000000000000004</v>
      </c>
      <c r="T307">
        <f t="shared" si="41"/>
        <v>-2.598076211353316</v>
      </c>
    </row>
    <row r="308" spans="14:20" x14ac:dyDescent="0.25">
      <c r="N308">
        <f t="shared" si="43"/>
        <v>301</v>
      </c>
      <c r="O308">
        <f t="shared" si="36"/>
        <v>1.776881358439687</v>
      </c>
      <c r="P308">
        <f t="shared" si="37"/>
        <v>-2.9572271874222875</v>
      </c>
      <c r="Q308">
        <f t="shared" si="38"/>
        <v>1.6223699359666706</v>
      </c>
      <c r="R308">
        <f t="shared" si="39"/>
        <v>-2.7000769972116538</v>
      </c>
      <c r="S308">
        <f t="shared" si="40"/>
        <v>1.5451142247301624</v>
      </c>
      <c r="T308">
        <f t="shared" si="41"/>
        <v>-2.5715019021063368</v>
      </c>
    </row>
    <row r="309" spans="14:20" x14ac:dyDescent="0.25">
      <c r="N309">
        <f t="shared" si="43"/>
        <v>302</v>
      </c>
      <c r="O309">
        <f t="shared" si="36"/>
        <v>1.8282214616045562</v>
      </c>
      <c r="P309">
        <f t="shared" si="37"/>
        <v>-2.9257659317396705</v>
      </c>
      <c r="Q309">
        <f t="shared" si="38"/>
        <v>1.6692456823345947</v>
      </c>
      <c r="R309">
        <f t="shared" si="39"/>
        <v>-2.6713515028927426</v>
      </c>
      <c r="S309">
        <f t="shared" si="40"/>
        <v>1.589757792699614</v>
      </c>
      <c r="T309">
        <f t="shared" si="41"/>
        <v>-2.5441442884692784</v>
      </c>
    </row>
    <row r="310" spans="14:20" x14ac:dyDescent="0.25">
      <c r="N310">
        <f t="shared" si="43"/>
        <v>303</v>
      </c>
      <c r="O310">
        <f t="shared" si="36"/>
        <v>1.879004670801842</v>
      </c>
      <c r="P310">
        <f t="shared" si="37"/>
        <v>-2.8934134594117138</v>
      </c>
      <c r="Q310">
        <f t="shared" si="38"/>
        <v>1.7156129602973338</v>
      </c>
      <c r="R310">
        <f t="shared" si="39"/>
        <v>-2.6418122890280862</v>
      </c>
      <c r="S310">
        <f t="shared" si="40"/>
        <v>1.63391710504508</v>
      </c>
      <c r="T310">
        <f t="shared" si="41"/>
        <v>-2.5160117038362726</v>
      </c>
    </row>
    <row r="311" spans="14:20" x14ac:dyDescent="0.25">
      <c r="N311">
        <f t="shared" si="43"/>
        <v>304</v>
      </c>
      <c r="O311">
        <f t="shared" si="36"/>
        <v>1.9292155169740746</v>
      </c>
      <c r="P311">
        <f t="shared" si="37"/>
        <v>-2.8601796253148954</v>
      </c>
      <c r="Q311">
        <f t="shared" si="38"/>
        <v>1.7614576459328506</v>
      </c>
      <c r="R311">
        <f t="shared" si="39"/>
        <v>-2.6114683535483825</v>
      </c>
      <c r="S311">
        <f t="shared" si="40"/>
        <v>1.6775787104122388</v>
      </c>
      <c r="T311">
        <f t="shared" si="41"/>
        <v>-2.4871127176651262</v>
      </c>
    </row>
    <row r="312" spans="14:20" x14ac:dyDescent="0.25">
      <c r="N312">
        <f t="shared" si="43"/>
        <v>305</v>
      </c>
      <c r="O312">
        <f t="shared" si="36"/>
        <v>1.978838705411109</v>
      </c>
      <c r="P312">
        <f t="shared" si="37"/>
        <v>-2.8260745527970217</v>
      </c>
      <c r="Q312">
        <f t="shared" si="38"/>
        <v>1.806765774505795</v>
      </c>
      <c r="R312">
        <f t="shared" si="39"/>
        <v>-2.5803289395103239</v>
      </c>
      <c r="S312">
        <f t="shared" si="40"/>
        <v>1.7207293090531381</v>
      </c>
      <c r="T312">
        <f t="shared" si="41"/>
        <v>-2.4574561328669753</v>
      </c>
    </row>
    <row r="313" spans="14:20" x14ac:dyDescent="0.25">
      <c r="N313">
        <f t="shared" si="43"/>
        <v>306</v>
      </c>
      <c r="O313">
        <f t="shared" si="36"/>
        <v>2.0278591204090315</v>
      </c>
      <c r="P313">
        <f t="shared" si="37"/>
        <v>-2.7911086305935693</v>
      </c>
      <c r="Q313">
        <f t="shared" si="38"/>
        <v>1.8515235447212897</v>
      </c>
      <c r="R313">
        <f t="shared" si="39"/>
        <v>-2.548403532281085</v>
      </c>
      <c r="S313">
        <f t="shared" si="40"/>
        <v>1.7633557568774187</v>
      </c>
      <c r="T313">
        <f t="shared" si="41"/>
        <v>-2.4270509831248428</v>
      </c>
    </row>
    <row r="314" spans="14:20" x14ac:dyDescent="0.25">
      <c r="N314">
        <f t="shared" si="43"/>
        <v>307</v>
      </c>
      <c r="O314">
        <f t="shared" si="36"/>
        <v>2.0762618298745656</v>
      </c>
      <c r="P314">
        <f t="shared" si="37"/>
        <v>-2.7552925096631613</v>
      </c>
      <c r="Q314">
        <f t="shared" si="38"/>
        <v>1.895717322928951</v>
      </c>
      <c r="R314">
        <f t="shared" si="39"/>
        <v>-2.5157018566489731</v>
      </c>
      <c r="S314">
        <f t="shared" si="40"/>
        <v>1.8054450694561437</v>
      </c>
      <c r="T314">
        <f t="shared" si="41"/>
        <v>-2.3959065301418789</v>
      </c>
    </row>
    <row r="315" spans="14:20" x14ac:dyDescent="0.25">
      <c r="N315">
        <f t="shared" si="43"/>
        <v>308</v>
      </c>
      <c r="O315">
        <f t="shared" si="36"/>
        <v>2.1240320898735221</v>
      </c>
      <c r="P315">
        <f t="shared" si="37"/>
        <v>-2.7186370999431904</v>
      </c>
      <c r="Q315">
        <f t="shared" si="38"/>
        <v>1.9393336472758242</v>
      </c>
      <c r="R315">
        <f t="shared" si="39"/>
        <v>-2.4822338738611736</v>
      </c>
      <c r="S315">
        <f t="shared" si="40"/>
        <v>1.8469844259769754</v>
      </c>
      <c r="T315">
        <f t="shared" si="41"/>
        <v>-2.3640322608201654</v>
      </c>
    </row>
    <row r="316" spans="14:20" x14ac:dyDescent="0.25">
      <c r="N316">
        <f t="shared" si="43"/>
        <v>309</v>
      </c>
      <c r="O316">
        <f t="shared" si="36"/>
        <v>2.1711553491219395</v>
      </c>
      <c r="P316">
        <f t="shared" si="37"/>
        <v>-2.6811535670265494</v>
      </c>
      <c r="Q316">
        <f t="shared" si="38"/>
        <v>1.982359231806988</v>
      </c>
      <c r="R316">
        <f t="shared" si="39"/>
        <v>-2.4480097785894581</v>
      </c>
      <c r="S316">
        <f t="shared" si="40"/>
        <v>1.8879611731495125</v>
      </c>
      <c r="T316">
        <f t="shared" si="41"/>
        <v>-2.3314378843709123</v>
      </c>
    </row>
    <row r="317" spans="14:20" x14ac:dyDescent="0.25">
      <c r="N317">
        <f t="shared" si="43"/>
        <v>310</v>
      </c>
      <c r="O317">
        <f t="shared" si="36"/>
        <v>2.2176172534185605</v>
      </c>
      <c r="P317">
        <f t="shared" si="37"/>
        <v>-2.6428533287604745</v>
      </c>
      <c r="Q317">
        <f t="shared" si="38"/>
        <v>2.0247809705125985</v>
      </c>
      <c r="R317">
        <f t="shared" si="39"/>
        <v>-2.4130399958247812</v>
      </c>
      <c r="S317">
        <f t="shared" si="40"/>
        <v>1.9283628290596178</v>
      </c>
      <c r="T317">
        <f t="shared" si="41"/>
        <v>-2.2981333293569346</v>
      </c>
    </row>
    <row r="318" spans="14:20" x14ac:dyDescent="0.25">
      <c r="N318">
        <f t="shared" si="43"/>
        <v>311</v>
      </c>
      <c r="O318">
        <f t="shared" si="36"/>
        <v>2.2634036500172496</v>
      </c>
      <c r="P318">
        <f t="shared" si="37"/>
        <v>-2.6037480517685645</v>
      </c>
      <c r="Q318">
        <f t="shared" si="38"/>
        <v>2.0665859413200973</v>
      </c>
      <c r="R318">
        <f t="shared" si="39"/>
        <v>-2.3773351777017324</v>
      </c>
      <c r="S318">
        <f t="shared" si="40"/>
        <v>1.9681770869715212</v>
      </c>
      <c r="T318">
        <f t="shared" si="41"/>
        <v>-2.2641287406683168</v>
      </c>
    </row>
    <row r="319" spans="14:20" x14ac:dyDescent="0.25">
      <c r="N319">
        <f t="shared" si="43"/>
        <v>312</v>
      </c>
      <c r="O319">
        <f t="shared" si="36"/>
        <v>2.3085005919380595</v>
      </c>
      <c r="P319">
        <f t="shared" si="37"/>
        <v>-2.5638496478970114</v>
      </c>
      <c r="Q319">
        <f t="shared" si="38"/>
        <v>2.1077614100304021</v>
      </c>
      <c r="R319">
        <f t="shared" si="39"/>
        <v>-2.340906200253793</v>
      </c>
      <c r="S319">
        <f t="shared" si="40"/>
        <v>2.0073918190765734</v>
      </c>
      <c r="T319">
        <f t="shared" si="41"/>
        <v>-2.2294344764321838</v>
      </c>
    </row>
    <row r="320" spans="14:20" x14ac:dyDescent="0.25">
      <c r="N320">
        <f t="shared" si="43"/>
        <v>313</v>
      </c>
      <c r="O320">
        <f t="shared" si="36"/>
        <v>2.3528943422156186</v>
      </c>
      <c r="P320">
        <f t="shared" si="37"/>
        <v>-2.5231702705861401</v>
      </c>
      <c r="Q320">
        <f t="shared" si="38"/>
        <v>2.1482948341968688</v>
      </c>
      <c r="R320">
        <f t="shared" si="39"/>
        <v>-2.3037641601003886</v>
      </c>
      <c r="S320">
        <f t="shared" si="40"/>
        <v>2.045995080187494</v>
      </c>
      <c r="T320">
        <f t="shared" si="41"/>
        <v>-2.1940611048575129</v>
      </c>
    </row>
    <row r="321" spans="14:20" x14ac:dyDescent="0.25">
      <c r="N321">
        <f t="shared" si="43"/>
        <v>314</v>
      </c>
      <c r="O321">
        <f t="shared" si="36"/>
        <v>2.3965713780835385</v>
      </c>
      <c r="P321">
        <f t="shared" si="37"/>
        <v>-2.4817223111683488</v>
      </c>
      <c r="Q321">
        <f t="shared" si="38"/>
        <v>2.188173866945839</v>
      </c>
      <c r="R321">
        <f t="shared" si="39"/>
        <v>-2.2659203710667528</v>
      </c>
      <c r="S321">
        <f t="shared" si="40"/>
        <v>2.08397511137699</v>
      </c>
      <c r="T321">
        <f t="shared" si="41"/>
        <v>-2.158019401015955</v>
      </c>
    </row>
    <row r="322" spans="14:20" x14ac:dyDescent="0.25">
      <c r="N322">
        <f t="shared" si="43"/>
        <v>315</v>
      </c>
      <c r="O322">
        <f t="shared" si="36"/>
        <v>2.4395183950935886</v>
      </c>
      <c r="P322">
        <f t="shared" si="37"/>
        <v>-2.4395183950935895</v>
      </c>
      <c r="Q322">
        <f t="shared" si="38"/>
        <v>2.2273863607376243</v>
      </c>
      <c r="R322">
        <f t="shared" si="39"/>
        <v>-2.2273863607376252</v>
      </c>
      <c r="S322">
        <f t="shared" si="40"/>
        <v>2.1213203435596419</v>
      </c>
      <c r="T322">
        <f t="shared" si="41"/>
        <v>-2.1213203435596428</v>
      </c>
    </row>
    <row r="323" spans="14:20" x14ac:dyDescent="0.25">
      <c r="N323">
        <f t="shared" si="43"/>
        <v>316</v>
      </c>
      <c r="O323">
        <f t="shared" si="36"/>
        <v>2.4817223111683457</v>
      </c>
      <c r="P323">
        <f t="shared" si="37"/>
        <v>-2.3965713780835416</v>
      </c>
      <c r="Q323">
        <f t="shared" si="38"/>
        <v>2.2659203710667501</v>
      </c>
      <c r="R323">
        <f t="shared" si="39"/>
        <v>-2.1881738669458421</v>
      </c>
      <c r="S323">
        <f t="shared" si="40"/>
        <v>2.1580194010159524</v>
      </c>
      <c r="T323">
        <f t="shared" si="41"/>
        <v>-2.0839751113769927</v>
      </c>
    </row>
    <row r="324" spans="14:20" x14ac:dyDescent="0.25">
      <c r="N324">
        <f t="shared" si="43"/>
        <v>317</v>
      </c>
      <c r="O324">
        <f t="shared" si="36"/>
        <v>2.5231702705861392</v>
      </c>
      <c r="P324">
        <f t="shared" si="37"/>
        <v>-2.352894342215619</v>
      </c>
      <c r="Q324">
        <f t="shared" si="38"/>
        <v>2.3037641601003878</v>
      </c>
      <c r="R324">
        <f t="shared" si="39"/>
        <v>-2.1482948341968693</v>
      </c>
      <c r="S324">
        <f t="shared" si="40"/>
        <v>2.194061104857512</v>
      </c>
      <c r="T324">
        <f t="shared" si="41"/>
        <v>-2.0459950801874949</v>
      </c>
    </row>
    <row r="325" spans="14:20" x14ac:dyDescent="0.25">
      <c r="N325">
        <f t="shared" si="43"/>
        <v>318</v>
      </c>
      <c r="O325">
        <f t="shared" si="36"/>
        <v>2.5638496478970101</v>
      </c>
      <c r="P325">
        <f t="shared" si="37"/>
        <v>-2.3085005919380608</v>
      </c>
      <c r="Q325">
        <f t="shared" si="38"/>
        <v>2.3409062002537917</v>
      </c>
      <c r="R325">
        <f t="shared" si="39"/>
        <v>-2.107761410030403</v>
      </c>
      <c r="S325">
        <f t="shared" si="40"/>
        <v>2.229434476432183</v>
      </c>
      <c r="T325">
        <f t="shared" si="41"/>
        <v>-2.0073918190765743</v>
      </c>
    </row>
    <row r="326" spans="14:20" x14ac:dyDescent="0.25">
      <c r="N326">
        <f t="shared" si="43"/>
        <v>319</v>
      </c>
      <c r="O326">
        <f t="shared" si="36"/>
        <v>2.6037480517685632</v>
      </c>
      <c r="P326">
        <f t="shared" si="37"/>
        <v>-2.2634036500172505</v>
      </c>
      <c r="Q326">
        <f t="shared" si="38"/>
        <v>2.3773351777017315</v>
      </c>
      <c r="R326">
        <f t="shared" si="39"/>
        <v>-2.0665859413200982</v>
      </c>
      <c r="S326">
        <f t="shared" si="40"/>
        <v>2.2641287406683155</v>
      </c>
      <c r="T326">
        <f t="shared" si="41"/>
        <v>-1.9681770869715223</v>
      </c>
    </row>
    <row r="327" spans="14:20" x14ac:dyDescent="0.25">
      <c r="N327">
        <f t="shared" si="43"/>
        <v>320</v>
      </c>
      <c r="O327">
        <f t="shared" si="36"/>
        <v>2.6428533287604736</v>
      </c>
      <c r="P327">
        <f t="shared" si="37"/>
        <v>-2.2176172534185619</v>
      </c>
      <c r="Q327">
        <f t="shared" si="38"/>
        <v>2.4130399958247799</v>
      </c>
      <c r="R327">
        <f t="shared" si="39"/>
        <v>-2.0247809705125994</v>
      </c>
      <c r="S327">
        <f t="shared" si="40"/>
        <v>2.2981333293569333</v>
      </c>
      <c r="T327">
        <f t="shared" si="41"/>
        <v>-1.9283628290596186</v>
      </c>
    </row>
    <row r="328" spans="14:20" x14ac:dyDescent="0.25">
      <c r="N328">
        <f t="shared" si="43"/>
        <v>321</v>
      </c>
      <c r="O328">
        <f t="shared" ref="O328:O366" si="44">$O$2 * COS($N328 * PI() / 180) + $R$2</f>
        <v>2.6811535670265485</v>
      </c>
      <c r="P328">
        <f t="shared" ref="P328:P366" si="45">$O$2 * SIN($N328 * PI() / 180) + $R$3</f>
        <v>-2.1711553491219409</v>
      </c>
      <c r="Q328">
        <f t="shared" ref="Q328:Q366" si="46">$O$3 * COS($N328 * PI() / 180) + $U$2</f>
        <v>2.4480097785894572</v>
      </c>
      <c r="R328">
        <f t="shared" ref="R328:R366" si="47">$O$3 * SIN($N328 * PI() / 180) + $U$3</f>
        <v>-1.9823592318069891</v>
      </c>
      <c r="S328">
        <f t="shared" ref="S328:S366" si="48">$O$4 * COS($N328 * PI() / 180) + $X$2</f>
        <v>2.3314378843709118</v>
      </c>
      <c r="T328">
        <f t="shared" ref="T328:T366" si="49">$O$4 * SIN($N328 * PI() / 180) + $X$3</f>
        <v>-1.8879611731495136</v>
      </c>
    </row>
    <row r="329" spans="14:20" x14ac:dyDescent="0.25">
      <c r="N329">
        <f t="shared" si="43"/>
        <v>322</v>
      </c>
      <c r="O329">
        <f t="shared" si="44"/>
        <v>2.7186370999431895</v>
      </c>
      <c r="P329">
        <f t="shared" si="45"/>
        <v>-2.124032089873523</v>
      </c>
      <c r="Q329">
        <f t="shared" si="46"/>
        <v>2.4822338738611727</v>
      </c>
      <c r="R329">
        <f t="shared" si="47"/>
        <v>-1.9393336472758254</v>
      </c>
      <c r="S329">
        <f t="shared" si="48"/>
        <v>2.3640322608201645</v>
      </c>
      <c r="T329">
        <f t="shared" si="49"/>
        <v>-1.8469844259769765</v>
      </c>
    </row>
    <row r="330" spans="14:20" x14ac:dyDescent="0.25">
      <c r="N330">
        <f t="shared" si="43"/>
        <v>323</v>
      </c>
      <c r="O330">
        <f t="shared" si="44"/>
        <v>2.7552925096631604</v>
      </c>
      <c r="P330">
        <f t="shared" si="45"/>
        <v>-2.0762618298745665</v>
      </c>
      <c r="Q330">
        <f t="shared" si="46"/>
        <v>2.5157018566489722</v>
      </c>
      <c r="R330">
        <f t="shared" si="47"/>
        <v>-1.8957173229289519</v>
      </c>
      <c r="S330">
        <f t="shared" si="48"/>
        <v>2.3959065301418785</v>
      </c>
      <c r="T330">
        <f t="shared" si="49"/>
        <v>-1.8054450694561448</v>
      </c>
    </row>
    <row r="331" spans="14:20" x14ac:dyDescent="0.25">
      <c r="N331">
        <f>N330+1</f>
        <v>324</v>
      </c>
      <c r="O331">
        <f t="shared" si="44"/>
        <v>2.7911086305935684</v>
      </c>
      <c r="P331">
        <f t="shared" si="45"/>
        <v>-2.0278591204090333</v>
      </c>
      <c r="Q331">
        <f t="shared" si="46"/>
        <v>2.5484035322810841</v>
      </c>
      <c r="R331">
        <f t="shared" si="47"/>
        <v>-1.851523544721291</v>
      </c>
      <c r="S331">
        <f t="shared" si="48"/>
        <v>2.4270509831248419</v>
      </c>
      <c r="T331">
        <f t="shared" si="49"/>
        <v>-1.7633557568774201</v>
      </c>
    </row>
    <row r="332" spans="14:20" x14ac:dyDescent="0.25">
      <c r="N332">
        <f t="shared" ref="N332:N350" si="50">N331+1</f>
        <v>325</v>
      </c>
      <c r="O332">
        <f t="shared" si="44"/>
        <v>2.8260745527970212</v>
      </c>
      <c r="P332">
        <f t="shared" si="45"/>
        <v>-1.9788387054111105</v>
      </c>
      <c r="Q332">
        <f t="shared" si="46"/>
        <v>2.5803289395103235</v>
      </c>
      <c r="R332">
        <f t="shared" si="47"/>
        <v>-1.8067657745057963</v>
      </c>
      <c r="S332">
        <f t="shared" si="48"/>
        <v>2.4574561328669748</v>
      </c>
      <c r="T332">
        <f t="shared" si="49"/>
        <v>-1.7207293090531395</v>
      </c>
    </row>
    <row r="333" spans="14:20" x14ac:dyDescent="0.25">
      <c r="N333">
        <f t="shared" si="50"/>
        <v>326</v>
      </c>
      <c r="O333">
        <f t="shared" si="44"/>
        <v>2.8601796253148928</v>
      </c>
      <c r="P333">
        <f t="shared" si="45"/>
        <v>-1.9292155169740786</v>
      </c>
      <c r="Q333">
        <f t="shared" si="46"/>
        <v>2.6114683535483803</v>
      </c>
      <c r="R333">
        <f t="shared" si="47"/>
        <v>-1.7614576459328541</v>
      </c>
      <c r="S333">
        <f t="shared" si="48"/>
        <v>2.4871127176651244</v>
      </c>
      <c r="T333">
        <f t="shared" si="49"/>
        <v>-1.6775787104122419</v>
      </c>
    </row>
    <row r="334" spans="14:20" x14ac:dyDescent="0.25">
      <c r="N334">
        <f t="shared" si="50"/>
        <v>327</v>
      </c>
      <c r="O334">
        <f t="shared" si="44"/>
        <v>2.8934134594117129</v>
      </c>
      <c r="P334">
        <f t="shared" si="45"/>
        <v>-1.8790046708018431</v>
      </c>
      <c r="Q334">
        <f t="shared" si="46"/>
        <v>2.6418122890280857</v>
      </c>
      <c r="R334">
        <f t="shared" si="47"/>
        <v>-1.7156129602973349</v>
      </c>
      <c r="S334">
        <f t="shared" si="48"/>
        <v>2.5160117038362722</v>
      </c>
      <c r="T334">
        <f t="shared" si="49"/>
        <v>-1.6339171050450809</v>
      </c>
    </row>
    <row r="335" spans="14:20" x14ac:dyDescent="0.25">
      <c r="N335">
        <f t="shared" si="50"/>
        <v>328</v>
      </c>
      <c r="O335">
        <f t="shared" si="44"/>
        <v>2.9257659317396678</v>
      </c>
      <c r="P335">
        <f t="shared" si="45"/>
        <v>-1.82822146160456</v>
      </c>
      <c r="Q335">
        <f t="shared" si="46"/>
        <v>2.6713515028927399</v>
      </c>
      <c r="R335">
        <f t="shared" si="47"/>
        <v>-1.6692456823345982</v>
      </c>
      <c r="S335">
        <f t="shared" si="48"/>
        <v>2.5441442884692762</v>
      </c>
      <c r="T335">
        <f t="shared" si="49"/>
        <v>-1.5897577926996174</v>
      </c>
    </row>
    <row r="336" spans="14:20" x14ac:dyDescent="0.25">
      <c r="N336">
        <f t="shared" si="50"/>
        <v>329</v>
      </c>
      <c r="O336">
        <f t="shared" si="44"/>
        <v>2.9572271874222871</v>
      </c>
      <c r="P336">
        <f t="shared" si="45"/>
        <v>-1.7768813584396881</v>
      </c>
      <c r="Q336">
        <f t="shared" si="46"/>
        <v>2.700076997211653</v>
      </c>
      <c r="R336">
        <f t="shared" si="47"/>
        <v>-1.6223699359666717</v>
      </c>
      <c r="S336">
        <f t="shared" si="48"/>
        <v>2.5715019021063363</v>
      </c>
      <c r="T336">
        <f t="shared" si="49"/>
        <v>-1.5451142247301635</v>
      </c>
    </row>
    <row r="337" spans="14:20" x14ac:dyDescent="0.25">
      <c r="N337">
        <f t="shared" si="50"/>
        <v>330</v>
      </c>
      <c r="O337">
        <f t="shared" si="44"/>
        <v>2.9877876430563126</v>
      </c>
      <c r="P337">
        <f t="shared" si="45"/>
        <v>-1.7250000000000016</v>
      </c>
      <c r="Q337">
        <f t="shared" si="46"/>
        <v>2.7279800219209807</v>
      </c>
      <c r="R337">
        <f t="shared" si="47"/>
        <v>-1.5750000000000013</v>
      </c>
      <c r="S337">
        <f t="shared" si="48"/>
        <v>2.5980762113533151</v>
      </c>
      <c r="T337">
        <f t="shared" si="49"/>
        <v>-1.5000000000000013</v>
      </c>
    </row>
    <row r="338" spans="14:20" x14ac:dyDescent="0.25">
      <c r="N338">
        <f t="shared" si="50"/>
        <v>331</v>
      </c>
      <c r="O338">
        <f t="shared" si="44"/>
        <v>3.017437989630916</v>
      </c>
      <c r="P338">
        <f t="shared" si="45"/>
        <v>-1.6725931898498623</v>
      </c>
      <c r="Q338">
        <f t="shared" si="46"/>
        <v>2.755052077489097</v>
      </c>
      <c r="R338">
        <f t="shared" si="47"/>
        <v>-1.5271503037759611</v>
      </c>
      <c r="S338">
        <f t="shared" si="48"/>
        <v>2.6238591214181874</v>
      </c>
      <c r="T338">
        <f t="shared" si="49"/>
        <v>-1.4544288607390108</v>
      </c>
    </row>
    <row r="339" spans="14:20" x14ac:dyDescent="0.25">
      <c r="N339">
        <f t="shared" si="50"/>
        <v>332</v>
      </c>
      <c r="O339">
        <f t="shared" si="44"/>
        <v>3.0461691953632979</v>
      </c>
      <c r="P339">
        <f t="shared" si="45"/>
        <v>-1.6196768916113233</v>
      </c>
      <c r="Q339">
        <f t="shared" si="46"/>
        <v>2.7812849175056198</v>
      </c>
      <c r="R339">
        <f t="shared" si="47"/>
        <v>-1.478835422775556</v>
      </c>
      <c r="S339">
        <f t="shared" si="48"/>
        <v>2.6488427785767805</v>
      </c>
      <c r="T339">
        <f t="shared" si="49"/>
        <v>-1.4084146883576725</v>
      </c>
    </row>
    <row r="340" spans="14:20" x14ac:dyDescent="0.25">
      <c r="N340">
        <f t="shared" si="50"/>
        <v>333</v>
      </c>
      <c r="O340">
        <f t="shared" si="44"/>
        <v>3.0739725084498692</v>
      </c>
      <c r="P340">
        <f t="shared" si="45"/>
        <v>-1.566267224101437</v>
      </c>
      <c r="Q340">
        <f t="shared" si="46"/>
        <v>2.8066705511933585</v>
      </c>
      <c r="R340">
        <f t="shared" si="47"/>
        <v>-1.4300700741795729</v>
      </c>
      <c r="S340">
        <f t="shared" si="48"/>
        <v>2.6730195725651034</v>
      </c>
      <c r="T340">
        <f t="shared" si="49"/>
        <v>-1.3619714992186409</v>
      </c>
    </row>
    <row r="341" spans="14:20" x14ac:dyDescent="0.25">
      <c r="N341">
        <f t="shared" si="50"/>
        <v>334</v>
      </c>
      <c r="O341">
        <f t="shared" si="44"/>
        <v>3.1008394597321267</v>
      </c>
      <c r="P341">
        <f t="shared" si="45"/>
        <v>-1.5123804564223158</v>
      </c>
      <c r="Q341">
        <f t="shared" si="46"/>
        <v>2.8312012458423763</v>
      </c>
      <c r="R341">
        <f t="shared" si="47"/>
        <v>-1.3808691123855925</v>
      </c>
      <c r="S341">
        <f t="shared" si="48"/>
        <v>2.6963821388975013</v>
      </c>
      <c r="T341">
        <f t="shared" si="49"/>
        <v>-1.3151134403672311</v>
      </c>
    </row>
    <row r="342" spans="14:20" x14ac:dyDescent="0.25">
      <c r="N342">
        <f t="shared" si="50"/>
        <v>335</v>
      </c>
      <c r="O342">
        <f t="shared" si="44"/>
        <v>3.1267618652764417</v>
      </c>
      <c r="P342">
        <f t="shared" si="45"/>
        <v>-1.4580330030054152</v>
      </c>
      <c r="Q342">
        <f t="shared" si="46"/>
        <v>2.8548695291654465</v>
      </c>
      <c r="R342">
        <f t="shared" si="47"/>
        <v>-1.3312475244832049</v>
      </c>
      <c r="S342">
        <f t="shared" si="48"/>
        <v>2.7189233611099493</v>
      </c>
      <c r="T342">
        <f t="shared" si="49"/>
        <v>-1.2678547852221</v>
      </c>
    </row>
    <row r="343" spans="14:20" x14ac:dyDescent="0.25">
      <c r="N343">
        <f t="shared" si="50"/>
        <v>336</v>
      </c>
      <c r="O343">
        <f t="shared" si="44"/>
        <v>3.1517318288669736</v>
      </c>
      <c r="P343">
        <f t="shared" si="45"/>
        <v>-1.4032414186115105</v>
      </c>
      <c r="Q343">
        <f t="shared" si="46"/>
        <v>2.8776681915741928</v>
      </c>
      <c r="R343">
        <f t="shared" si="47"/>
        <v>-1.2812204256887705</v>
      </c>
      <c r="S343">
        <f t="shared" si="48"/>
        <v>2.7406363729278027</v>
      </c>
      <c r="T343">
        <f t="shared" si="49"/>
        <v>-1.2202099292274005</v>
      </c>
    </row>
    <row r="344" spans="14:20" x14ac:dyDescent="0.25">
      <c r="N344">
        <f t="shared" si="50"/>
        <v>337</v>
      </c>
      <c r="O344">
        <f t="shared" si="44"/>
        <v>3.1757417444109177</v>
      </c>
      <c r="P344">
        <f t="shared" si="45"/>
        <v>-1.3480223932879978</v>
      </c>
      <c r="Q344">
        <f t="shared" si="46"/>
        <v>2.8995902883751858</v>
      </c>
      <c r="R344">
        <f t="shared" si="47"/>
        <v>-1.2308030547412152</v>
      </c>
      <c r="S344">
        <f t="shared" si="48"/>
        <v>2.7615145603573197</v>
      </c>
      <c r="T344">
        <f t="shared" si="49"/>
        <v>-1.1721933854678241</v>
      </c>
    </row>
    <row r="345" spans="14:20" x14ac:dyDescent="0.25">
      <c r="N345">
        <f t="shared" si="50"/>
        <v>338</v>
      </c>
      <c r="O345">
        <f t="shared" si="44"/>
        <v>3.1987842982554162</v>
      </c>
      <c r="P345">
        <f t="shared" si="45"/>
        <v>-1.2923927472848977</v>
      </c>
      <c r="Q345">
        <f t="shared" si="46"/>
        <v>2.9206291418853798</v>
      </c>
      <c r="R345">
        <f t="shared" si="47"/>
        <v>-1.1800107692601238</v>
      </c>
      <c r="S345">
        <f t="shared" si="48"/>
        <v>2.7815515637003618</v>
      </c>
      <c r="T345">
        <f t="shared" si="49"/>
        <v>-1.123819780247737</v>
      </c>
    </row>
    <row r="346" spans="14:20" x14ac:dyDescent="0.25">
      <c r="N346">
        <f t="shared" si="50"/>
        <v>339</v>
      </c>
      <c r="O346">
        <f t="shared" si="44"/>
        <v>3.2208524714153453</v>
      </c>
      <c r="P346">
        <f t="shared" si="45"/>
        <v>-1.2363694259312876</v>
      </c>
      <c r="Q346">
        <f t="shared" si="46"/>
        <v>2.9407783434661847</v>
      </c>
      <c r="R346">
        <f t="shared" si="47"/>
        <v>-1.1288590410676973</v>
      </c>
      <c r="S346">
        <f t="shared" si="48"/>
        <v>2.8007412794916045</v>
      </c>
      <c r="T346">
        <f t="shared" si="49"/>
        <v>-1.0751038486359024</v>
      </c>
    </row>
    <row r="347" spans="14:20" x14ac:dyDescent="0.25">
      <c r="N347">
        <f t="shared" si="50"/>
        <v>340</v>
      </c>
      <c r="O347">
        <f t="shared" si="44"/>
        <v>3.2419395417113841</v>
      </c>
      <c r="P347">
        <f t="shared" si="45"/>
        <v>-1.1799694944735568</v>
      </c>
      <c r="Q347">
        <f t="shared" si="46"/>
        <v>2.9600317554756113</v>
      </c>
      <c r="R347">
        <f t="shared" si="47"/>
        <v>-1.0773634514758561</v>
      </c>
      <c r="S347">
        <f t="shared" si="48"/>
        <v>2.8190778623577253</v>
      </c>
      <c r="T347">
        <f t="shared" si="49"/>
        <v>-1.0260604299770058</v>
      </c>
    </row>
    <row r="348" spans="14:20" x14ac:dyDescent="0.25">
      <c r="N348">
        <f t="shared" si="50"/>
        <v>341</v>
      </c>
      <c r="O348">
        <f t="shared" si="44"/>
        <v>3.262039085817642</v>
      </c>
      <c r="P348">
        <f t="shared" si="45"/>
        <v>-1.1232101328771935</v>
      </c>
      <c r="Q348">
        <f t="shared" si="46"/>
        <v>2.9783835131378469</v>
      </c>
      <c r="R348">
        <f t="shared" si="47"/>
        <v>-1.0255396865400461</v>
      </c>
      <c r="S348">
        <f t="shared" si="48"/>
        <v>2.8365557267979495</v>
      </c>
      <c r="T348">
        <f t="shared" si="49"/>
        <v>-0.97670446337147254</v>
      </c>
    </row>
    <row r="349" spans="14:20" x14ac:dyDescent="0.25">
      <c r="N349">
        <f t="shared" si="50"/>
        <v>342</v>
      </c>
      <c r="O349">
        <f t="shared" si="44"/>
        <v>3.2811449812182798</v>
      </c>
      <c r="P349">
        <f t="shared" si="45"/>
        <v>-1.0661086305935694</v>
      </c>
      <c r="Q349">
        <f t="shared" si="46"/>
        <v>2.9958280263297334</v>
      </c>
      <c r="R349">
        <f t="shared" si="47"/>
        <v>-0.973403532281085</v>
      </c>
      <c r="S349">
        <f t="shared" si="48"/>
        <v>2.8531695488854605</v>
      </c>
      <c r="T349">
        <f t="shared" si="49"/>
        <v>-0.9270509831248428</v>
      </c>
    </row>
    <row r="350" spans="14:20" x14ac:dyDescent="0.25">
      <c r="N350">
        <f t="shared" si="50"/>
        <v>343</v>
      </c>
      <c r="O350">
        <f t="shared" si="44"/>
        <v>3.2992514080724731</v>
      </c>
      <c r="P350">
        <f t="shared" si="45"/>
        <v>-1.0086823812934402</v>
      </c>
      <c r="Q350">
        <f t="shared" si="46"/>
        <v>3.0123599812835624</v>
      </c>
      <c r="R350">
        <f t="shared" si="47"/>
        <v>-0.92097086987661925</v>
      </c>
      <c r="S350">
        <f t="shared" si="48"/>
        <v>2.8689142678891071</v>
      </c>
      <c r="T350">
        <f t="shared" si="49"/>
        <v>-0.87711511416820875</v>
      </c>
    </row>
    <row r="351" spans="14:20" x14ac:dyDescent="0.25">
      <c r="N351">
        <f>N350+1</f>
        <v>344</v>
      </c>
      <c r="O351">
        <f t="shared" si="44"/>
        <v>3.3163528509871996</v>
      </c>
      <c r="P351">
        <f t="shared" si="45"/>
        <v>-0.95094887756864932</v>
      </c>
      <c r="Q351">
        <f t="shared" si="46"/>
        <v>3.0279743422057037</v>
      </c>
      <c r="R351">
        <f t="shared" si="47"/>
        <v>-0.86825767082354921</v>
      </c>
      <c r="S351">
        <f t="shared" si="48"/>
        <v>2.8837850878149558</v>
      </c>
      <c r="T351">
        <f t="shared" si="49"/>
        <v>-0.82691206745099932</v>
      </c>
    </row>
    <row r="352" spans="14:20" x14ac:dyDescent="0.25">
      <c r="N352">
        <f t="shared" ref="N352:N366" si="51">N351+1</f>
        <v>345</v>
      </c>
      <c r="O352">
        <f t="shared" si="44"/>
        <v>3.3324441006972858</v>
      </c>
      <c r="P352">
        <f t="shared" si="45"/>
        <v>-0.89292570560369644</v>
      </c>
      <c r="Q352">
        <f t="shared" si="46"/>
        <v>3.0426663528105653</v>
      </c>
      <c r="R352">
        <f t="shared" si="47"/>
        <v>-0.81527999207294011</v>
      </c>
      <c r="S352">
        <f t="shared" si="48"/>
        <v>2.897777478867205</v>
      </c>
      <c r="T352">
        <f t="shared" si="49"/>
        <v>-0.776457135307562</v>
      </c>
    </row>
    <row r="353" spans="14:20" x14ac:dyDescent="0.25">
      <c r="N353">
        <f t="shared" si="51"/>
        <v>346</v>
      </c>
      <c r="O353">
        <f t="shared" si="44"/>
        <v>3.3475202556521881</v>
      </c>
      <c r="P353">
        <f t="shared" si="45"/>
        <v>-0.83463053981885416</v>
      </c>
      <c r="Q353">
        <f t="shared" si="46"/>
        <v>3.0564315377693889</v>
      </c>
      <c r="R353">
        <f t="shared" si="47"/>
        <v>-0.76205397113895379</v>
      </c>
      <c r="S353">
        <f t="shared" si="48"/>
        <v>2.9108871788279895</v>
      </c>
      <c r="T353">
        <f t="shared" si="49"/>
        <v>-0.72576568679900366</v>
      </c>
    </row>
    <row r="354" spans="14:20" x14ac:dyDescent="0.25">
      <c r="N354">
        <f t="shared" si="51"/>
        <v>347</v>
      </c>
      <c r="O354">
        <f t="shared" si="44"/>
        <v>3.3615767235090614</v>
      </c>
      <c r="P354">
        <f t="shared" si="45"/>
        <v>-0.77608113748633545</v>
      </c>
      <c r="Q354">
        <f t="shared" si="46"/>
        <v>3.0692657040734908</v>
      </c>
      <c r="R354">
        <f t="shared" si="47"/>
        <v>-0.70859582118317577</v>
      </c>
      <c r="S354">
        <f t="shared" si="48"/>
        <v>2.9231101943557052</v>
      </c>
      <c r="T354">
        <f t="shared" si="49"/>
        <v>-0.67485316303159604</v>
      </c>
    </row>
    <row r="355" spans="14:20" x14ac:dyDescent="0.25">
      <c r="N355">
        <f t="shared" si="51"/>
        <v>348</v>
      </c>
      <c r="O355">
        <f t="shared" si="44"/>
        <v>3.3746092225316295</v>
      </c>
      <c r="P355">
        <f t="shared" si="45"/>
        <v>-0.7172953333212716</v>
      </c>
      <c r="Q355">
        <f t="shared" si="46"/>
        <v>3.0811649423114873</v>
      </c>
      <c r="R355">
        <f t="shared" si="47"/>
        <v>-0.65492182607594362</v>
      </c>
      <c r="S355">
        <f t="shared" si="48"/>
        <v>2.9344428022014166</v>
      </c>
      <c r="T355">
        <f t="shared" si="49"/>
        <v>-0.62373507245327964</v>
      </c>
    </row>
    <row r="356" spans="14:20" x14ac:dyDescent="0.25">
      <c r="N356">
        <f t="shared" si="51"/>
        <v>349</v>
      </c>
      <c r="O356">
        <f t="shared" si="44"/>
        <v>3.3866137828944409</v>
      </c>
      <c r="P356">
        <f t="shared" si="45"/>
        <v>-0.65829103404907918</v>
      </c>
      <c r="Q356">
        <f t="shared" si="46"/>
        <v>3.0921256278601414</v>
      </c>
      <c r="R356">
        <f t="shared" si="47"/>
        <v>-0.60104833543611569</v>
      </c>
      <c r="S356">
        <f t="shared" si="48"/>
        <v>2.9448815503429921</v>
      </c>
      <c r="T356">
        <f t="shared" si="49"/>
        <v>-0.57242698612963405</v>
      </c>
    </row>
    <row r="357" spans="14:20" x14ac:dyDescent="0.25">
      <c r="N357">
        <f t="shared" si="51"/>
        <v>350</v>
      </c>
      <c r="O357">
        <f t="shared" si="44"/>
        <v>3.3975867478921176</v>
      </c>
      <c r="P357">
        <f t="shared" si="45"/>
        <v>-0.59908621295091291</v>
      </c>
      <c r="Q357">
        <f t="shared" si="46"/>
        <v>3.1021444219884549</v>
      </c>
      <c r="R357">
        <f t="shared" si="47"/>
        <v>-0.54699175965083346</v>
      </c>
      <c r="S357">
        <f t="shared" si="48"/>
        <v>2.9544232590366235</v>
      </c>
      <c r="T357">
        <f t="shared" si="49"/>
        <v>-0.5209445330007938</v>
      </c>
    </row>
    <row r="358" spans="14:20" x14ac:dyDescent="0.25">
      <c r="N358">
        <f t="shared" si="51"/>
        <v>351</v>
      </c>
      <c r="O358">
        <f t="shared" si="44"/>
        <v>3.4075247750532252</v>
      </c>
      <c r="P358">
        <f t="shared" si="45"/>
        <v>-0.53969890438879742</v>
      </c>
      <c r="Q358">
        <f t="shared" si="46"/>
        <v>3.1112182728746833</v>
      </c>
      <c r="R358">
        <f t="shared" si="47"/>
        <v>-0.49276856487672799</v>
      </c>
      <c r="S358">
        <f t="shared" si="48"/>
        <v>2.9630650217854129</v>
      </c>
      <c r="T358">
        <f t="shared" si="49"/>
        <v>-0.46930339512069336</v>
      </c>
    </row>
    <row r="359" spans="14:20" x14ac:dyDescent="0.25">
      <c r="N359">
        <f t="shared" si="51"/>
        <v>352</v>
      </c>
      <c r="O359">
        <f t="shared" si="44"/>
        <v>3.4164248371584174</v>
      </c>
      <c r="P359">
        <f t="shared" si="45"/>
        <v>-0.4801471983122273</v>
      </c>
      <c r="Q359">
        <f t="shared" si="46"/>
        <v>3.1193444165359461</v>
      </c>
      <c r="R359">
        <f t="shared" si="47"/>
        <v>-0.43839526802420753</v>
      </c>
      <c r="S359">
        <f t="shared" si="48"/>
        <v>2.9708042062247109</v>
      </c>
      <c r="T359">
        <f t="shared" si="49"/>
        <v>-0.41751930288019767</v>
      </c>
    </row>
    <row r="360" spans="14:20" x14ac:dyDescent="0.25">
      <c r="N360">
        <f t="shared" si="51"/>
        <v>353</v>
      </c>
      <c r="O360">
        <f t="shared" si="44"/>
        <v>3.424284223162561</v>
      </c>
      <c r="P360">
        <f t="shared" si="45"/>
        <v>-0.42044923474776102</v>
      </c>
      <c r="Q360">
        <f t="shared" si="46"/>
        <v>3.1265203776701642</v>
      </c>
      <c r="R360">
        <f t="shared" si="47"/>
        <v>-0.38388843172621656</v>
      </c>
      <c r="S360">
        <f t="shared" si="48"/>
        <v>2.9776384549239658</v>
      </c>
      <c r="T360">
        <f t="shared" si="49"/>
        <v>-0.36560803021544436</v>
      </c>
    </row>
    <row r="361" spans="14:20" x14ac:dyDescent="0.25">
      <c r="N361">
        <f t="shared" si="51"/>
        <v>354</v>
      </c>
      <c r="O361">
        <f t="shared" si="44"/>
        <v>3.4311005390205431</v>
      </c>
      <c r="P361">
        <f t="shared" si="45"/>
        <v>-0.36062319827340428</v>
      </c>
      <c r="Q361">
        <f t="shared" si="46"/>
        <v>3.1327439704100608</v>
      </c>
      <c r="R361">
        <f t="shared" si="47"/>
        <v>-0.32926465929310827</v>
      </c>
      <c r="S361">
        <f t="shared" si="48"/>
        <v>2.9835656861048196</v>
      </c>
      <c r="T361">
        <f t="shared" si="49"/>
        <v>-0.31358538980296025</v>
      </c>
    </row>
    <row r="362" spans="14:20" x14ac:dyDescent="0.25">
      <c r="N362">
        <f t="shared" si="51"/>
        <v>355</v>
      </c>
      <c r="O362">
        <f t="shared" si="44"/>
        <v>3.4368717084165223</v>
      </c>
      <c r="P362">
        <f t="shared" si="45"/>
        <v>-0.30068731247942121</v>
      </c>
      <c r="Q362">
        <f t="shared" si="46"/>
        <v>3.1380132989889984</v>
      </c>
      <c r="R362">
        <f t="shared" si="47"/>
        <v>-0.27454058965512368</v>
      </c>
      <c r="S362">
        <f t="shared" si="48"/>
        <v>2.9885840942752369</v>
      </c>
      <c r="T362">
        <f t="shared" si="49"/>
        <v>-0.26146722824297497</v>
      </c>
    </row>
    <row r="363" spans="14:20" x14ac:dyDescent="0.25">
      <c r="N363">
        <f t="shared" si="51"/>
        <v>356</v>
      </c>
      <c r="O363">
        <f t="shared" si="44"/>
        <v>3.4415959733963941</v>
      </c>
      <c r="P363">
        <f t="shared" si="45"/>
        <v>-0.24065983441723043</v>
      </c>
      <c r="Q363">
        <f t="shared" si="46"/>
        <v>3.1423267583184464</v>
      </c>
      <c r="R363">
        <f t="shared" si="47"/>
        <v>-0.21973289229399298</v>
      </c>
      <c r="S363">
        <f t="shared" si="48"/>
        <v>2.9926921507794728</v>
      </c>
      <c r="T363">
        <f t="shared" si="49"/>
        <v>-0.2092694212323743</v>
      </c>
    </row>
    <row r="364" spans="14:20" x14ac:dyDescent="0.25">
      <c r="N364">
        <f t="shared" si="51"/>
        <v>357</v>
      </c>
      <c r="O364">
        <f t="shared" si="44"/>
        <v>3.4452718949032799</v>
      </c>
      <c r="P364">
        <f t="shared" si="45"/>
        <v>-0.18055904903815809</v>
      </c>
      <c r="Q364">
        <f t="shared" si="46"/>
        <v>3.1456830344769076</v>
      </c>
      <c r="R364">
        <f t="shared" si="47"/>
        <v>-0.16485826216527474</v>
      </c>
      <c r="S364">
        <f t="shared" si="48"/>
        <v>2.9958886042637216</v>
      </c>
      <c r="T364">
        <f t="shared" si="49"/>
        <v>-0.1570078687288331</v>
      </c>
    </row>
    <row r="365" spans="14:20" x14ac:dyDescent="0.25">
      <c r="N365">
        <f t="shared" si="51"/>
        <v>358</v>
      </c>
      <c r="O365">
        <f t="shared" si="44"/>
        <v>3.4478983532158805</v>
      </c>
      <c r="P365">
        <f t="shared" si="45"/>
        <v>-0.12040326362362784</v>
      </c>
      <c r="Q365">
        <f t="shared" si="46"/>
        <v>3.1480811051101516</v>
      </c>
      <c r="R365">
        <f t="shared" si="47"/>
        <v>-0.10993341461287759</v>
      </c>
      <c r="S365">
        <f t="shared" si="48"/>
        <v>2.9981724810572872</v>
      </c>
      <c r="T365">
        <f t="shared" si="49"/>
        <v>-0.10469849010750247</v>
      </c>
    </row>
    <row r="366" spans="14:20" x14ac:dyDescent="0.25">
      <c r="N366">
        <f t="shared" si="51"/>
        <v>359</v>
      </c>
      <c r="O366">
        <f t="shared" si="44"/>
        <v>3.4494745482895501</v>
      </c>
      <c r="P366">
        <f t="shared" si="45"/>
        <v>-6.0210802208631349E-2</v>
      </c>
      <c r="Q366">
        <f t="shared" si="46"/>
        <v>3.1495202397426323</v>
      </c>
      <c r="R366">
        <f t="shared" si="47"/>
        <v>-5.4975080277446013E-2</v>
      </c>
      <c r="S366">
        <f t="shared" si="48"/>
        <v>2.999543085469174</v>
      </c>
      <c r="T366">
        <f t="shared" si="49"/>
        <v>-5.2357219311853345E-2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display</vt:lpstr>
      <vt:lpstr>calcs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Chiong (MTIA)</dc:creator>
  <cp:keywords/>
  <dc:description/>
  <cp:lastModifiedBy>gabri</cp:lastModifiedBy>
  <cp:revision/>
  <dcterms:created xsi:type="dcterms:W3CDTF">2021-05-10T05:10:52Z</dcterms:created>
  <dcterms:modified xsi:type="dcterms:W3CDTF">2021-05-11T23:38:34Z</dcterms:modified>
  <cp:category/>
  <cp:contentStatus/>
</cp:coreProperties>
</file>