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eoffrey\Desktop\Postdoc\"/>
    </mc:Choice>
  </mc:AlternateContent>
  <bookViews>
    <workbookView xWindow="0" yWindow="0" windowWidth="23040" windowHeight="9408" tabRatio="500"/>
  </bookViews>
  <sheets>
    <sheet name="Q5_two_round_PCR" sheetId="1" r:id="rId1"/>
    <sheet name="Molarity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B3" i="2"/>
  <c r="D23" i="1"/>
  <c r="E23" i="1" s="1"/>
  <c r="C14" i="1"/>
  <c r="D14" i="1" s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D5" i="1"/>
  <c r="E5" i="1" s="1"/>
  <c r="D19" i="1"/>
  <c r="E19" i="1" s="1"/>
  <c r="D21" i="1"/>
  <c r="E21" i="1" s="1"/>
  <c r="D22" i="1"/>
  <c r="E22" i="1" s="1"/>
  <c r="D24" i="1"/>
  <c r="E24" i="1" s="1"/>
  <c r="D25" i="1"/>
  <c r="E25" i="1" s="1"/>
  <c r="D26" i="1"/>
  <c r="E26" i="1" s="1"/>
  <c r="D20" i="1"/>
  <c r="E20" i="1" s="1"/>
  <c r="C28" i="1" l="1"/>
  <c r="C30" i="1"/>
  <c r="D15" i="1"/>
  <c r="E6" i="1"/>
  <c r="C15" i="1"/>
  <c r="D27" i="1"/>
  <c r="E27" i="1" s="1"/>
  <c r="E15" i="1" l="1"/>
  <c r="D28" i="1"/>
  <c r="E28" i="1"/>
</calcChain>
</file>

<file path=xl/sharedStrings.xml><?xml version="1.0" encoding="utf-8"?>
<sst xmlns="http://schemas.openxmlformats.org/spreadsheetml/2006/main" count="42" uniqueCount="32">
  <si>
    <t>Reagent</t>
  </si>
  <si>
    <t>Final Conc</t>
  </si>
  <si>
    <t>5x</t>
  </si>
  <si>
    <t>Water</t>
  </si>
  <si>
    <t xml:space="preserve"> dNTPs 10 mM</t>
  </si>
  <si>
    <t xml:space="preserve">Fwd Primer 10 µM </t>
  </si>
  <si>
    <t xml:space="preserve">Rev Primer 10 µM </t>
  </si>
  <si>
    <t>Q5 polymerase</t>
  </si>
  <si>
    <t>Template</t>
  </si>
  <si>
    <t>-</t>
  </si>
  <si>
    <t>1x</t>
  </si>
  <si>
    <t>0.04 µM</t>
  </si>
  <si>
    <t>0.2 mM</t>
  </si>
  <si>
    <t>0.25 units</t>
  </si>
  <si>
    <t>GC enhancer</t>
  </si>
  <si>
    <t xml:space="preserve">Primers (FxR) 1 µM </t>
  </si>
  <si>
    <t>1 x</t>
  </si>
  <si>
    <t>BSA (10mg/mL)</t>
  </si>
  <si>
    <t>0.1 mg/mL</t>
  </si>
  <si>
    <t>PIPETTE</t>
  </si>
  <si>
    <t>TOTAL</t>
  </si>
  <si>
    <t>Molarity:</t>
  </si>
  <si>
    <t>DNA concentration (ng/µL):</t>
  </si>
  <si>
    <t>DNA length (bp):</t>
  </si>
  <si>
    <t>1 x (25µL)</t>
  </si>
  <si>
    <t>&lt;-enter number of samples here</t>
  </si>
  <si>
    <t>TOTAL Vol --&gt;</t>
  </si>
  <si>
    <t>with pipetting error:</t>
  </si>
  <si>
    <t>round 1 (22 cycles)</t>
  </si>
  <si>
    <t>round 2 (8-16 cycles)</t>
  </si>
  <si>
    <t>richard did 22 cycles here</t>
  </si>
  <si>
    <t># of Reactions: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</si>
</sst>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5" fillId="0" borderId="0" xfId="0" applyFont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3" borderId="2" xfId="0" applyFill="1" applyBorder="1"/>
    <xf numFmtId="0" fontId="1" fillId="3" borderId="2" xfId="0" applyFont="1" applyFill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0" xfId="0" applyFont="1"/>
    <xf numFmtId="0" fontId="0" fillId="3" borderId="2" xfId="0" applyFont="1" applyFill="1" applyBorder="1"/>
    <xf numFmtId="0" fontId="1" fillId="4" borderId="2" xfId="0" applyFont="1" applyFill="1" applyBorder="1" applyAlignment="1">
      <alignment horizontal="right"/>
    </xf>
    <xf numFmtId="0" fontId="6" fillId="0" borderId="0" xfId="0" applyFont="1"/>
    <xf numFmtId="0" fontId="0" fillId="3" borderId="4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0" fillId="3" borderId="4" xfId="0" applyFill="1" applyBorder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8" fillId="0" borderId="0" xfId="0" applyFont="1"/>
    <xf numFmtId="0" fontId="0" fillId="3" borderId="3" xfId="0" applyFill="1" applyBorder="1" applyAlignment="1">
      <alignment horizontal="center"/>
    </xf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8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defaultColWidth="11.19921875" defaultRowHeight="15.6" x14ac:dyDescent="0.3"/>
  <cols>
    <col min="1" max="1" width="21.19921875" customWidth="1"/>
    <col min="2" max="2" width="13" customWidth="1"/>
    <col min="3" max="4" width="13.296875" customWidth="1"/>
    <col min="5" max="5" width="22.296875" customWidth="1"/>
    <col min="7" max="7" width="16.69921875" customWidth="1"/>
  </cols>
  <sheetData>
    <row r="1" spans="1:8" ht="23.4" x14ac:dyDescent="0.45">
      <c r="A1" s="20" t="s">
        <v>31</v>
      </c>
      <c r="B1" s="21">
        <v>18</v>
      </c>
      <c r="C1" s="22" t="s">
        <v>25</v>
      </c>
      <c r="D1" s="23"/>
    </row>
    <row r="2" spans="1:8" x14ac:dyDescent="0.3">
      <c r="A2" s="6"/>
      <c r="B2" s="6"/>
      <c r="C2" s="6"/>
    </row>
    <row r="3" spans="1:8" x14ac:dyDescent="0.3">
      <c r="A3" s="6"/>
      <c r="B3" s="6"/>
      <c r="C3" s="6"/>
    </row>
    <row r="4" spans="1:8" x14ac:dyDescent="0.3">
      <c r="E4" s="24" t="s">
        <v>27</v>
      </c>
      <c r="H4" t="s">
        <v>28</v>
      </c>
    </row>
    <row r="5" spans="1:8" s="1" customFormat="1" x14ac:dyDescent="0.3">
      <c r="A5" s="17" t="s">
        <v>0</v>
      </c>
      <c r="B5" s="17" t="s">
        <v>1</v>
      </c>
      <c r="C5" s="18" t="s">
        <v>16</v>
      </c>
      <c r="D5" s="18" t="str">
        <f>CONCATENATE($B$1," x")</f>
        <v>18 x</v>
      </c>
      <c r="E5" s="10" t="str">
        <f>D5</f>
        <v>18 x</v>
      </c>
      <c r="F5" s="2"/>
    </row>
    <row r="6" spans="1:8" x14ac:dyDescent="0.3">
      <c r="A6" s="15" t="s">
        <v>2</v>
      </c>
      <c r="B6" t="s">
        <v>10</v>
      </c>
      <c r="C6">
        <v>5</v>
      </c>
      <c r="D6" s="12">
        <f>$B$1*C6</f>
        <v>90</v>
      </c>
      <c r="E6" s="16">
        <f>(0.1*$B$1)+D6</f>
        <v>91.8</v>
      </c>
    </row>
    <row r="7" spans="1:8" x14ac:dyDescent="0.3">
      <c r="A7" s="15" t="s">
        <v>14</v>
      </c>
      <c r="B7" s="3">
        <v>0.1</v>
      </c>
      <c r="C7">
        <v>2.5</v>
      </c>
      <c r="D7" s="12">
        <f t="shared" ref="D7:D14" si="0">$B$1*C7</f>
        <v>45</v>
      </c>
      <c r="E7" s="13">
        <f t="shared" ref="E7:E27" si="1">(0.1*$B$1)+D7</f>
        <v>46.8</v>
      </c>
    </row>
    <row r="8" spans="1:8" x14ac:dyDescent="0.3">
      <c r="A8" s="15" t="s">
        <v>4</v>
      </c>
      <c r="B8" t="s">
        <v>12</v>
      </c>
      <c r="C8">
        <v>0.5</v>
      </c>
      <c r="D8" s="12">
        <f t="shared" si="0"/>
        <v>9</v>
      </c>
      <c r="E8" s="13">
        <f t="shared" si="1"/>
        <v>10.8</v>
      </c>
    </row>
    <row r="9" spans="1:8" x14ac:dyDescent="0.3">
      <c r="A9" s="15" t="s">
        <v>17</v>
      </c>
      <c r="B9" t="s">
        <v>18</v>
      </c>
      <c r="C9">
        <v>0.25</v>
      </c>
      <c r="D9" s="12">
        <f t="shared" si="0"/>
        <v>4.5</v>
      </c>
      <c r="E9" s="13">
        <f t="shared" si="1"/>
        <v>6.3</v>
      </c>
    </row>
    <row r="10" spans="1:8" x14ac:dyDescent="0.3">
      <c r="A10" s="15" t="s">
        <v>5</v>
      </c>
      <c r="B10" t="s">
        <v>11</v>
      </c>
      <c r="C10">
        <v>0.1</v>
      </c>
      <c r="D10" s="12">
        <f t="shared" si="0"/>
        <v>1.8</v>
      </c>
      <c r="E10" s="13">
        <f t="shared" si="1"/>
        <v>3.6</v>
      </c>
    </row>
    <row r="11" spans="1:8" x14ac:dyDescent="0.3">
      <c r="A11" s="15" t="s">
        <v>6</v>
      </c>
      <c r="B11" t="s">
        <v>11</v>
      </c>
      <c r="C11">
        <v>0.1</v>
      </c>
      <c r="D11" s="12">
        <f t="shared" si="0"/>
        <v>1.8</v>
      </c>
      <c r="E11" s="13">
        <f t="shared" si="1"/>
        <v>3.6</v>
      </c>
    </row>
    <row r="12" spans="1:8" x14ac:dyDescent="0.3">
      <c r="A12" s="15" t="s">
        <v>7</v>
      </c>
      <c r="B12" t="s">
        <v>13</v>
      </c>
      <c r="C12">
        <v>0.125</v>
      </c>
      <c r="D12" s="12">
        <f t="shared" si="0"/>
        <v>2.25</v>
      </c>
      <c r="E12" s="13">
        <f t="shared" si="1"/>
        <v>4.05</v>
      </c>
    </row>
    <row r="13" spans="1:8" x14ac:dyDescent="0.3">
      <c r="A13" s="1" t="s">
        <v>8</v>
      </c>
      <c r="B13" t="s">
        <v>9</v>
      </c>
      <c r="C13">
        <v>1.4</v>
      </c>
      <c r="D13" s="12">
        <f t="shared" si="0"/>
        <v>25.2</v>
      </c>
      <c r="E13" s="13">
        <f>D13</f>
        <v>25.2</v>
      </c>
    </row>
    <row r="14" spans="1:8" x14ac:dyDescent="0.3">
      <c r="A14" s="1" t="s">
        <v>3</v>
      </c>
      <c r="B14" t="s">
        <v>9</v>
      </c>
      <c r="C14">
        <f>25-SUM(C6:C13)</f>
        <v>15.025</v>
      </c>
      <c r="D14" s="12">
        <f t="shared" si="0"/>
        <v>270.45</v>
      </c>
      <c r="E14" s="13">
        <f t="shared" si="1"/>
        <v>272.25</v>
      </c>
    </row>
    <row r="15" spans="1:8" x14ac:dyDescent="0.3">
      <c r="B15" s="7" t="s">
        <v>26</v>
      </c>
      <c r="C15" s="8" t="str">
        <f>CONCATENATE(SUM(C6:C14)," µL")</f>
        <v>25 µL</v>
      </c>
      <c r="D15" s="8" t="str">
        <f>CONCATENATE(SUM(D6:D14)," µL")</f>
        <v>450 µL</v>
      </c>
      <c r="E15" s="10" t="str">
        <f>CONCATENATE(SUM(E6:E14)," µL")</f>
        <v>464.4 µL</v>
      </c>
      <c r="F15" s="14"/>
    </row>
    <row r="19" spans="1:8" x14ac:dyDescent="0.3">
      <c r="A19" s="17" t="s">
        <v>0</v>
      </c>
      <c r="B19" s="17"/>
      <c r="C19" s="18" t="s">
        <v>24</v>
      </c>
      <c r="D19" s="18" t="str">
        <f>CONCATENATE($B$1," x (50µL)")</f>
        <v>18 x (50µL)</v>
      </c>
      <c r="E19" s="10" t="str">
        <f>D19</f>
        <v>18 x (50µL)</v>
      </c>
      <c r="H19" t="s">
        <v>29</v>
      </c>
    </row>
    <row r="20" spans="1:8" x14ac:dyDescent="0.3">
      <c r="A20" s="15" t="s">
        <v>2</v>
      </c>
      <c r="B20" s="1"/>
      <c r="C20">
        <v>5</v>
      </c>
      <c r="D20">
        <f>$B$1*C20</f>
        <v>90</v>
      </c>
      <c r="E20" s="19">
        <f t="shared" si="1"/>
        <v>91.8</v>
      </c>
      <c r="H20" t="s">
        <v>30</v>
      </c>
    </row>
    <row r="21" spans="1:8" x14ac:dyDescent="0.3">
      <c r="A21" s="15" t="s">
        <v>14</v>
      </c>
      <c r="B21" s="1"/>
      <c r="C21">
        <v>2.5</v>
      </c>
      <c r="D21">
        <f t="shared" ref="D21:D27" si="2">$B$1*C21</f>
        <v>45</v>
      </c>
      <c r="E21" s="9">
        <f t="shared" si="1"/>
        <v>46.8</v>
      </c>
    </row>
    <row r="22" spans="1:8" x14ac:dyDescent="0.3">
      <c r="A22" s="15" t="s">
        <v>4</v>
      </c>
      <c r="B22" s="1"/>
      <c r="C22">
        <v>0.5</v>
      </c>
      <c r="D22">
        <f t="shared" si="2"/>
        <v>9</v>
      </c>
      <c r="E22" s="9">
        <f t="shared" si="1"/>
        <v>10.8</v>
      </c>
    </row>
    <row r="23" spans="1:8" x14ac:dyDescent="0.3">
      <c r="A23" s="15" t="s">
        <v>17</v>
      </c>
      <c r="B23" s="1"/>
      <c r="C23">
        <v>0.25</v>
      </c>
      <c r="D23">
        <f t="shared" ref="D23" si="3">$B$1*C23</f>
        <v>4.5</v>
      </c>
      <c r="E23" s="9">
        <f t="shared" si="1"/>
        <v>6.3</v>
      </c>
    </row>
    <row r="24" spans="1:8" x14ac:dyDescent="0.3">
      <c r="A24" s="15" t="s">
        <v>15</v>
      </c>
      <c r="B24" s="1"/>
      <c r="C24">
        <v>1</v>
      </c>
      <c r="D24">
        <f t="shared" si="2"/>
        <v>18</v>
      </c>
      <c r="E24" s="9">
        <f t="shared" si="1"/>
        <v>19.8</v>
      </c>
    </row>
    <row r="25" spans="1:8" x14ac:dyDescent="0.3">
      <c r="A25" s="15" t="s">
        <v>7</v>
      </c>
      <c r="B25" s="1"/>
      <c r="C25">
        <v>0.125</v>
      </c>
      <c r="D25">
        <f t="shared" si="2"/>
        <v>2.25</v>
      </c>
      <c r="E25" s="9">
        <f t="shared" si="1"/>
        <v>4.05</v>
      </c>
    </row>
    <row r="26" spans="1:8" x14ac:dyDescent="0.3">
      <c r="A26" s="1" t="s">
        <v>8</v>
      </c>
      <c r="B26" s="1"/>
      <c r="C26">
        <v>2.8</v>
      </c>
      <c r="D26">
        <f t="shared" si="2"/>
        <v>50.4</v>
      </c>
      <c r="E26" s="9">
        <f>D26</f>
        <v>50.4</v>
      </c>
    </row>
    <row r="27" spans="1:8" x14ac:dyDescent="0.3">
      <c r="A27" s="1" t="s">
        <v>3</v>
      </c>
      <c r="B27" s="1"/>
      <c r="C27">
        <f>25-SUM(C20:C26)</f>
        <v>12.824999999999999</v>
      </c>
      <c r="D27">
        <f t="shared" si="2"/>
        <v>230.85</v>
      </c>
      <c r="E27" s="9">
        <f t="shared" si="1"/>
        <v>232.65</v>
      </c>
    </row>
    <row r="28" spans="1:8" x14ac:dyDescent="0.3">
      <c r="A28" s="1" t="s">
        <v>20</v>
      </c>
      <c r="B28" s="1"/>
      <c r="C28" s="11" t="str">
        <f>CONCATENATE(SUM(C20:C27)," µL")</f>
        <v>25 µL</v>
      </c>
      <c r="D28" s="2" t="str">
        <f>CONCATENATE(SUM(D20:D27)," µL")</f>
        <v>450 µL</v>
      </c>
      <c r="E28" s="10" t="str">
        <f>CONCATENATE(SUM(E20:E27)," µL")</f>
        <v>462.6 µL</v>
      </c>
    </row>
    <row r="30" spans="1:8" x14ac:dyDescent="0.3">
      <c r="A30" s="1" t="s">
        <v>19</v>
      </c>
      <c r="B30" s="1"/>
      <c r="C30" t="str">
        <f>CONCATENATE((SUM(C20:C27)-SUM(C24,C26))," ", "µL", " ", "MM in each well")</f>
        <v>21.2 µL MM in each well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ColWidth="11.19921875" defaultRowHeight="15.6" x14ac:dyDescent="0.3"/>
  <cols>
    <col min="1" max="1" width="23.796875" customWidth="1"/>
    <col min="2" max="2" width="20.296875" customWidth="1"/>
  </cols>
  <sheetData>
    <row r="1" spans="1:2" x14ac:dyDescent="0.3">
      <c r="A1" t="s">
        <v>22</v>
      </c>
      <c r="B1" s="5">
        <v>1.8</v>
      </c>
    </row>
    <row r="2" spans="1:2" x14ac:dyDescent="0.3">
      <c r="A2" t="s">
        <v>23</v>
      </c>
      <c r="B2" s="4">
        <v>450</v>
      </c>
    </row>
    <row r="3" spans="1:2" x14ac:dyDescent="0.3">
      <c r="A3" t="s">
        <v>21</v>
      </c>
      <c r="B3" t="str">
        <f>CONCATENATE(1000000 * B1/(660*B2)," nM")</f>
        <v>6.06060606060606 nM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Q5_two_round_PCR</vt:lpstr>
      <vt:lpstr>Molarity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geoffrey zahn</cp:lastModifiedBy>
  <cp:lastPrinted>2015-03-18T17:19:58Z</cp:lastPrinted>
  <dcterms:created xsi:type="dcterms:W3CDTF">2015-03-05T03:21:46Z</dcterms:created>
  <dcterms:modified xsi:type="dcterms:W3CDTF">2015-10-29T06:15:12Z</dcterms:modified>
</cp:coreProperties>
</file>