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0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20931775adc458/Rob/OMB/2019 Web Files/"/>
    </mc:Choice>
  </mc:AlternateContent>
  <xr:revisionPtr revIDLastSave="0" documentId="8_{ACEEB3CB-E9F4-461E-982D-D6B22085E9C8}" xr6:coauthVersionLast="47" xr6:coauthVersionMax="47" xr10:uidLastSave="{00000000-0000-0000-0000-000000000000}"/>
  <workbookProtection lockStructure="1"/>
  <bookViews>
    <workbookView xWindow="-120" yWindow="-120" windowWidth="29040" windowHeight="15840" tabRatio="717" xr2:uid="{00000000-000D-0000-FFFF-FFFF00000000}"/>
  </bookViews>
  <sheets>
    <sheet name="Average Weekday" sheetId="1" r:id="rId1"/>
    <sheet name="Average Weekend" sheetId="2" r:id="rId2"/>
    <sheet name="Annual Total" sheetId="3" r:id="rId3"/>
    <sheet name="Closures" sheetId="4" r:id="rId4"/>
  </sheets>
  <definedNames>
    <definedName name="_xlnm.Print_Area" localSheetId="0">'Average Weekday'!$A$3:$L$437</definedName>
    <definedName name="_xlnm.Print_Area" localSheetId="1">'Average Weekend'!$A$3:$L$437</definedName>
    <definedName name="_xlnm.Print_Area" localSheetId="3">Closures!$A$2:$I$102</definedName>
    <definedName name="_xlnm.Print_Titles" localSheetId="2">'Annual Total'!$1:$2</definedName>
    <definedName name="_xlnm.Print_Titles" localSheetId="0">'Average Weekday'!$1:$2</definedName>
    <definedName name="_xlnm.Print_Titles" localSheetId="1">'Average Weekend'!$1:$2</definedName>
    <definedName name="_xlnm.Print_Titles" localSheetId="3">Closures!$1:$2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3" i="1" l="1"/>
  <c r="B421" i="1"/>
  <c r="B382" i="1"/>
  <c r="B379" i="1"/>
  <c r="B359" i="1"/>
  <c r="B357" i="1"/>
  <c r="B355" i="1"/>
  <c r="B354" i="1"/>
  <c r="B344" i="1"/>
  <c r="B233" i="1"/>
  <c r="B207" i="1"/>
  <c r="B206" i="1"/>
  <c r="B198" i="1"/>
  <c r="B179" i="1"/>
  <c r="B176" i="1"/>
  <c r="B155" i="1"/>
  <c r="B146" i="1"/>
  <c r="B139" i="1"/>
  <c r="B128" i="1"/>
  <c r="B120" i="1"/>
  <c r="B112" i="1"/>
  <c r="B109" i="1"/>
  <c r="B107" i="1"/>
  <c r="B106" i="1"/>
  <c r="B105" i="1"/>
  <c r="B104" i="1"/>
  <c r="B101" i="1"/>
  <c r="B94" i="1"/>
  <c r="B78" i="1"/>
  <c r="B76" i="1"/>
  <c r="J4" i="1" l="1"/>
  <c r="K4" i="1" s="1"/>
  <c r="J436" i="3" l="1"/>
  <c r="J6" i="3"/>
  <c r="K6" i="3" s="1"/>
  <c r="J12" i="3"/>
  <c r="K12" i="3" s="1"/>
  <c r="J14" i="3"/>
  <c r="K14" i="3" s="1"/>
  <c r="J20" i="3"/>
  <c r="K20" i="3" s="1"/>
  <c r="J22" i="3"/>
  <c r="K22" i="3" s="1"/>
  <c r="J28" i="3"/>
  <c r="K28" i="3" s="1"/>
  <c r="J30" i="3"/>
  <c r="K30" i="3" s="1"/>
  <c r="J36" i="3"/>
  <c r="K36" i="3" s="1"/>
  <c r="J38" i="3"/>
  <c r="K38" i="3" s="1"/>
  <c r="J44" i="3"/>
  <c r="K44" i="3" s="1"/>
  <c r="J46" i="3"/>
  <c r="K46" i="3" s="1"/>
  <c r="J52" i="3"/>
  <c r="K52" i="3" s="1"/>
  <c r="J54" i="3"/>
  <c r="K54" i="3" s="1"/>
  <c r="J60" i="3"/>
  <c r="K60" i="3" s="1"/>
  <c r="J68" i="3"/>
  <c r="K68" i="3" s="1"/>
  <c r="J70" i="3"/>
  <c r="K70" i="3" s="1"/>
  <c r="J76" i="3"/>
  <c r="K76" i="3" s="1"/>
  <c r="J79" i="3"/>
  <c r="K79" i="3" s="1"/>
  <c r="J92" i="3"/>
  <c r="K92" i="3" s="1"/>
  <c r="J95" i="3"/>
  <c r="K95" i="3" s="1"/>
  <c r="J100" i="3"/>
  <c r="K100" i="3" s="1"/>
  <c r="J103" i="3"/>
  <c r="K103" i="3" s="1"/>
  <c r="J108" i="3"/>
  <c r="K108" i="3" s="1"/>
  <c r="J111" i="3"/>
  <c r="K111" i="3" s="1"/>
  <c r="J119" i="3"/>
  <c r="K119" i="3" s="1"/>
  <c r="J124" i="3"/>
  <c r="K124" i="3" s="1"/>
  <c r="J127" i="3"/>
  <c r="K127" i="3" s="1"/>
  <c r="J132" i="3"/>
  <c r="K132" i="3" s="1"/>
  <c r="J135" i="3"/>
  <c r="K135" i="3" s="1"/>
  <c r="J140" i="3"/>
  <c r="K140" i="3" s="1"/>
  <c r="J143" i="3"/>
  <c r="K143" i="3" s="1"/>
  <c r="J151" i="3"/>
  <c r="K151" i="3" s="1"/>
  <c r="J156" i="3"/>
  <c r="K156" i="3" s="1"/>
  <c r="J159" i="3"/>
  <c r="K159" i="3" s="1"/>
  <c r="J164" i="3"/>
  <c r="K164" i="3" s="1"/>
  <c r="J166" i="3"/>
  <c r="K166" i="3" s="1"/>
  <c r="J167" i="3"/>
  <c r="K167" i="3" s="1"/>
  <c r="J172" i="3"/>
  <c r="K172" i="3" s="1"/>
  <c r="J175" i="3"/>
  <c r="K175" i="3" s="1"/>
  <c r="J183" i="3"/>
  <c r="K183" i="3" s="1"/>
  <c r="J188" i="3"/>
  <c r="K188" i="3" s="1"/>
  <c r="J190" i="3"/>
  <c r="K190" i="3" s="1"/>
  <c r="J191" i="3"/>
  <c r="K191" i="3" s="1"/>
  <c r="J196" i="3"/>
  <c r="K196" i="3" s="1"/>
  <c r="J199" i="3"/>
  <c r="K199" i="3" s="1"/>
  <c r="J204" i="3"/>
  <c r="K204" i="3" s="1"/>
  <c r="J206" i="3"/>
  <c r="K206" i="3" s="1"/>
  <c r="J207" i="3"/>
  <c r="K207" i="3" s="1"/>
  <c r="J212" i="3"/>
  <c r="K212" i="3" s="1"/>
  <c r="J213" i="3"/>
  <c r="K213" i="3" s="1"/>
  <c r="J214" i="3"/>
  <c r="K214" i="3" s="1"/>
  <c r="J215" i="3"/>
  <c r="K215" i="3" s="1"/>
  <c r="J220" i="3"/>
  <c r="K220" i="3" s="1"/>
  <c r="J223" i="3"/>
  <c r="K223" i="3" s="1"/>
  <c r="J228" i="3"/>
  <c r="K228" i="3" s="1"/>
  <c r="J229" i="3"/>
  <c r="K229" i="3" s="1"/>
  <c r="J232" i="3"/>
  <c r="K232" i="3" s="1"/>
  <c r="J236" i="3"/>
  <c r="K236" i="3" s="1"/>
  <c r="J238" i="3"/>
  <c r="K238" i="3" s="1"/>
  <c r="J239" i="3"/>
  <c r="K239" i="3" s="1"/>
  <c r="J240" i="3"/>
  <c r="K240" i="3" s="1"/>
  <c r="J244" i="3"/>
  <c r="K244" i="3" s="1"/>
  <c r="J252" i="3"/>
  <c r="K252" i="3" s="1"/>
  <c r="J253" i="3"/>
  <c r="K253" i="3" s="1"/>
  <c r="J254" i="3"/>
  <c r="K254" i="3" s="1"/>
  <c r="J255" i="3"/>
  <c r="K255" i="3" s="1"/>
  <c r="J256" i="3"/>
  <c r="K256" i="3" s="1"/>
  <c r="J260" i="3"/>
  <c r="K260" i="3" s="1"/>
  <c r="J261" i="3"/>
  <c r="K261" i="3" s="1"/>
  <c r="J262" i="3"/>
  <c r="K262" i="3" s="1"/>
  <c r="J263" i="3"/>
  <c r="K263" i="3" s="1"/>
  <c r="J264" i="3"/>
  <c r="K264" i="3" s="1"/>
  <c r="J268" i="3"/>
  <c r="K268" i="3" s="1"/>
  <c r="J272" i="3"/>
  <c r="K272" i="3" s="1"/>
  <c r="J276" i="3"/>
  <c r="K276" i="3" s="1"/>
  <c r="J277" i="3"/>
  <c r="K277" i="3" s="1"/>
  <c r="J278" i="3"/>
  <c r="K278" i="3" s="1"/>
  <c r="J279" i="3"/>
  <c r="K279" i="3" s="1"/>
  <c r="J280" i="3"/>
  <c r="K280" i="3" s="1"/>
  <c r="J284" i="3"/>
  <c r="K284" i="3" s="1"/>
  <c r="J286" i="3"/>
  <c r="K286" i="3" s="1"/>
  <c r="J287" i="3"/>
  <c r="K287" i="3" s="1"/>
  <c r="J288" i="3"/>
  <c r="K288" i="3" s="1"/>
  <c r="J292" i="3"/>
  <c r="K292" i="3" s="1"/>
  <c r="J295" i="3"/>
  <c r="K295" i="3" s="1"/>
  <c r="J296" i="3"/>
  <c r="K296" i="3" s="1"/>
  <c r="J300" i="3"/>
  <c r="K300" i="3" s="1"/>
  <c r="J304" i="3"/>
  <c r="K304" i="3" s="1"/>
  <c r="J316" i="3"/>
  <c r="K316" i="3" s="1"/>
  <c r="J317" i="3"/>
  <c r="K317" i="3" s="1"/>
  <c r="J318" i="3"/>
  <c r="K318" i="3" s="1"/>
  <c r="J319" i="3"/>
  <c r="K319" i="3" s="1"/>
  <c r="J320" i="3"/>
  <c r="K320" i="3" s="1"/>
  <c r="J324" i="3"/>
  <c r="K324" i="3" s="1"/>
  <c r="J327" i="3"/>
  <c r="K327" i="3" s="1"/>
  <c r="J328" i="3"/>
  <c r="K328" i="3" s="1"/>
  <c r="J332" i="3"/>
  <c r="K332" i="3" s="1"/>
  <c r="J333" i="3"/>
  <c r="K333" i="3" s="1"/>
  <c r="J334" i="3"/>
  <c r="K334" i="3" s="1"/>
  <c r="J335" i="3"/>
  <c r="K335" i="3" s="1"/>
  <c r="J336" i="3"/>
  <c r="K336" i="3" s="1"/>
  <c r="J341" i="3"/>
  <c r="K341" i="3" s="1"/>
  <c r="J342" i="3"/>
  <c r="K342" i="3" s="1"/>
  <c r="J343" i="3"/>
  <c r="K343" i="3" s="1"/>
  <c r="J344" i="3"/>
  <c r="K344" i="3" s="1"/>
  <c r="J348" i="3"/>
  <c r="K348" i="3" s="1"/>
  <c r="J351" i="3"/>
  <c r="K351" i="3" s="1"/>
  <c r="J356" i="3"/>
  <c r="K356" i="3" s="1"/>
  <c r="J358" i="3"/>
  <c r="K358" i="3" s="1"/>
  <c r="J359" i="3"/>
  <c r="K359" i="3" s="1"/>
  <c r="J360" i="3"/>
  <c r="K360" i="3" s="1"/>
  <c r="J361" i="3"/>
  <c r="K361" i="3" s="1"/>
  <c r="J364" i="3"/>
  <c r="K364" i="3" s="1"/>
  <c r="J366" i="3"/>
  <c r="K366" i="3" s="1"/>
  <c r="J367" i="3"/>
  <c r="K367" i="3" s="1"/>
  <c r="J368" i="3"/>
  <c r="K368" i="3" s="1"/>
  <c r="J369" i="3"/>
  <c r="K369" i="3" s="1"/>
  <c r="J371" i="3"/>
  <c r="K371" i="3" s="1"/>
  <c r="J374" i="3"/>
  <c r="K374" i="3" s="1"/>
  <c r="J382" i="3"/>
  <c r="K382" i="3" s="1"/>
  <c r="J383" i="3"/>
  <c r="K383" i="3" s="1"/>
  <c r="J384" i="3"/>
  <c r="K384" i="3" s="1"/>
  <c r="J385" i="3"/>
  <c r="K385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6" i="3"/>
  <c r="K396" i="3" s="1"/>
  <c r="J399" i="3"/>
  <c r="K399" i="3" s="1"/>
  <c r="J400" i="3"/>
  <c r="K400" i="3" s="1"/>
  <c r="J401" i="3"/>
  <c r="K401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7" i="3"/>
  <c r="K427" i="3" s="1"/>
  <c r="J428" i="3"/>
  <c r="K428" i="3" s="1"/>
  <c r="J429" i="3"/>
  <c r="K429" i="3" s="1"/>
  <c r="J430" i="3"/>
  <c r="K430" i="3" s="1"/>
  <c r="J10" i="3"/>
  <c r="K10" i="3" s="1"/>
  <c r="J11" i="3"/>
  <c r="K11" i="3" s="1"/>
  <c r="J18" i="3"/>
  <c r="K18" i="3" s="1"/>
  <c r="J19" i="3"/>
  <c r="K19" i="3" s="1"/>
  <c r="J26" i="3"/>
  <c r="K26" i="3" s="1"/>
  <c r="J27" i="3"/>
  <c r="K27" i="3" s="1"/>
  <c r="J34" i="3"/>
  <c r="K34" i="3" s="1"/>
  <c r="J35" i="3"/>
  <c r="K35" i="3" s="1"/>
  <c r="J42" i="3"/>
  <c r="K42" i="3" s="1"/>
  <c r="J43" i="3"/>
  <c r="K43" i="3" s="1"/>
  <c r="J50" i="3"/>
  <c r="K50" i="3" s="1"/>
  <c r="J51" i="3"/>
  <c r="K51" i="3" s="1"/>
  <c r="J58" i="3"/>
  <c r="K58" i="3" s="1"/>
  <c r="J59" i="3"/>
  <c r="K59" i="3" s="1"/>
  <c r="J66" i="3"/>
  <c r="K66" i="3" s="1"/>
  <c r="J67" i="3"/>
  <c r="K67" i="3" s="1"/>
  <c r="J74" i="3"/>
  <c r="K74" i="3" s="1"/>
  <c r="J75" i="3"/>
  <c r="K75" i="3" s="1"/>
  <c r="J82" i="3"/>
  <c r="K82" i="3" s="1"/>
  <c r="J83" i="3"/>
  <c r="K83" i="3" s="1"/>
  <c r="J90" i="3"/>
  <c r="K90" i="3" s="1"/>
  <c r="J91" i="3"/>
  <c r="K91" i="3" s="1"/>
  <c r="J99" i="3"/>
  <c r="K99" i="3" s="1"/>
  <c r="J98" i="3"/>
  <c r="K98" i="3" s="1"/>
  <c r="J106" i="3"/>
  <c r="K106" i="3" s="1"/>
  <c r="J107" i="3"/>
  <c r="K107" i="3" s="1"/>
  <c r="J114" i="3"/>
  <c r="K114" i="3" s="1"/>
  <c r="J115" i="3"/>
  <c r="K115" i="3" s="1"/>
  <c r="J122" i="3"/>
  <c r="K122" i="3" s="1"/>
  <c r="J123" i="3"/>
  <c r="K123" i="3" s="1"/>
  <c r="J130" i="3"/>
  <c r="K130" i="3" s="1"/>
  <c r="J131" i="3"/>
  <c r="K131" i="3" s="1"/>
  <c r="J138" i="3"/>
  <c r="K138" i="3" s="1"/>
  <c r="J139" i="3"/>
  <c r="K139" i="3" s="1"/>
  <c r="J146" i="3"/>
  <c r="K146" i="3" s="1"/>
  <c r="J147" i="3"/>
  <c r="K147" i="3" s="1"/>
  <c r="J154" i="3"/>
  <c r="K154" i="3" s="1"/>
  <c r="J155" i="3"/>
  <c r="K155" i="3" s="1"/>
  <c r="J162" i="3"/>
  <c r="K162" i="3" s="1"/>
  <c r="J163" i="3"/>
  <c r="K163" i="3" s="1"/>
  <c r="J170" i="3"/>
  <c r="K170" i="3" s="1"/>
  <c r="J171" i="3"/>
  <c r="K171" i="3" s="1"/>
  <c r="J178" i="3"/>
  <c r="K178" i="3" s="1"/>
  <c r="J179" i="3"/>
  <c r="K179" i="3" s="1"/>
  <c r="J186" i="3"/>
  <c r="K186" i="3" s="1"/>
  <c r="J187" i="3"/>
  <c r="K187" i="3" s="1"/>
  <c r="J194" i="3"/>
  <c r="K194" i="3" s="1"/>
  <c r="J195" i="3"/>
  <c r="K195" i="3" s="1"/>
  <c r="J202" i="3"/>
  <c r="K202" i="3" s="1"/>
  <c r="J203" i="3"/>
  <c r="K203" i="3" s="1"/>
  <c r="J210" i="3"/>
  <c r="K210" i="3" s="1"/>
  <c r="J211" i="3"/>
  <c r="K211" i="3" s="1"/>
  <c r="J218" i="3"/>
  <c r="K218" i="3" s="1"/>
  <c r="J219" i="3"/>
  <c r="K219" i="3" s="1"/>
  <c r="J226" i="3"/>
  <c r="K226" i="3" s="1"/>
  <c r="J227" i="3"/>
  <c r="K227" i="3" s="1"/>
  <c r="J234" i="3"/>
  <c r="K234" i="3" s="1"/>
  <c r="J235" i="3"/>
  <c r="K235" i="3" s="1"/>
  <c r="J242" i="3"/>
  <c r="K242" i="3" s="1"/>
  <c r="J243" i="3"/>
  <c r="K243" i="3" s="1"/>
  <c r="J250" i="3"/>
  <c r="K250" i="3" s="1"/>
  <c r="J251" i="3"/>
  <c r="K251" i="3" s="1"/>
  <c r="J266" i="3"/>
  <c r="K266" i="3" s="1"/>
  <c r="J267" i="3"/>
  <c r="K267" i="3" s="1"/>
  <c r="J274" i="3"/>
  <c r="K274" i="3" s="1"/>
  <c r="J275" i="3"/>
  <c r="K275" i="3" s="1"/>
  <c r="J282" i="3"/>
  <c r="K282" i="3" s="1"/>
  <c r="J283" i="3"/>
  <c r="K283" i="3" s="1"/>
  <c r="J306" i="3"/>
  <c r="K306" i="3" s="1"/>
  <c r="J307" i="3"/>
  <c r="K307" i="3" s="1"/>
  <c r="J314" i="3"/>
  <c r="K314" i="3" s="1"/>
  <c r="J315" i="3"/>
  <c r="K315" i="3" s="1"/>
  <c r="J322" i="3"/>
  <c r="K322" i="3" s="1"/>
  <c r="J323" i="3"/>
  <c r="K323" i="3" s="1"/>
  <c r="J330" i="3"/>
  <c r="K330" i="3" s="1"/>
  <c r="J331" i="3"/>
  <c r="K331" i="3" s="1"/>
  <c r="J338" i="3"/>
  <c r="K338" i="3" s="1"/>
  <c r="J339" i="3"/>
  <c r="K339" i="3" s="1"/>
  <c r="J346" i="3"/>
  <c r="K346" i="3" s="1"/>
  <c r="J347" i="3"/>
  <c r="K347" i="3" s="1"/>
  <c r="J354" i="3"/>
  <c r="K354" i="3" s="1"/>
  <c r="J355" i="3"/>
  <c r="K355" i="3" s="1"/>
  <c r="J362" i="3"/>
  <c r="K362" i="3" s="1"/>
  <c r="J363" i="3"/>
  <c r="K363" i="3" s="1"/>
  <c r="J370" i="3"/>
  <c r="K370" i="3" s="1"/>
  <c r="J387" i="3"/>
  <c r="K387" i="3" s="1"/>
  <c r="J395" i="3"/>
  <c r="K395" i="3" s="1"/>
  <c r="J402" i="3"/>
  <c r="K402" i="3" s="1"/>
  <c r="J403" i="3"/>
  <c r="K403" i="3" s="1"/>
  <c r="J410" i="3"/>
  <c r="K410" i="3" s="1"/>
  <c r="J418" i="3"/>
  <c r="K418" i="3" s="1"/>
  <c r="J426" i="3"/>
  <c r="K426" i="3" s="1"/>
  <c r="J5" i="3"/>
  <c r="K5" i="3" s="1"/>
  <c r="J7" i="3"/>
  <c r="K7" i="3" s="1"/>
  <c r="J8" i="3"/>
  <c r="K8" i="3" s="1"/>
  <c r="J9" i="3"/>
  <c r="K9" i="3" s="1"/>
  <c r="J13" i="3"/>
  <c r="K13" i="3" s="1"/>
  <c r="J15" i="3"/>
  <c r="K15" i="3" s="1"/>
  <c r="J16" i="3"/>
  <c r="K16" i="3" s="1"/>
  <c r="J17" i="3"/>
  <c r="K17" i="3" s="1"/>
  <c r="J21" i="3"/>
  <c r="K21" i="3" s="1"/>
  <c r="J23" i="3"/>
  <c r="K23" i="3" s="1"/>
  <c r="J24" i="3"/>
  <c r="K24" i="3" s="1"/>
  <c r="J25" i="3"/>
  <c r="K25" i="3" s="1"/>
  <c r="J29" i="3"/>
  <c r="K29" i="3" s="1"/>
  <c r="J31" i="3"/>
  <c r="K31" i="3" s="1"/>
  <c r="J32" i="3"/>
  <c r="K32" i="3" s="1"/>
  <c r="J33" i="3"/>
  <c r="K33" i="3" s="1"/>
  <c r="J37" i="3"/>
  <c r="K37" i="3" s="1"/>
  <c r="J39" i="3"/>
  <c r="K39" i="3" s="1"/>
  <c r="J40" i="3"/>
  <c r="K40" i="3" s="1"/>
  <c r="J41" i="3"/>
  <c r="K41" i="3" s="1"/>
  <c r="J45" i="3"/>
  <c r="K45" i="3" s="1"/>
  <c r="J47" i="3"/>
  <c r="K47" i="3" s="1"/>
  <c r="J48" i="3"/>
  <c r="K48" i="3" s="1"/>
  <c r="J49" i="3"/>
  <c r="K49" i="3" s="1"/>
  <c r="J53" i="3"/>
  <c r="K53" i="3" s="1"/>
  <c r="J55" i="3"/>
  <c r="K55" i="3" s="1"/>
  <c r="J56" i="3"/>
  <c r="K56" i="3" s="1"/>
  <c r="J57" i="3"/>
  <c r="K57" i="3" s="1"/>
  <c r="J61" i="3"/>
  <c r="K61" i="3" s="1"/>
  <c r="J62" i="3"/>
  <c r="K62" i="3" s="1"/>
  <c r="J63" i="3"/>
  <c r="K63" i="3" s="1"/>
  <c r="J64" i="3"/>
  <c r="K64" i="3" s="1"/>
  <c r="J65" i="3"/>
  <c r="K65" i="3" s="1"/>
  <c r="J69" i="3"/>
  <c r="K69" i="3" s="1"/>
  <c r="J71" i="3"/>
  <c r="K71" i="3" s="1"/>
  <c r="J73" i="3"/>
  <c r="K73" i="3" s="1"/>
  <c r="J77" i="3"/>
  <c r="K77" i="3" s="1"/>
  <c r="J78" i="3"/>
  <c r="K78" i="3" s="1"/>
  <c r="J80" i="3"/>
  <c r="K80" i="3" s="1"/>
  <c r="J81" i="3"/>
  <c r="K81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3" i="3"/>
  <c r="K93" i="3" s="1"/>
  <c r="J94" i="3"/>
  <c r="K94" i="3" s="1"/>
  <c r="J96" i="3"/>
  <c r="K96" i="3" s="1"/>
  <c r="J97" i="3"/>
  <c r="K97" i="3" s="1"/>
  <c r="J101" i="3"/>
  <c r="K101" i="3" s="1"/>
  <c r="J102" i="3"/>
  <c r="K102" i="3" s="1"/>
  <c r="J104" i="3"/>
  <c r="K104" i="3" s="1"/>
  <c r="J105" i="3"/>
  <c r="K105" i="3" s="1"/>
  <c r="J109" i="3"/>
  <c r="K109" i="3" s="1"/>
  <c r="J110" i="3"/>
  <c r="K110" i="3" s="1"/>
  <c r="J112" i="3"/>
  <c r="K112" i="3" s="1"/>
  <c r="J113" i="3"/>
  <c r="K113" i="3" s="1"/>
  <c r="J116" i="3"/>
  <c r="K116" i="3" s="1"/>
  <c r="J117" i="3"/>
  <c r="K117" i="3" s="1"/>
  <c r="J118" i="3"/>
  <c r="K118" i="3" s="1"/>
  <c r="J120" i="3"/>
  <c r="K120" i="3" s="1"/>
  <c r="J121" i="3"/>
  <c r="K121" i="3" s="1"/>
  <c r="J125" i="3"/>
  <c r="K125" i="3" s="1"/>
  <c r="J126" i="3"/>
  <c r="K126" i="3" s="1"/>
  <c r="J128" i="3"/>
  <c r="K128" i="3" s="1"/>
  <c r="J129" i="3"/>
  <c r="K129" i="3" s="1"/>
  <c r="J133" i="3"/>
  <c r="K133" i="3" s="1"/>
  <c r="J134" i="3"/>
  <c r="K134" i="3" s="1"/>
  <c r="J136" i="3"/>
  <c r="K136" i="3" s="1"/>
  <c r="J137" i="3"/>
  <c r="K137" i="3" s="1"/>
  <c r="J141" i="3"/>
  <c r="K141" i="3" s="1"/>
  <c r="J142" i="3"/>
  <c r="K142" i="3" s="1"/>
  <c r="J144" i="3"/>
  <c r="K144" i="3" s="1"/>
  <c r="J145" i="3"/>
  <c r="K145" i="3" s="1"/>
  <c r="J148" i="3"/>
  <c r="K148" i="3" s="1"/>
  <c r="J149" i="3"/>
  <c r="K149" i="3" s="1"/>
  <c r="J150" i="3"/>
  <c r="K150" i="3" s="1"/>
  <c r="J152" i="3"/>
  <c r="K152" i="3" s="1"/>
  <c r="J153" i="3"/>
  <c r="K153" i="3" s="1"/>
  <c r="J157" i="3"/>
  <c r="K157" i="3" s="1"/>
  <c r="J158" i="3"/>
  <c r="K158" i="3" s="1"/>
  <c r="J160" i="3"/>
  <c r="K160" i="3" s="1"/>
  <c r="J161" i="3"/>
  <c r="K161" i="3" s="1"/>
  <c r="J165" i="3"/>
  <c r="K165" i="3" s="1"/>
  <c r="J168" i="3"/>
  <c r="K168" i="3" s="1"/>
  <c r="J169" i="3"/>
  <c r="K169" i="3" s="1"/>
  <c r="J173" i="3"/>
  <c r="K173" i="3" s="1"/>
  <c r="J174" i="3"/>
  <c r="K174" i="3" s="1"/>
  <c r="J176" i="3"/>
  <c r="K176" i="3" s="1"/>
  <c r="J177" i="3"/>
  <c r="K177" i="3" s="1"/>
  <c r="J180" i="3"/>
  <c r="K180" i="3" s="1"/>
  <c r="J181" i="3"/>
  <c r="K181" i="3" s="1"/>
  <c r="J182" i="3"/>
  <c r="K182" i="3" s="1"/>
  <c r="J184" i="3"/>
  <c r="K184" i="3" s="1"/>
  <c r="J185" i="3"/>
  <c r="K185" i="3" s="1"/>
  <c r="J189" i="3"/>
  <c r="K189" i="3" s="1"/>
  <c r="J192" i="3"/>
  <c r="K192" i="3" s="1"/>
  <c r="J193" i="3"/>
  <c r="K193" i="3" s="1"/>
  <c r="J197" i="3"/>
  <c r="K197" i="3" s="1"/>
  <c r="J198" i="3"/>
  <c r="K198" i="3" s="1"/>
  <c r="J200" i="3"/>
  <c r="K200" i="3" s="1"/>
  <c r="J201" i="3"/>
  <c r="K201" i="3" s="1"/>
  <c r="J205" i="3"/>
  <c r="K205" i="3" s="1"/>
  <c r="J208" i="3"/>
  <c r="K208" i="3" s="1"/>
  <c r="J209" i="3"/>
  <c r="K209" i="3" s="1"/>
  <c r="J216" i="3"/>
  <c r="K216" i="3" s="1"/>
  <c r="J217" i="3"/>
  <c r="K217" i="3" s="1"/>
  <c r="J221" i="3"/>
  <c r="K221" i="3" s="1"/>
  <c r="J222" i="3"/>
  <c r="K222" i="3" s="1"/>
  <c r="J224" i="3"/>
  <c r="K224" i="3" s="1"/>
  <c r="J225" i="3"/>
  <c r="K225" i="3" s="1"/>
  <c r="J233" i="3"/>
  <c r="K233" i="3" s="1"/>
  <c r="J237" i="3"/>
  <c r="K237" i="3" s="1"/>
  <c r="J241" i="3"/>
  <c r="K241" i="3" s="1"/>
  <c r="J245" i="3"/>
  <c r="K245" i="3" s="1"/>
  <c r="J246" i="3"/>
  <c r="K246" i="3" s="1"/>
  <c r="J247" i="3"/>
  <c r="K247" i="3" s="1"/>
  <c r="J248" i="3"/>
  <c r="K248" i="3" s="1"/>
  <c r="J249" i="3"/>
  <c r="K249" i="3" s="1"/>
  <c r="J257" i="3"/>
  <c r="K257" i="3" s="1"/>
  <c r="J258" i="3"/>
  <c r="K258" i="3" s="1"/>
  <c r="J259" i="3"/>
  <c r="K259" i="3" s="1"/>
  <c r="J265" i="3"/>
  <c r="K265" i="3" s="1"/>
  <c r="J269" i="3"/>
  <c r="K269" i="3" s="1"/>
  <c r="J270" i="3"/>
  <c r="K270" i="3" s="1"/>
  <c r="J271" i="3"/>
  <c r="K271" i="3" s="1"/>
  <c r="J273" i="3"/>
  <c r="K273" i="3" s="1"/>
  <c r="J281" i="3"/>
  <c r="K281" i="3" s="1"/>
  <c r="J285" i="3"/>
  <c r="K285" i="3" s="1"/>
  <c r="J289" i="3"/>
  <c r="K289" i="3" s="1"/>
  <c r="J290" i="3"/>
  <c r="K290" i="3" s="1"/>
  <c r="J291" i="3"/>
  <c r="K291" i="3" s="1"/>
  <c r="J293" i="3"/>
  <c r="K293" i="3" s="1"/>
  <c r="J294" i="3"/>
  <c r="K294" i="3" s="1"/>
  <c r="J297" i="3"/>
  <c r="K297" i="3" s="1"/>
  <c r="J298" i="3"/>
  <c r="K298" i="3" s="1"/>
  <c r="J299" i="3"/>
  <c r="K299" i="3" s="1"/>
  <c r="J301" i="3"/>
  <c r="K301" i="3" s="1"/>
  <c r="J302" i="3"/>
  <c r="K302" i="3" s="1"/>
  <c r="J303" i="3"/>
  <c r="K303" i="3" s="1"/>
  <c r="J305" i="3"/>
  <c r="K305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21" i="3"/>
  <c r="K321" i="3" s="1"/>
  <c r="J325" i="3"/>
  <c r="K325" i="3" s="1"/>
  <c r="J326" i="3"/>
  <c r="K326" i="3" s="1"/>
  <c r="J329" i="3"/>
  <c r="K329" i="3" s="1"/>
  <c r="J337" i="3"/>
  <c r="K337" i="3" s="1"/>
  <c r="J340" i="3"/>
  <c r="K340" i="3" s="1"/>
  <c r="J345" i="3"/>
  <c r="K345" i="3" s="1"/>
  <c r="J349" i="3"/>
  <c r="K349" i="3" s="1"/>
  <c r="J350" i="3"/>
  <c r="K350" i="3" s="1"/>
  <c r="J357" i="3"/>
  <c r="K357" i="3" s="1"/>
  <c r="J365" i="3"/>
  <c r="K365" i="3" s="1"/>
  <c r="J372" i="3"/>
  <c r="K372" i="3" s="1"/>
  <c r="J373" i="3"/>
  <c r="K373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6" i="3"/>
  <c r="K386" i="3" s="1"/>
  <c r="J394" i="3"/>
  <c r="K394" i="3" s="1"/>
  <c r="J397" i="3"/>
  <c r="K397" i="3" s="1"/>
  <c r="J398" i="3"/>
  <c r="K398" i="3" s="1"/>
  <c r="I434" i="3" l="1"/>
  <c r="J231" i="3"/>
  <c r="K231" i="3" s="1"/>
  <c r="I435" i="3"/>
  <c r="J353" i="3"/>
  <c r="K353" i="3" s="1"/>
  <c r="I432" i="3"/>
  <c r="I433" i="3"/>
  <c r="J4" i="3"/>
  <c r="K4" i="3" s="1"/>
  <c r="I437" i="3" l="1"/>
  <c r="I433" i="2"/>
  <c r="I434" i="2"/>
  <c r="I435" i="2"/>
  <c r="I432" i="2"/>
  <c r="I437" i="2" l="1"/>
  <c r="J436" i="2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" i="2"/>
  <c r="K4" i="2" s="1"/>
  <c r="B421" i="3"/>
  <c r="B382" i="3"/>
  <c r="B379" i="3"/>
  <c r="B359" i="3"/>
  <c r="B357" i="3"/>
  <c r="B355" i="3"/>
  <c r="B354" i="3"/>
  <c r="B233" i="3"/>
  <c r="B207" i="3"/>
  <c r="B206" i="3"/>
  <c r="B198" i="3"/>
  <c r="B179" i="3"/>
  <c r="B176" i="3"/>
  <c r="B155" i="3"/>
  <c r="B146" i="3"/>
  <c r="B139" i="3"/>
  <c r="B128" i="3"/>
  <c r="B120" i="3"/>
  <c r="B112" i="3"/>
  <c r="B109" i="3"/>
  <c r="B107" i="3"/>
  <c r="B106" i="3"/>
  <c r="B105" i="3"/>
  <c r="B104" i="3"/>
  <c r="B101" i="3"/>
  <c r="B94" i="3"/>
  <c r="B78" i="3"/>
  <c r="B76" i="3"/>
  <c r="B344" i="3"/>
  <c r="B324" i="1"/>
  <c r="B324" i="3" s="1"/>
  <c r="B399" i="1"/>
  <c r="B400" i="1"/>
  <c r="B400" i="3" s="1"/>
  <c r="B401" i="1"/>
  <c r="B401" i="3" s="1"/>
  <c r="B402" i="1"/>
  <c r="B402" i="3" s="1"/>
  <c r="B403" i="1"/>
  <c r="B403" i="3" s="1"/>
  <c r="B404" i="1"/>
  <c r="B404" i="3" s="1"/>
  <c r="B405" i="1"/>
  <c r="B405" i="3" s="1"/>
  <c r="B406" i="1"/>
  <c r="B406" i="3" s="1"/>
  <c r="B407" i="1"/>
  <c r="B407" i="3" s="1"/>
  <c r="B408" i="1"/>
  <c r="B408" i="3" s="1"/>
  <c r="B409" i="1"/>
  <c r="B409" i="3" s="1"/>
  <c r="B410" i="1"/>
  <c r="B410" i="3" s="1"/>
  <c r="B411" i="1"/>
  <c r="B411" i="3" s="1"/>
  <c r="B412" i="1"/>
  <c r="B412" i="3" s="1"/>
  <c r="B413" i="1"/>
  <c r="B413" i="3" s="1"/>
  <c r="B414" i="1"/>
  <c r="B414" i="3" s="1"/>
  <c r="B415" i="1"/>
  <c r="B415" i="3" s="1"/>
  <c r="B416" i="1"/>
  <c r="B416" i="3" s="1"/>
  <c r="B417" i="1"/>
  <c r="B417" i="3" s="1"/>
  <c r="B418" i="1"/>
  <c r="B418" i="3" s="1"/>
  <c r="B419" i="1"/>
  <c r="B419" i="3" s="1"/>
  <c r="B420" i="1"/>
  <c r="B420" i="3" s="1"/>
  <c r="B422" i="1"/>
  <c r="B422" i="3" s="1"/>
  <c r="B423" i="1"/>
  <c r="B423" i="3" s="1"/>
  <c r="B424" i="1"/>
  <c r="B424" i="3" s="1"/>
  <c r="B425" i="1"/>
  <c r="B425" i="3" s="1"/>
  <c r="B426" i="1"/>
  <c r="B426" i="3" s="1"/>
  <c r="B427" i="1"/>
  <c r="B427" i="3" s="1"/>
  <c r="B428" i="1"/>
  <c r="B428" i="3" s="1"/>
  <c r="B429" i="1"/>
  <c r="B429" i="3" s="1"/>
  <c r="B430" i="1"/>
  <c r="B430" i="3" s="1"/>
  <c r="B398" i="1"/>
  <c r="B398" i="3" s="1"/>
  <c r="B356" i="1"/>
  <c r="B356" i="3" s="1"/>
  <c r="B358" i="1"/>
  <c r="B358" i="3" s="1"/>
  <c r="B360" i="1"/>
  <c r="B360" i="3" s="1"/>
  <c r="B361" i="1"/>
  <c r="B361" i="3" s="1"/>
  <c r="B362" i="1"/>
  <c r="B362" i="3" s="1"/>
  <c r="B363" i="1"/>
  <c r="B363" i="3" s="1"/>
  <c r="B364" i="1"/>
  <c r="B364" i="3" s="1"/>
  <c r="B365" i="1"/>
  <c r="B365" i="3" s="1"/>
  <c r="B366" i="1"/>
  <c r="B366" i="3" s="1"/>
  <c r="B367" i="1"/>
  <c r="B367" i="3" s="1"/>
  <c r="B368" i="1"/>
  <c r="B368" i="3" s="1"/>
  <c r="B369" i="1"/>
  <c r="B369" i="3" s="1"/>
  <c r="B370" i="1"/>
  <c r="B370" i="3" s="1"/>
  <c r="B371" i="1"/>
  <c r="B371" i="3" s="1"/>
  <c r="B372" i="1"/>
  <c r="B372" i="3" s="1"/>
  <c r="B373" i="1"/>
  <c r="B373" i="3" s="1"/>
  <c r="B374" i="1"/>
  <c r="B374" i="3" s="1"/>
  <c r="B375" i="1"/>
  <c r="B375" i="3" s="1"/>
  <c r="B376" i="1"/>
  <c r="B376" i="3" s="1"/>
  <c r="B377" i="1"/>
  <c r="B377" i="3" s="1"/>
  <c r="B378" i="1"/>
  <c r="B378" i="3" s="1"/>
  <c r="B380" i="1"/>
  <c r="B380" i="3" s="1"/>
  <c r="B381" i="1"/>
  <c r="B381" i="3" s="1"/>
  <c r="B383" i="1"/>
  <c r="B383" i="3" s="1"/>
  <c r="B384" i="1"/>
  <c r="B384" i="3" s="1"/>
  <c r="B385" i="1"/>
  <c r="B385" i="3" s="1"/>
  <c r="B386" i="1"/>
  <c r="B386" i="3" s="1"/>
  <c r="B387" i="1"/>
  <c r="B387" i="3" s="1"/>
  <c r="B388" i="1"/>
  <c r="B388" i="3" s="1"/>
  <c r="B389" i="1"/>
  <c r="B389" i="3" s="1"/>
  <c r="B390" i="1"/>
  <c r="B390" i="3" s="1"/>
  <c r="B391" i="1"/>
  <c r="B391" i="3" s="1"/>
  <c r="B392" i="1"/>
  <c r="B392" i="3" s="1"/>
  <c r="B393" i="3"/>
  <c r="B394" i="1"/>
  <c r="B394" i="3" s="1"/>
  <c r="B395" i="1"/>
  <c r="B395" i="3" s="1"/>
  <c r="B396" i="1"/>
  <c r="B396" i="3" s="1"/>
  <c r="B397" i="1"/>
  <c r="B397" i="3" s="1"/>
  <c r="B353" i="1"/>
  <c r="B353" i="3" s="1"/>
  <c r="B320" i="1"/>
  <c r="B320" i="3" s="1"/>
  <c r="B321" i="1"/>
  <c r="B321" i="3" s="1"/>
  <c r="B322" i="1"/>
  <c r="B322" i="3" s="1"/>
  <c r="B323" i="1"/>
  <c r="B323" i="3" s="1"/>
  <c r="B325" i="1"/>
  <c r="B325" i="3" s="1"/>
  <c r="B326" i="1"/>
  <c r="B326" i="3" s="1"/>
  <c r="B327" i="1"/>
  <c r="B327" i="3" s="1"/>
  <c r="B328" i="1"/>
  <c r="B328" i="3" s="1"/>
  <c r="B329" i="1"/>
  <c r="B329" i="3" s="1"/>
  <c r="B330" i="1"/>
  <c r="B330" i="3" s="1"/>
  <c r="B331" i="1"/>
  <c r="B331" i="3" s="1"/>
  <c r="B332" i="1"/>
  <c r="B332" i="3" s="1"/>
  <c r="B333" i="1"/>
  <c r="B333" i="3" s="1"/>
  <c r="B334" i="1"/>
  <c r="B334" i="3" s="1"/>
  <c r="B335" i="1"/>
  <c r="B335" i="3" s="1"/>
  <c r="B336" i="1"/>
  <c r="B336" i="3" s="1"/>
  <c r="B337" i="1"/>
  <c r="B337" i="3" s="1"/>
  <c r="B338" i="1"/>
  <c r="B338" i="3" s="1"/>
  <c r="B339" i="1"/>
  <c r="B339" i="3" s="1"/>
  <c r="B340" i="1"/>
  <c r="B340" i="3" s="1"/>
  <c r="B341" i="1"/>
  <c r="B341" i="3" s="1"/>
  <c r="B342" i="1"/>
  <c r="B342" i="3" s="1"/>
  <c r="B343" i="1"/>
  <c r="B343" i="3" s="1"/>
  <c r="B345" i="1"/>
  <c r="B345" i="3" s="1"/>
  <c r="B346" i="1"/>
  <c r="B346" i="3" s="1"/>
  <c r="B347" i="1"/>
  <c r="B347" i="3" s="1"/>
  <c r="B348" i="1"/>
  <c r="B348" i="3" s="1"/>
  <c r="B349" i="1"/>
  <c r="B349" i="3" s="1"/>
  <c r="B350" i="1"/>
  <c r="B350" i="3" s="1"/>
  <c r="B351" i="1"/>
  <c r="B351" i="3" s="1"/>
  <c r="B319" i="1"/>
  <c r="B319" i="3" s="1"/>
  <c r="B241" i="1"/>
  <c r="B241" i="3" s="1"/>
  <c r="B242" i="1"/>
  <c r="B242" i="3" s="1"/>
  <c r="B243" i="1"/>
  <c r="B243" i="3" s="1"/>
  <c r="B244" i="1"/>
  <c r="B244" i="3" s="1"/>
  <c r="B245" i="1"/>
  <c r="B245" i="3" s="1"/>
  <c r="B246" i="1"/>
  <c r="B246" i="3" s="1"/>
  <c r="B247" i="1"/>
  <c r="B247" i="3" s="1"/>
  <c r="B248" i="1"/>
  <c r="B248" i="3" s="1"/>
  <c r="B249" i="1"/>
  <c r="B249" i="3" s="1"/>
  <c r="B250" i="1"/>
  <c r="B250" i="3" s="1"/>
  <c r="B251" i="1"/>
  <c r="B251" i="3" s="1"/>
  <c r="B252" i="1"/>
  <c r="B252" i="3" s="1"/>
  <c r="B253" i="1"/>
  <c r="B253" i="3" s="1"/>
  <c r="B254" i="1"/>
  <c r="B254" i="3" s="1"/>
  <c r="B255" i="1"/>
  <c r="B255" i="3" s="1"/>
  <c r="B256" i="1"/>
  <c r="B256" i="3" s="1"/>
  <c r="B257" i="1"/>
  <c r="B257" i="3" s="1"/>
  <c r="B258" i="1"/>
  <c r="B258" i="3" s="1"/>
  <c r="B259" i="1"/>
  <c r="B259" i="3" s="1"/>
  <c r="B260" i="1"/>
  <c r="B260" i="3" s="1"/>
  <c r="B261" i="1"/>
  <c r="B261" i="3" s="1"/>
  <c r="B262" i="1"/>
  <c r="B262" i="3" s="1"/>
  <c r="B263" i="1"/>
  <c r="B263" i="3" s="1"/>
  <c r="B264" i="1"/>
  <c r="B264" i="3" s="1"/>
  <c r="B265" i="1"/>
  <c r="B265" i="3" s="1"/>
  <c r="B266" i="1"/>
  <c r="B266" i="3" s="1"/>
  <c r="B267" i="1"/>
  <c r="B267" i="3" s="1"/>
  <c r="B268" i="1"/>
  <c r="B268" i="3" s="1"/>
  <c r="B269" i="1"/>
  <c r="B269" i="3" s="1"/>
  <c r="B270" i="1"/>
  <c r="B270" i="3" s="1"/>
  <c r="B271" i="1"/>
  <c r="B271" i="3" s="1"/>
  <c r="B272" i="1"/>
  <c r="B272" i="3" s="1"/>
  <c r="B273" i="1"/>
  <c r="B273" i="3" s="1"/>
  <c r="B274" i="1"/>
  <c r="B274" i="3" s="1"/>
  <c r="B275" i="1"/>
  <c r="B275" i="3" s="1"/>
  <c r="B276" i="1"/>
  <c r="B276" i="3" s="1"/>
  <c r="B277" i="1"/>
  <c r="B277" i="3" s="1"/>
  <c r="B278" i="1"/>
  <c r="B278" i="3" s="1"/>
  <c r="B279" i="1"/>
  <c r="B279" i="3" s="1"/>
  <c r="B280" i="1"/>
  <c r="B280" i="3" s="1"/>
  <c r="B281" i="1"/>
  <c r="B281" i="3" s="1"/>
  <c r="B282" i="1"/>
  <c r="B282" i="3" s="1"/>
  <c r="B283" i="1"/>
  <c r="B283" i="3" s="1"/>
  <c r="B284" i="1"/>
  <c r="B284" i="3" s="1"/>
  <c r="B285" i="1"/>
  <c r="B285" i="3" s="1"/>
  <c r="B286" i="1"/>
  <c r="B286" i="3" s="1"/>
  <c r="B287" i="1"/>
  <c r="B287" i="3" s="1"/>
  <c r="B288" i="1"/>
  <c r="B288" i="3" s="1"/>
  <c r="B289" i="1"/>
  <c r="B289" i="3" s="1"/>
  <c r="B290" i="1"/>
  <c r="B290" i="3" s="1"/>
  <c r="B291" i="1"/>
  <c r="B291" i="3" s="1"/>
  <c r="B292" i="1"/>
  <c r="B292" i="3" s="1"/>
  <c r="B293" i="1"/>
  <c r="B293" i="3" s="1"/>
  <c r="B294" i="1"/>
  <c r="B294" i="3" s="1"/>
  <c r="B295" i="1"/>
  <c r="B295" i="3" s="1"/>
  <c r="B296" i="1"/>
  <c r="B296" i="3" s="1"/>
  <c r="B297" i="1"/>
  <c r="B297" i="3" s="1"/>
  <c r="B298" i="1"/>
  <c r="B298" i="3" s="1"/>
  <c r="B299" i="1"/>
  <c r="B299" i="3" s="1"/>
  <c r="B300" i="1"/>
  <c r="B300" i="3" s="1"/>
  <c r="B301" i="1"/>
  <c r="B301" i="3" s="1"/>
  <c r="B302" i="1"/>
  <c r="B302" i="3" s="1"/>
  <c r="B303" i="1"/>
  <c r="B303" i="3" s="1"/>
  <c r="B304" i="1"/>
  <c r="B304" i="3" s="1"/>
  <c r="B305" i="1"/>
  <c r="B305" i="3" s="1"/>
  <c r="B306" i="1"/>
  <c r="B306" i="3" s="1"/>
  <c r="B307" i="1"/>
  <c r="B307" i="3" s="1"/>
  <c r="B308" i="1"/>
  <c r="B308" i="3" s="1"/>
  <c r="B309" i="1"/>
  <c r="B309" i="3" s="1"/>
  <c r="B310" i="1"/>
  <c r="B310" i="3" s="1"/>
  <c r="B311" i="1"/>
  <c r="B311" i="3" s="1"/>
  <c r="B312" i="1"/>
  <c r="B312" i="3" s="1"/>
  <c r="B313" i="1"/>
  <c r="B313" i="3" s="1"/>
  <c r="B314" i="1"/>
  <c r="B314" i="3" s="1"/>
  <c r="B315" i="1"/>
  <c r="B315" i="3" s="1"/>
  <c r="B316" i="1"/>
  <c r="B316" i="3" s="1"/>
  <c r="B317" i="1"/>
  <c r="B317" i="3" s="1"/>
  <c r="B318" i="1"/>
  <c r="B318" i="3" s="1"/>
  <c r="B240" i="1"/>
  <c r="B240" i="3" s="1"/>
  <c r="B232" i="1"/>
  <c r="B232" i="3" s="1"/>
  <c r="B234" i="1"/>
  <c r="B234" i="3" s="1"/>
  <c r="B235" i="1"/>
  <c r="B235" i="3" s="1"/>
  <c r="B236" i="1"/>
  <c r="B236" i="3" s="1"/>
  <c r="B237" i="1"/>
  <c r="B237" i="3" s="1"/>
  <c r="B238" i="1"/>
  <c r="B238" i="3" s="1"/>
  <c r="B239" i="1"/>
  <c r="B239" i="3" s="1"/>
  <c r="B231" i="1"/>
  <c r="B231" i="3" s="1"/>
  <c r="B162" i="1"/>
  <c r="B162" i="3" s="1"/>
  <c r="B163" i="1"/>
  <c r="B163" i="3" s="1"/>
  <c r="B164" i="1"/>
  <c r="B164" i="3" s="1"/>
  <c r="B165" i="1"/>
  <c r="B165" i="3" s="1"/>
  <c r="B166" i="1"/>
  <c r="B166" i="3" s="1"/>
  <c r="B167" i="1"/>
  <c r="B167" i="3" s="1"/>
  <c r="B168" i="1"/>
  <c r="B168" i="3" s="1"/>
  <c r="B169" i="1"/>
  <c r="B169" i="3" s="1"/>
  <c r="B170" i="1"/>
  <c r="B170" i="3" s="1"/>
  <c r="B171" i="1"/>
  <c r="B171" i="3" s="1"/>
  <c r="B172" i="1"/>
  <c r="B172" i="3" s="1"/>
  <c r="B173" i="1"/>
  <c r="B173" i="3" s="1"/>
  <c r="B174" i="1"/>
  <c r="B174" i="3" s="1"/>
  <c r="B175" i="1"/>
  <c r="B175" i="3" s="1"/>
  <c r="B177" i="1"/>
  <c r="B177" i="3" s="1"/>
  <c r="B178" i="1"/>
  <c r="B178" i="3" s="1"/>
  <c r="B180" i="1"/>
  <c r="B180" i="3" s="1"/>
  <c r="B181" i="1"/>
  <c r="B181" i="3" s="1"/>
  <c r="B182" i="1"/>
  <c r="B182" i="3" s="1"/>
  <c r="B183" i="1"/>
  <c r="B183" i="3" s="1"/>
  <c r="B184" i="1"/>
  <c r="B184" i="3" s="1"/>
  <c r="B185" i="1"/>
  <c r="B185" i="3" s="1"/>
  <c r="B186" i="1"/>
  <c r="B186" i="3" s="1"/>
  <c r="B187" i="1"/>
  <c r="B187" i="3" s="1"/>
  <c r="B188" i="1"/>
  <c r="B188" i="3" s="1"/>
  <c r="B189" i="1"/>
  <c r="B189" i="3" s="1"/>
  <c r="B190" i="1"/>
  <c r="B190" i="3" s="1"/>
  <c r="B191" i="1"/>
  <c r="B191" i="3" s="1"/>
  <c r="B192" i="1"/>
  <c r="B192" i="3" s="1"/>
  <c r="B193" i="1"/>
  <c r="B193" i="3" s="1"/>
  <c r="B194" i="1"/>
  <c r="B194" i="3" s="1"/>
  <c r="B195" i="1"/>
  <c r="B195" i="3" s="1"/>
  <c r="B196" i="1"/>
  <c r="B196" i="3" s="1"/>
  <c r="B197" i="1"/>
  <c r="B197" i="3" s="1"/>
  <c r="B199" i="1"/>
  <c r="B199" i="3" s="1"/>
  <c r="B200" i="1"/>
  <c r="B200" i="3" s="1"/>
  <c r="B201" i="1"/>
  <c r="B201" i="3" s="1"/>
  <c r="B202" i="1"/>
  <c r="B202" i="3" s="1"/>
  <c r="B203" i="1"/>
  <c r="B203" i="3" s="1"/>
  <c r="B204" i="1"/>
  <c r="B204" i="3" s="1"/>
  <c r="B205" i="1"/>
  <c r="B205" i="3" s="1"/>
  <c r="B208" i="1"/>
  <c r="B208" i="3" s="1"/>
  <c r="B209" i="1"/>
  <c r="B209" i="3" s="1"/>
  <c r="B210" i="1"/>
  <c r="B210" i="3" s="1"/>
  <c r="B211" i="1"/>
  <c r="B211" i="3" s="1"/>
  <c r="B212" i="1"/>
  <c r="B212" i="3" s="1"/>
  <c r="B213" i="1"/>
  <c r="B213" i="3" s="1"/>
  <c r="B214" i="1"/>
  <c r="B214" i="3" s="1"/>
  <c r="B215" i="1"/>
  <c r="B215" i="3" s="1"/>
  <c r="B216" i="1"/>
  <c r="B216" i="3" s="1"/>
  <c r="B217" i="1"/>
  <c r="B217" i="3" s="1"/>
  <c r="B218" i="1"/>
  <c r="B218" i="3" s="1"/>
  <c r="B219" i="1"/>
  <c r="B219" i="3" s="1"/>
  <c r="B220" i="1"/>
  <c r="B220" i="3" s="1"/>
  <c r="B221" i="1"/>
  <c r="B221" i="3" s="1"/>
  <c r="B222" i="1"/>
  <c r="B222" i="3" s="1"/>
  <c r="B223" i="1"/>
  <c r="B223" i="3" s="1"/>
  <c r="B224" i="1"/>
  <c r="B224" i="3" s="1"/>
  <c r="B225" i="1"/>
  <c r="B225" i="3" s="1"/>
  <c r="B226" i="1"/>
  <c r="B226" i="3" s="1"/>
  <c r="B227" i="1"/>
  <c r="B227" i="3" s="1"/>
  <c r="B228" i="1"/>
  <c r="B228" i="3" s="1"/>
  <c r="B229" i="1"/>
  <c r="B229" i="3" s="1"/>
  <c r="B161" i="1"/>
  <c r="B161" i="3" s="1"/>
  <c r="B83" i="1"/>
  <c r="B83" i="3" s="1"/>
  <c r="B84" i="1"/>
  <c r="B84" i="3" s="1"/>
  <c r="B85" i="1"/>
  <c r="B85" i="3" s="1"/>
  <c r="B86" i="1"/>
  <c r="B86" i="3" s="1"/>
  <c r="B87" i="1"/>
  <c r="B87" i="3" s="1"/>
  <c r="B88" i="1"/>
  <c r="B88" i="3" s="1"/>
  <c r="B89" i="1"/>
  <c r="B89" i="3" s="1"/>
  <c r="B90" i="1"/>
  <c r="B90" i="3" s="1"/>
  <c r="B91" i="1"/>
  <c r="B91" i="3" s="1"/>
  <c r="B92" i="1"/>
  <c r="B92" i="3" s="1"/>
  <c r="B93" i="1"/>
  <c r="B93" i="3" s="1"/>
  <c r="B95" i="1"/>
  <c r="B95" i="3" s="1"/>
  <c r="B96" i="1"/>
  <c r="B96" i="3" s="1"/>
  <c r="B97" i="1"/>
  <c r="B97" i="3" s="1"/>
  <c r="B98" i="1"/>
  <c r="B99" i="3" s="1"/>
  <c r="B99" i="1"/>
  <c r="B98" i="3" s="1"/>
  <c r="B100" i="1"/>
  <c r="B100" i="3" s="1"/>
  <c r="B102" i="1"/>
  <c r="B102" i="3" s="1"/>
  <c r="B103" i="1"/>
  <c r="B103" i="3" s="1"/>
  <c r="B108" i="1"/>
  <c r="B108" i="3" s="1"/>
  <c r="B110" i="1"/>
  <c r="B110" i="3" s="1"/>
  <c r="B111" i="1"/>
  <c r="B111" i="3" s="1"/>
  <c r="B113" i="1"/>
  <c r="B113" i="3" s="1"/>
  <c r="B114" i="1"/>
  <c r="B114" i="3" s="1"/>
  <c r="B115" i="1"/>
  <c r="B115" i="3" s="1"/>
  <c r="B116" i="1"/>
  <c r="B116" i="3" s="1"/>
  <c r="B117" i="1"/>
  <c r="B117" i="3" s="1"/>
  <c r="B118" i="1"/>
  <c r="B118" i="3" s="1"/>
  <c r="B119" i="1"/>
  <c r="B119" i="3" s="1"/>
  <c r="B121" i="1"/>
  <c r="B121" i="3" s="1"/>
  <c r="B122" i="1"/>
  <c r="B122" i="3" s="1"/>
  <c r="B123" i="1"/>
  <c r="B123" i="3" s="1"/>
  <c r="B124" i="1"/>
  <c r="B124" i="3" s="1"/>
  <c r="B125" i="1"/>
  <c r="B125" i="3" s="1"/>
  <c r="B126" i="1"/>
  <c r="B126" i="3" s="1"/>
  <c r="B127" i="1"/>
  <c r="B127" i="3" s="1"/>
  <c r="B129" i="1"/>
  <c r="B129" i="3" s="1"/>
  <c r="B130" i="1"/>
  <c r="B130" i="3" s="1"/>
  <c r="B131" i="1"/>
  <c r="B131" i="3" s="1"/>
  <c r="B132" i="1"/>
  <c r="B132" i="3" s="1"/>
  <c r="B133" i="1"/>
  <c r="B133" i="3" s="1"/>
  <c r="B134" i="1"/>
  <c r="B134" i="3" s="1"/>
  <c r="B135" i="1"/>
  <c r="B135" i="3" s="1"/>
  <c r="B136" i="1"/>
  <c r="B136" i="3" s="1"/>
  <c r="B137" i="1"/>
  <c r="B137" i="3" s="1"/>
  <c r="B138" i="1"/>
  <c r="B138" i="3" s="1"/>
  <c r="B140" i="1"/>
  <c r="B140" i="3" s="1"/>
  <c r="B141" i="1"/>
  <c r="B141" i="3" s="1"/>
  <c r="B142" i="1"/>
  <c r="B142" i="3" s="1"/>
  <c r="B143" i="1"/>
  <c r="B143" i="3" s="1"/>
  <c r="B144" i="1"/>
  <c r="B144" i="3" s="1"/>
  <c r="B145" i="1"/>
  <c r="B145" i="3" s="1"/>
  <c r="B147" i="1"/>
  <c r="B147" i="3" s="1"/>
  <c r="B148" i="1"/>
  <c r="B148" i="3" s="1"/>
  <c r="B149" i="1"/>
  <c r="B149" i="3" s="1"/>
  <c r="B150" i="1"/>
  <c r="B150" i="3" s="1"/>
  <c r="B151" i="1"/>
  <c r="B151" i="3" s="1"/>
  <c r="B152" i="1"/>
  <c r="B152" i="3" s="1"/>
  <c r="B153" i="1"/>
  <c r="B153" i="3" s="1"/>
  <c r="B154" i="1"/>
  <c r="B154" i="3" s="1"/>
  <c r="B156" i="1"/>
  <c r="B156" i="3" s="1"/>
  <c r="B157" i="1"/>
  <c r="B157" i="3" s="1"/>
  <c r="B158" i="1"/>
  <c r="B158" i="3" s="1"/>
  <c r="B159" i="1"/>
  <c r="B159" i="3" s="1"/>
  <c r="B160" i="1"/>
  <c r="B160" i="3" s="1"/>
  <c r="B82" i="1"/>
  <c r="B82" i="3" s="1"/>
  <c r="B74" i="1"/>
  <c r="B74" i="3" s="1"/>
  <c r="B75" i="1"/>
  <c r="B75" i="3" s="1"/>
  <c r="B77" i="1"/>
  <c r="B77" i="3" s="1"/>
  <c r="B79" i="1"/>
  <c r="B79" i="3" s="1"/>
  <c r="B80" i="1"/>
  <c r="B80" i="3" s="1"/>
  <c r="B81" i="1"/>
  <c r="B81" i="3" s="1"/>
  <c r="B73" i="1"/>
  <c r="B73" i="3" s="1"/>
  <c r="B5" i="1"/>
  <c r="B5" i="3" s="1"/>
  <c r="B6" i="1"/>
  <c r="B6" i="3" s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B34" i="1"/>
  <c r="B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B42" i="1"/>
  <c r="B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B50" i="1"/>
  <c r="B50" i="3" s="1"/>
  <c r="B51" i="1"/>
  <c r="B51" i="3" s="1"/>
  <c r="B52" i="1"/>
  <c r="B52" i="3" s="1"/>
  <c r="B53" i="1"/>
  <c r="B53" i="3" s="1"/>
  <c r="B54" i="1"/>
  <c r="B54" i="3" s="1"/>
  <c r="B55" i="1"/>
  <c r="B55" i="3" s="1"/>
  <c r="B56" i="1"/>
  <c r="B56" i="3" s="1"/>
  <c r="B57" i="1"/>
  <c r="B57" i="3" s="1"/>
  <c r="B58" i="1"/>
  <c r="B58" i="3" s="1"/>
  <c r="B59" i="1"/>
  <c r="B59" i="3" s="1"/>
  <c r="B60" i="1"/>
  <c r="B60" i="3" s="1"/>
  <c r="B61" i="1"/>
  <c r="B61" i="3" s="1"/>
  <c r="B62" i="1"/>
  <c r="B62" i="3" s="1"/>
  <c r="B63" i="1"/>
  <c r="B63" i="3" s="1"/>
  <c r="B64" i="1"/>
  <c r="B64" i="3" s="1"/>
  <c r="B65" i="1"/>
  <c r="B65" i="3" s="1"/>
  <c r="B66" i="1"/>
  <c r="B66" i="3" s="1"/>
  <c r="B67" i="1"/>
  <c r="B67" i="3" s="1"/>
  <c r="B68" i="1"/>
  <c r="B68" i="3" s="1"/>
  <c r="B69" i="1"/>
  <c r="B69" i="3" s="1"/>
  <c r="B70" i="1"/>
  <c r="B70" i="3" s="1"/>
  <c r="B71" i="1"/>
  <c r="B71" i="3" s="1"/>
  <c r="B4" i="1"/>
  <c r="B4" i="3" s="1"/>
  <c r="B176" i="2" l="1"/>
  <c r="B327" i="2"/>
  <c r="B367" i="2"/>
  <c r="B169" i="2"/>
  <c r="B320" i="2"/>
  <c r="B311" i="2"/>
  <c r="B139" i="2"/>
  <c r="B304" i="2"/>
  <c r="B359" i="2"/>
  <c r="B115" i="2"/>
  <c r="B279" i="2"/>
  <c r="B413" i="2"/>
  <c r="B107" i="2"/>
  <c r="B272" i="2"/>
  <c r="B412" i="2"/>
  <c r="B216" i="2"/>
  <c r="B247" i="2"/>
  <c r="B209" i="2"/>
  <c r="B319" i="2"/>
  <c r="B77" i="2"/>
  <c r="B132" i="2"/>
  <c r="B104" i="2"/>
  <c r="B208" i="2"/>
  <c r="B168" i="2"/>
  <c r="B303" i="2"/>
  <c r="B271" i="2"/>
  <c r="B351" i="2"/>
  <c r="B353" i="2"/>
  <c r="B358" i="2"/>
  <c r="B409" i="2"/>
  <c r="B140" i="2"/>
  <c r="B76" i="2"/>
  <c r="B128" i="2"/>
  <c r="B100" i="2"/>
  <c r="B201" i="2"/>
  <c r="B231" i="2"/>
  <c r="B296" i="2"/>
  <c r="B264" i="2"/>
  <c r="B344" i="2"/>
  <c r="B391" i="2"/>
  <c r="B429" i="2"/>
  <c r="B405" i="2"/>
  <c r="B94" i="2"/>
  <c r="B124" i="2"/>
  <c r="B99" i="2"/>
  <c r="B193" i="2"/>
  <c r="B239" i="2"/>
  <c r="B295" i="2"/>
  <c r="B263" i="2"/>
  <c r="B343" i="2"/>
  <c r="B390" i="2"/>
  <c r="B428" i="2"/>
  <c r="B404" i="2"/>
  <c r="B156" i="2"/>
  <c r="B123" i="2"/>
  <c r="B225" i="2"/>
  <c r="B192" i="2"/>
  <c r="B232" i="2"/>
  <c r="B288" i="2"/>
  <c r="B256" i="2"/>
  <c r="B336" i="2"/>
  <c r="B383" i="2"/>
  <c r="B421" i="2"/>
  <c r="B401" i="2"/>
  <c r="B148" i="2"/>
  <c r="B120" i="2"/>
  <c r="B224" i="2"/>
  <c r="B185" i="2"/>
  <c r="B240" i="2"/>
  <c r="B287" i="2"/>
  <c r="B255" i="2"/>
  <c r="B335" i="2"/>
  <c r="B382" i="2"/>
  <c r="B420" i="2"/>
  <c r="B147" i="2"/>
  <c r="B116" i="2"/>
  <c r="B217" i="2"/>
  <c r="B184" i="2"/>
  <c r="B312" i="2"/>
  <c r="B280" i="2"/>
  <c r="B248" i="2"/>
  <c r="B328" i="2"/>
  <c r="B375" i="2"/>
  <c r="B417" i="2"/>
  <c r="B70" i="2"/>
  <c r="B54" i="2"/>
  <c r="B38" i="2"/>
  <c r="B30" i="2"/>
  <c r="B14" i="2"/>
  <c r="B6" i="2"/>
  <c r="B85" i="2"/>
  <c r="B31" i="2"/>
  <c r="B108" i="2"/>
  <c r="B62" i="2"/>
  <c r="B46" i="2"/>
  <c r="B22" i="2"/>
  <c r="B93" i="2"/>
  <c r="B155" i="2"/>
  <c r="B131" i="2"/>
  <c r="B200" i="2"/>
  <c r="B374" i="2"/>
  <c r="B366" i="2"/>
  <c r="B69" i="2"/>
  <c r="B61" i="2"/>
  <c r="B53" i="2"/>
  <c r="B45" i="2"/>
  <c r="B37" i="2"/>
  <c r="B29" i="2"/>
  <c r="B21" i="2"/>
  <c r="B13" i="2"/>
  <c r="B5" i="2"/>
  <c r="B75" i="2"/>
  <c r="B92" i="2"/>
  <c r="B84" i="2"/>
  <c r="B154" i="2"/>
  <c r="B146" i="2"/>
  <c r="B138" i="2"/>
  <c r="B130" i="2"/>
  <c r="B122" i="2"/>
  <c r="B114" i="2"/>
  <c r="B106" i="2"/>
  <c r="B98" i="2"/>
  <c r="B223" i="2"/>
  <c r="B215" i="2"/>
  <c r="B207" i="2"/>
  <c r="B199" i="2"/>
  <c r="B191" i="2"/>
  <c r="B183" i="2"/>
  <c r="B175" i="2"/>
  <c r="B167" i="2"/>
  <c r="B238" i="2"/>
  <c r="B318" i="2"/>
  <c r="B310" i="2"/>
  <c r="B302" i="2"/>
  <c r="B294" i="2"/>
  <c r="B286" i="2"/>
  <c r="B278" i="2"/>
  <c r="B270" i="2"/>
  <c r="B262" i="2"/>
  <c r="B254" i="2"/>
  <c r="B246" i="2"/>
  <c r="B350" i="2"/>
  <c r="B342" i="2"/>
  <c r="B334" i="2"/>
  <c r="B326" i="2"/>
  <c r="B397" i="2"/>
  <c r="B389" i="2"/>
  <c r="B381" i="2"/>
  <c r="B373" i="2"/>
  <c r="B365" i="2"/>
  <c r="B357" i="2"/>
  <c r="B427" i="2"/>
  <c r="B419" i="2"/>
  <c r="B411" i="2"/>
  <c r="B403" i="2"/>
  <c r="B39" i="2"/>
  <c r="B68" i="2"/>
  <c r="B60" i="2"/>
  <c r="B52" i="2"/>
  <c r="B44" i="2"/>
  <c r="B36" i="2"/>
  <c r="B28" i="2"/>
  <c r="B20" i="2"/>
  <c r="B12" i="2"/>
  <c r="B73" i="2"/>
  <c r="B74" i="2"/>
  <c r="B91" i="2"/>
  <c r="B83" i="2"/>
  <c r="B153" i="2"/>
  <c r="B145" i="2"/>
  <c r="B137" i="2"/>
  <c r="B129" i="2"/>
  <c r="B121" i="2"/>
  <c r="B113" i="2"/>
  <c r="B105" i="2"/>
  <c r="B161" i="2"/>
  <c r="B222" i="2"/>
  <c r="B214" i="2"/>
  <c r="B206" i="2"/>
  <c r="B198" i="2"/>
  <c r="B190" i="2"/>
  <c r="B182" i="2"/>
  <c r="B174" i="2"/>
  <c r="B166" i="2"/>
  <c r="B237" i="2"/>
  <c r="B317" i="2"/>
  <c r="B309" i="2"/>
  <c r="B301" i="2"/>
  <c r="B293" i="2"/>
  <c r="B285" i="2"/>
  <c r="B277" i="2"/>
  <c r="B269" i="2"/>
  <c r="B261" i="2"/>
  <c r="B253" i="2"/>
  <c r="B245" i="2"/>
  <c r="B349" i="2"/>
  <c r="B341" i="2"/>
  <c r="B333" i="2"/>
  <c r="B325" i="2"/>
  <c r="B396" i="2"/>
  <c r="B388" i="2"/>
  <c r="B380" i="2"/>
  <c r="B372" i="2"/>
  <c r="B364" i="2"/>
  <c r="B356" i="2"/>
  <c r="B426" i="2"/>
  <c r="B418" i="2"/>
  <c r="B410" i="2"/>
  <c r="B402" i="2"/>
  <c r="B71" i="2"/>
  <c r="B47" i="2"/>
  <c r="B15" i="2"/>
  <c r="B7" i="2"/>
  <c r="B86" i="2"/>
  <c r="B67" i="2"/>
  <c r="B59" i="2"/>
  <c r="B51" i="2"/>
  <c r="B43" i="2"/>
  <c r="B35" i="2"/>
  <c r="B27" i="2"/>
  <c r="B19" i="2"/>
  <c r="B11" i="2"/>
  <c r="B81" i="2"/>
  <c r="B82" i="2"/>
  <c r="B90" i="2"/>
  <c r="B160" i="2"/>
  <c r="B152" i="2"/>
  <c r="B144" i="2"/>
  <c r="B136" i="2"/>
  <c r="B112" i="2"/>
  <c r="B229" i="2"/>
  <c r="B221" i="2"/>
  <c r="B213" i="2"/>
  <c r="B205" i="2"/>
  <c r="B197" i="2"/>
  <c r="B189" i="2"/>
  <c r="B181" i="2"/>
  <c r="B173" i="2"/>
  <c r="B165" i="2"/>
  <c r="B236" i="2"/>
  <c r="B316" i="2"/>
  <c r="B308" i="2"/>
  <c r="B300" i="2"/>
  <c r="B292" i="2"/>
  <c r="B284" i="2"/>
  <c r="B276" i="2"/>
  <c r="B268" i="2"/>
  <c r="B260" i="2"/>
  <c r="B252" i="2"/>
  <c r="B244" i="2"/>
  <c r="B348" i="2"/>
  <c r="B340" i="2"/>
  <c r="B332" i="2"/>
  <c r="B324" i="2"/>
  <c r="B395" i="2"/>
  <c r="B387" i="2"/>
  <c r="B379" i="2"/>
  <c r="B371" i="2"/>
  <c r="B363" i="2"/>
  <c r="B355" i="2"/>
  <c r="B425" i="2"/>
  <c r="B66" i="2"/>
  <c r="B58" i="2"/>
  <c r="B50" i="2"/>
  <c r="B42" i="2"/>
  <c r="B34" i="2"/>
  <c r="B26" i="2"/>
  <c r="B18" i="2"/>
  <c r="B10" i="2"/>
  <c r="B80" i="2"/>
  <c r="B97" i="2"/>
  <c r="B89" i="2"/>
  <c r="B159" i="2"/>
  <c r="B151" i="2"/>
  <c r="B143" i="2"/>
  <c r="B135" i="2"/>
  <c r="B127" i="2"/>
  <c r="B119" i="2"/>
  <c r="B111" i="2"/>
  <c r="B103" i="2"/>
  <c r="B228" i="2"/>
  <c r="B220" i="2"/>
  <c r="B212" i="2"/>
  <c r="B204" i="2"/>
  <c r="B196" i="2"/>
  <c r="B188" i="2"/>
  <c r="B180" i="2"/>
  <c r="B172" i="2"/>
  <c r="B164" i="2"/>
  <c r="B235" i="2"/>
  <c r="B315" i="2"/>
  <c r="B307" i="2"/>
  <c r="B299" i="2"/>
  <c r="B291" i="2"/>
  <c r="B283" i="2"/>
  <c r="B275" i="2"/>
  <c r="B267" i="2"/>
  <c r="B259" i="2"/>
  <c r="B251" i="2"/>
  <c r="B243" i="2"/>
  <c r="B347" i="2"/>
  <c r="B339" i="2"/>
  <c r="B331" i="2"/>
  <c r="B323" i="2"/>
  <c r="B394" i="2"/>
  <c r="B386" i="2"/>
  <c r="B378" i="2"/>
  <c r="B370" i="2"/>
  <c r="B362" i="2"/>
  <c r="B354" i="2"/>
  <c r="B424" i="2"/>
  <c r="B416" i="2"/>
  <c r="B408" i="2"/>
  <c r="B400" i="2"/>
  <c r="B399" i="2"/>
  <c r="B399" i="3"/>
  <c r="B55" i="2"/>
  <c r="B177" i="2"/>
  <c r="B65" i="2"/>
  <c r="B57" i="2"/>
  <c r="B49" i="2"/>
  <c r="B41" i="2"/>
  <c r="B33" i="2"/>
  <c r="B25" i="2"/>
  <c r="B17" i="2"/>
  <c r="B9" i="2"/>
  <c r="B79" i="2"/>
  <c r="B96" i="2"/>
  <c r="B88" i="2"/>
  <c r="B158" i="2"/>
  <c r="B150" i="2"/>
  <c r="B142" i="2"/>
  <c r="B134" i="2"/>
  <c r="B126" i="2"/>
  <c r="B118" i="2"/>
  <c r="B110" i="2"/>
  <c r="B102" i="2"/>
  <c r="B227" i="2"/>
  <c r="B219" i="2"/>
  <c r="B211" i="2"/>
  <c r="B203" i="2"/>
  <c r="B195" i="2"/>
  <c r="B187" i="2"/>
  <c r="B179" i="2"/>
  <c r="B171" i="2"/>
  <c r="B163" i="2"/>
  <c r="B234" i="2"/>
  <c r="B314" i="2"/>
  <c r="B306" i="2"/>
  <c r="B298" i="2"/>
  <c r="B290" i="2"/>
  <c r="B282" i="2"/>
  <c r="B274" i="2"/>
  <c r="B266" i="2"/>
  <c r="B258" i="2"/>
  <c r="B250" i="2"/>
  <c r="B242" i="2"/>
  <c r="B346" i="2"/>
  <c r="B338" i="2"/>
  <c r="B330" i="2"/>
  <c r="B322" i="2"/>
  <c r="B393" i="2"/>
  <c r="B385" i="2"/>
  <c r="B377" i="2"/>
  <c r="B369" i="2"/>
  <c r="B361" i="2"/>
  <c r="B398" i="2"/>
  <c r="B423" i="2"/>
  <c r="B415" i="2"/>
  <c r="B407" i="2"/>
  <c r="B63" i="2"/>
  <c r="B23" i="2"/>
  <c r="B4" i="2"/>
  <c r="B64" i="2"/>
  <c r="B56" i="2"/>
  <c r="B48" i="2"/>
  <c r="B40" i="2"/>
  <c r="B32" i="2"/>
  <c r="B24" i="2"/>
  <c r="B16" i="2"/>
  <c r="B8" i="2"/>
  <c r="B78" i="2"/>
  <c r="B95" i="2"/>
  <c r="B87" i="2"/>
  <c r="B157" i="2"/>
  <c r="B149" i="2"/>
  <c r="B141" i="2"/>
  <c r="B133" i="2"/>
  <c r="B125" i="2"/>
  <c r="B117" i="2"/>
  <c r="B109" i="2"/>
  <c r="B101" i="2"/>
  <c r="B226" i="2"/>
  <c r="B218" i="2"/>
  <c r="B210" i="2"/>
  <c r="B202" i="2"/>
  <c r="B194" i="2"/>
  <c r="B186" i="2"/>
  <c r="B178" i="2"/>
  <c r="B170" i="2"/>
  <c r="B162" i="2"/>
  <c r="B233" i="2"/>
  <c r="B313" i="2"/>
  <c r="B305" i="2"/>
  <c r="B297" i="2"/>
  <c r="B289" i="2"/>
  <c r="B281" i="2"/>
  <c r="B273" i="2"/>
  <c r="B265" i="2"/>
  <c r="B257" i="2"/>
  <c r="B249" i="2"/>
  <c r="B241" i="2"/>
  <c r="B345" i="2"/>
  <c r="B337" i="2"/>
  <c r="B329" i="2"/>
  <c r="B321" i="2"/>
  <c r="B392" i="2"/>
  <c r="B384" i="2"/>
  <c r="B376" i="2"/>
  <c r="B368" i="2"/>
  <c r="B360" i="2"/>
  <c r="B430" i="2"/>
  <c r="B422" i="2"/>
  <c r="B414" i="2"/>
  <c r="B406" i="2"/>
  <c r="J436" i="1"/>
  <c r="J98" i="1"/>
  <c r="K98" i="1" s="1"/>
  <c r="J398" i="1" l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397" i="1"/>
  <c r="K397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53" i="1"/>
  <c r="K353" i="1" s="1"/>
  <c r="J320" i="1"/>
  <c r="K320" i="1" s="1"/>
  <c r="J321" i="1"/>
  <c r="K321" i="1" s="1"/>
  <c r="J322" i="1"/>
  <c r="K322" i="1" s="1"/>
  <c r="J323" i="1"/>
  <c r="K323" i="1" s="1"/>
  <c r="J324" i="1"/>
  <c r="K324" i="1" s="1"/>
  <c r="J351" i="1"/>
  <c r="K351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19" i="1"/>
  <c r="K319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240" i="1"/>
  <c r="K240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31" i="1"/>
  <c r="K23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161" i="1"/>
  <c r="K161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82" i="1"/>
  <c r="K82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73" i="1"/>
  <c r="K73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I433" i="1" l="1"/>
  <c r="I435" i="1"/>
  <c r="I434" i="1"/>
  <c r="I432" i="1"/>
  <c r="F435" i="3"/>
  <c r="F434" i="3"/>
  <c r="F433" i="3"/>
  <c r="F432" i="3"/>
  <c r="G435" i="2"/>
  <c r="G434" i="2"/>
  <c r="G433" i="2"/>
  <c r="G432" i="2"/>
  <c r="F435" i="2"/>
  <c r="F434" i="2"/>
  <c r="F433" i="2"/>
  <c r="F432" i="2"/>
  <c r="F437" i="3" l="1"/>
  <c r="G437" i="2"/>
  <c r="I437" i="1"/>
  <c r="F437" i="2"/>
  <c r="F435" i="1"/>
  <c r="F434" i="1"/>
  <c r="F433" i="1"/>
  <c r="F432" i="1"/>
  <c r="F437" i="1" l="1"/>
  <c r="H435" i="3" l="1"/>
  <c r="J435" i="3" s="1"/>
  <c r="K435" i="3" s="1"/>
  <c r="H434" i="3"/>
  <c r="J434" i="3" s="1"/>
  <c r="K434" i="3" s="1"/>
  <c r="H433" i="3"/>
  <c r="J433" i="3" s="1"/>
  <c r="K433" i="3" s="1"/>
  <c r="H432" i="3"/>
  <c r="J432" i="3" s="1"/>
  <c r="K432" i="3" s="1"/>
  <c r="H435" i="2"/>
  <c r="J435" i="2" s="1"/>
  <c r="K435" i="2" s="1"/>
  <c r="H434" i="2"/>
  <c r="J434" i="2" s="1"/>
  <c r="K434" i="2" s="1"/>
  <c r="H433" i="2"/>
  <c r="J433" i="2" s="1"/>
  <c r="K433" i="2" s="1"/>
  <c r="H432" i="2"/>
  <c r="J432" i="2" s="1"/>
  <c r="K432" i="2" s="1"/>
  <c r="H435" i="1"/>
  <c r="J435" i="1" s="1"/>
  <c r="H434" i="1"/>
  <c r="J434" i="1" s="1"/>
  <c r="H433" i="1"/>
  <c r="J433" i="1" s="1"/>
  <c r="H432" i="1"/>
  <c r="J432" i="1" s="1"/>
  <c r="H437" i="3" l="1"/>
  <c r="J437" i="3" s="1"/>
  <c r="K437" i="3" s="1"/>
  <c r="H437" i="2"/>
  <c r="J437" i="2" s="1"/>
  <c r="K437" i="2" s="1"/>
  <c r="H437" i="1"/>
  <c r="G432" i="3"/>
  <c r="G433" i="3"/>
  <c r="G434" i="3"/>
  <c r="G435" i="3"/>
  <c r="J437" i="1" l="1"/>
  <c r="K437" i="1" s="1"/>
  <c r="G437" i="3"/>
  <c r="G435" i="1"/>
  <c r="K435" i="1" s="1"/>
  <c r="G434" i="1"/>
  <c r="K434" i="1" s="1"/>
  <c r="G433" i="1"/>
  <c r="K433" i="1" s="1"/>
  <c r="G432" i="1"/>
  <c r="K432" i="1" l="1"/>
  <c r="G437" i="1"/>
  <c r="E435" i="3" l="1"/>
  <c r="E434" i="3"/>
  <c r="E433" i="3"/>
  <c r="E432" i="3"/>
  <c r="E435" i="2"/>
  <c r="E434" i="2"/>
  <c r="E433" i="2"/>
  <c r="E432" i="2"/>
  <c r="E435" i="1"/>
  <c r="E434" i="1"/>
  <c r="E433" i="1"/>
  <c r="E432" i="1"/>
  <c r="E437" i="2" l="1"/>
  <c r="E437" i="1"/>
  <c r="E437" i="3"/>
  <c r="D435" i="3" l="1"/>
  <c r="D434" i="3"/>
  <c r="D433" i="3"/>
  <c r="D432" i="3"/>
  <c r="D435" i="2"/>
  <c r="D434" i="2"/>
  <c r="D433" i="2"/>
  <c r="D432" i="2"/>
  <c r="D435" i="1"/>
  <c r="D434" i="1"/>
  <c r="D433" i="1"/>
  <c r="D432" i="1"/>
  <c r="D437" i="1" l="1"/>
  <c r="D437" i="3"/>
  <c r="D437" i="2"/>
</calcChain>
</file>

<file path=xl/sharedStrings.xml><?xml version="1.0" encoding="utf-8"?>
<sst xmlns="http://schemas.openxmlformats.org/spreadsheetml/2006/main" count="3101" uniqueCount="548">
  <si>
    <t>Average Weekday Subway Ridership</t>
  </si>
  <si>
    <t>Station (alphabetical by borough)</t>
  </si>
  <si>
    <t>Boro</t>
  </si>
  <si>
    <t>2018-2019 Change</t>
  </si>
  <si>
    <t>2019 Rank</t>
  </si>
  <si>
    <t>The Bronx</t>
  </si>
  <si>
    <t>138 St-Grand Concourse (4,5)</t>
  </si>
  <si>
    <t>Bx</t>
  </si>
  <si>
    <t>149 St-Grand Concourse (2,4,5)</t>
  </si>
  <si>
    <t>161 St-Yankee Stadium (B,D,4)</t>
  </si>
  <si>
    <t>167 St (4)</t>
  </si>
  <si>
    <t>167 St (B,D)</t>
  </si>
  <si>
    <t>170 St (4)</t>
  </si>
  <si>
    <t>170 St (B,D)</t>
  </si>
  <si>
    <t>174 St (2,5)</t>
  </si>
  <si>
    <t>174-175 Sts (B,D)</t>
  </si>
  <si>
    <t>176 St (4)</t>
  </si>
  <si>
    <t>182-183 Sts (B,D)</t>
  </si>
  <si>
    <t>183 St (4)</t>
  </si>
  <si>
    <t>219 St (2,5)</t>
  </si>
  <si>
    <t>225 St (2,5)</t>
  </si>
  <si>
    <t>231 St (1)</t>
  </si>
  <si>
    <t>233 St (2,5)</t>
  </si>
  <si>
    <t>238 St (1)</t>
  </si>
  <si>
    <t>3 Av-138 St (6)</t>
  </si>
  <si>
    <t>3 Av-149 St (2,5)</t>
  </si>
  <si>
    <t>Allerton Av (2,5)</t>
  </si>
  <si>
    <t>Baychester Av (5)</t>
  </si>
  <si>
    <t>Bedford Park Blvd (B,D)</t>
  </si>
  <si>
    <t>Bedford Park Blvd-Lehman College (4)</t>
  </si>
  <si>
    <t>Bronx Park East (2,5)</t>
  </si>
  <si>
    <t>Brook Av (6)</t>
  </si>
  <si>
    <t>Buhre Av (6)</t>
  </si>
  <si>
    <t>Burke Av (2,5)</t>
  </si>
  <si>
    <t>Burnside Av (4)</t>
  </si>
  <si>
    <t>Castle Hill Av (6)</t>
  </si>
  <si>
    <t>Cypress Av (6)</t>
  </si>
  <si>
    <t>East 143 St-St Mary's St (6)</t>
  </si>
  <si>
    <t>East 149 St (6)</t>
  </si>
  <si>
    <t>East 180 St (2,5)</t>
  </si>
  <si>
    <t>Eastchester-Dyre Av (5)</t>
  </si>
  <si>
    <t>Elder Av (6)</t>
  </si>
  <si>
    <t>Fordham Rd (4)</t>
  </si>
  <si>
    <t>Fordham Rd (B,D)</t>
  </si>
  <si>
    <t>Freeman St (2,5)</t>
  </si>
  <si>
    <t>Gun Hill Rd (2,5)</t>
  </si>
  <si>
    <t>Gun Hill Rd (5)</t>
  </si>
  <si>
    <t>Hunts Point Av (6)</t>
  </si>
  <si>
    <t>Intervale Av (2,5)</t>
  </si>
  <si>
    <t>Jackson Av (2,5)</t>
  </si>
  <si>
    <t>Kingsbridge Rd (4)</t>
  </si>
  <si>
    <t>Kingsbridge Rd (B,D)</t>
  </si>
  <si>
    <t>Longwood Av (6)</t>
  </si>
  <si>
    <t>Middletown Rd (6)</t>
  </si>
  <si>
    <t>Morris Park (5)</t>
  </si>
  <si>
    <t>Morrison Av-Soundview (6)</t>
  </si>
  <si>
    <t>Mosholu Pkwy (4)</t>
  </si>
  <si>
    <t>Mt Eden Av (4)</t>
  </si>
  <si>
    <t>Nereid Av (2,5)</t>
  </si>
  <si>
    <t>Norwood-205 St (D)</t>
  </si>
  <si>
    <t>Parkchester (6)</t>
  </si>
  <si>
    <t>Pelham Bay Park (6)</t>
  </si>
  <si>
    <t>Pelham Pkwy (2,5)</t>
  </si>
  <si>
    <t>Pelham Pkwy (5)</t>
  </si>
  <si>
    <t>Prospect Av (2,5)</t>
  </si>
  <si>
    <t>Simpson St (2,5)</t>
  </si>
  <si>
    <t>St Lawrence Av (6)</t>
  </si>
  <si>
    <t>Tremont Av (B,D)</t>
  </si>
  <si>
    <t>Van Cortlandt Park-242 St (1)</t>
  </si>
  <si>
    <t>Wakefield-241 St (2)</t>
  </si>
  <si>
    <t>West Farms Sq-East Tremont Av (2,5)</t>
  </si>
  <si>
    <t>Westchester Sq-East Tremont Av (6)</t>
  </si>
  <si>
    <t>Whitlock Av (6)</t>
  </si>
  <si>
    <t>Woodlawn (4)</t>
  </si>
  <si>
    <t>Zerega Av (6)</t>
  </si>
  <si>
    <t>Brooklyn</t>
  </si>
  <si>
    <t>15 St-Prospect Park (F,G)</t>
  </si>
  <si>
    <t>B</t>
  </si>
  <si>
    <t>18 Av (D)</t>
  </si>
  <si>
    <t>18 Av (F)</t>
  </si>
  <si>
    <t>18 Av (N)</t>
  </si>
  <si>
    <t>20 Av (D)</t>
  </si>
  <si>
    <t>20 Av (N)</t>
  </si>
  <si>
    <t>25 Av (D)</t>
  </si>
  <si>
    <t>25 St (R)</t>
  </si>
  <si>
    <t>36 St (D,N,R)</t>
  </si>
  <si>
    <t>4 Av (F,G)/9 St (R)</t>
  </si>
  <si>
    <t>45 St (R)</t>
  </si>
  <si>
    <t>50 St (D)</t>
  </si>
  <si>
    <t>53 St (R)</t>
  </si>
  <si>
    <t>55 St (D)</t>
  </si>
  <si>
    <t>59 St (N,R)</t>
  </si>
  <si>
    <t>7 Av (B,Q)</t>
  </si>
  <si>
    <t>7 Av (F,G)</t>
  </si>
  <si>
    <t>71 St (D)</t>
  </si>
  <si>
    <t>77 St (R)</t>
  </si>
  <si>
    <t>79 St (D)</t>
  </si>
  <si>
    <t>8 Av (N)</t>
  </si>
  <si>
    <t>86 St (N)</t>
  </si>
  <si>
    <t>86 St (R)</t>
  </si>
  <si>
    <t>9 Av (D)</t>
  </si>
  <si>
    <t>Alabama Av (J)</t>
  </si>
  <si>
    <t>Atlantic Av (L)</t>
  </si>
  <si>
    <t>Atlantic Av-Barclays Ctr (B,D,N,Q,R,2,3,4,5)</t>
  </si>
  <si>
    <t>Avenue H (Q)</t>
  </si>
  <si>
    <t>Avenue I (F)</t>
  </si>
  <si>
    <t>Avenue J (Q)</t>
  </si>
  <si>
    <t>Avenue M (Q)</t>
  </si>
  <si>
    <t>Avenue N (F)</t>
  </si>
  <si>
    <t>Avenue P (F)</t>
  </si>
  <si>
    <t>Avenue U (F)</t>
  </si>
  <si>
    <t>Avenue U (N)</t>
  </si>
  <si>
    <t>Avenue U (Q)</t>
  </si>
  <si>
    <t>Avenue X (F)</t>
  </si>
  <si>
    <t>Bay 50 St (D)</t>
  </si>
  <si>
    <t>Bay Pkwy (D)</t>
  </si>
  <si>
    <t>Bay Pkwy (F)</t>
  </si>
  <si>
    <t>Bay Pkwy (N)</t>
  </si>
  <si>
    <t>Bay Ridge Av (R)</t>
  </si>
  <si>
    <t>Bay Ridge-95 St (R)</t>
  </si>
  <si>
    <t>Bedford Av (L)</t>
  </si>
  <si>
    <t>Bedford-Nostrand Avs (G)</t>
  </si>
  <si>
    <t>Bergen St (2,3)</t>
  </si>
  <si>
    <t>Bergen St (F,G)</t>
  </si>
  <si>
    <t>Beverley Rd (Q)</t>
  </si>
  <si>
    <t>Beverly Rd (2,5)</t>
  </si>
  <si>
    <t>Brighton Beach (B,Q)</t>
  </si>
  <si>
    <t>Broadway (G)</t>
  </si>
  <si>
    <t>Broadway Junction (A,C,J,L,Z)</t>
  </si>
  <si>
    <t>Bushwick Av-Aberdeen St (L)</t>
  </si>
  <si>
    <t>Canarsie-Rockaway Pkwy (L)</t>
  </si>
  <si>
    <t>Carroll St (F,G)</t>
  </si>
  <si>
    <t>Central Av (M)</t>
  </si>
  <si>
    <t>Chauncey St (J,Z)</t>
  </si>
  <si>
    <t>Church Av (2,5)</t>
  </si>
  <si>
    <t>Church Av (B,Q)</t>
  </si>
  <si>
    <t>Church Av (F,G)</t>
  </si>
  <si>
    <t>Clark St (2,3)</t>
  </si>
  <si>
    <t>Classon Av (G)</t>
  </si>
  <si>
    <t>Cleveland St (J)</t>
  </si>
  <si>
    <t>Clinton-Washington Avs (C)</t>
  </si>
  <si>
    <t>Clinton-Washington Avs (G)</t>
  </si>
  <si>
    <t>Coney Island-Stillwell Av (D,F,N,Q)</t>
  </si>
  <si>
    <t>Cortelyou Rd (Q)</t>
  </si>
  <si>
    <t>Court St (R)/Borough Hall (2,3,4,5)</t>
  </si>
  <si>
    <t>Crescent St (J,Z)</t>
  </si>
  <si>
    <t>Crown Heights-Utica Av (3,4)</t>
  </si>
  <si>
    <t>Cypress Hills (J)</t>
  </si>
  <si>
    <t>DeKalb Av (B,Q,R)</t>
  </si>
  <si>
    <t>DeKalb Av (L)</t>
  </si>
  <si>
    <t>Ditmas Av (F)</t>
  </si>
  <si>
    <t>East 105 St (L)</t>
  </si>
  <si>
    <t>Eastern Pkwy-Brooklyn Museum (2,3)</t>
  </si>
  <si>
    <t>Euclid Av (A,C)</t>
  </si>
  <si>
    <t>Flatbush Av-Brooklyn College (2,5)</t>
  </si>
  <si>
    <t>Flushing Av (G)</t>
  </si>
  <si>
    <t>Flushing Av (J,M)</t>
  </si>
  <si>
    <t>Fort Hamilton Pkwy (D)</t>
  </si>
  <si>
    <t>Fort Hamilton Pkwy (F,G)</t>
  </si>
  <si>
    <t>Fort Hamilton Pkwy (N)</t>
  </si>
  <si>
    <t>Franklin Av (2,3,4,5)/Botanic Garden (S)</t>
  </si>
  <si>
    <t>Franklin Av (C,S)</t>
  </si>
  <si>
    <t>Fulton St (G)</t>
  </si>
  <si>
    <t>Gates Av (J,Z)</t>
  </si>
  <si>
    <t>Graham Av (L)</t>
  </si>
  <si>
    <t>Grand Army Plaza (2,3)</t>
  </si>
  <si>
    <t>Grand St (L)</t>
  </si>
  <si>
    <t>Grant Av (A)</t>
  </si>
  <si>
    <t>Greenpoint Av (G)</t>
  </si>
  <si>
    <t>Halsey St (J)</t>
  </si>
  <si>
    <t>Halsey St (L)</t>
  </si>
  <si>
    <t>Hewes St (J,M)</t>
  </si>
  <si>
    <t>High St (A,C)</t>
  </si>
  <si>
    <t>Hoyt St (2,3)</t>
  </si>
  <si>
    <t>Hoyt-Schermerhorn Sts (A,C,G)</t>
  </si>
  <si>
    <t>Jay St-MetroTech (A,C,F,R)</t>
  </si>
  <si>
    <t>Jefferson St (L)</t>
  </si>
  <si>
    <t>Junius St (3)</t>
  </si>
  <si>
    <t>Kings Hwy (B,Q)</t>
  </si>
  <si>
    <t>Kings Hwy (F)</t>
  </si>
  <si>
    <t>Kings Hwy (N)</t>
  </si>
  <si>
    <t>Kingston Av (3)</t>
  </si>
  <si>
    <t>Kingston-Throop Avs (C)</t>
  </si>
  <si>
    <t>Knickerbocker Av (M)</t>
  </si>
  <si>
    <t>Kosciuszko St (J)</t>
  </si>
  <si>
    <t>Lafayette Av (C)</t>
  </si>
  <si>
    <t>Liberty Av (C)</t>
  </si>
  <si>
    <t>Livonia Av (L)</t>
  </si>
  <si>
    <t>Lorimer St (J,M)</t>
  </si>
  <si>
    <t>Lorimer St (L)/Metropolitan Av (G)</t>
  </si>
  <si>
    <t>Marcy Av (J,M,Z)</t>
  </si>
  <si>
    <t>Montrose Av (L)</t>
  </si>
  <si>
    <t>Morgan Av (L)</t>
  </si>
  <si>
    <t>Myrtle Av (J,M,Z)</t>
  </si>
  <si>
    <t>Myrtle-Willoughby Avs (G)</t>
  </si>
  <si>
    <t>Myrtle-Wyckoff Avs (L,M)</t>
  </si>
  <si>
    <t>Nassau Av (G)</t>
  </si>
  <si>
    <t>Neck Rd (Q)</t>
  </si>
  <si>
    <t>Neptune Av (F)</t>
  </si>
  <si>
    <t>Nevins St (2,3,4,5)</t>
  </si>
  <si>
    <t>New Lots Av (3)</t>
  </si>
  <si>
    <t>New Lots Av (L)</t>
  </si>
  <si>
    <t>New Utrecht Av (N)/62 St (D)</t>
  </si>
  <si>
    <t>Newkirk Av (2,5)</t>
  </si>
  <si>
    <t>Newkirk Plaza (B,Q)</t>
  </si>
  <si>
    <t>Norwood Av (J,Z)</t>
  </si>
  <si>
    <t>Nostrand Av (3)</t>
  </si>
  <si>
    <t>Nostrand Av (A,C)</t>
  </si>
  <si>
    <t>Ocean Pkwy (Q)</t>
  </si>
  <si>
    <t>Park Pl (S)</t>
  </si>
  <si>
    <t>Parkside Av (Q)</t>
  </si>
  <si>
    <t>Pennsylvania Av (3)</t>
  </si>
  <si>
    <t>President St (2,5)</t>
  </si>
  <si>
    <t>Prospect Av (R)</t>
  </si>
  <si>
    <t>Prospect Park (B,Q,S)</t>
  </si>
  <si>
    <t>Ralph Av (C)</t>
  </si>
  <si>
    <t>Rockaway Av (3)</t>
  </si>
  <si>
    <t>Rockaway Av (C)</t>
  </si>
  <si>
    <t>Saratoga Av (3)</t>
  </si>
  <si>
    <t>Sheepshead Bay (B,Q)</t>
  </si>
  <si>
    <t>Shepherd Av (C)</t>
  </si>
  <si>
    <t>Smith-9 Sts (F,G)</t>
  </si>
  <si>
    <t>Sterling St (2,5)</t>
  </si>
  <si>
    <t>Sutter Av (L)</t>
  </si>
  <si>
    <t>Sutter Av-Rutland Rd (3)</t>
  </si>
  <si>
    <t>Union St (R)</t>
  </si>
  <si>
    <t>Utica Av (A,C)</t>
  </si>
  <si>
    <t>Van Siclen Av (3)</t>
  </si>
  <si>
    <t>Van Siclen Av (C)</t>
  </si>
  <si>
    <t>Van Siclen Av (J,Z)</t>
  </si>
  <si>
    <t>West 8 St-New York Aquarium (F,Q)</t>
  </si>
  <si>
    <t>Wilson Av (L)</t>
  </si>
  <si>
    <t>Winthrop St (2,5)</t>
  </si>
  <si>
    <t>York St (F)</t>
  </si>
  <si>
    <t>Manhattan</t>
  </si>
  <si>
    <t>1 Av (L)</t>
  </si>
  <si>
    <t>M</t>
  </si>
  <si>
    <t>103 St (1)</t>
  </si>
  <si>
    <t>103 St (6)</t>
  </si>
  <si>
    <t>103 St (B,C)</t>
  </si>
  <si>
    <t>110 St (6)</t>
  </si>
  <si>
    <t>116 St (2,3)</t>
  </si>
  <si>
    <t>116 St (6)</t>
  </si>
  <si>
    <t>116 St (B,C)</t>
  </si>
  <si>
    <t>116 St-Columbia University (1)</t>
  </si>
  <si>
    <t>125 St (1)</t>
  </si>
  <si>
    <t>125 St (2,3)</t>
  </si>
  <si>
    <t>125 St (4,5,6)</t>
  </si>
  <si>
    <t>125 St (A,B,C,D)</t>
  </si>
  <si>
    <t>135 St (2,3)</t>
  </si>
  <si>
    <t>135 St (B,C)</t>
  </si>
  <si>
    <t>137 St-City College (1)</t>
  </si>
  <si>
    <t>14 St (A,C,E)/8 Av (L)</t>
  </si>
  <si>
    <t>14 St (F,M,1,2,3)/6 Av (L)</t>
  </si>
  <si>
    <t>14 St-Union Sq (L,N,Q,R,W,4,5,6)</t>
  </si>
  <si>
    <t>145 St (1)</t>
  </si>
  <si>
    <t>145 St (3)</t>
  </si>
  <si>
    <t>145 St (A,B,C,D)</t>
  </si>
  <si>
    <t>155 St (B,D)</t>
  </si>
  <si>
    <t>155 St (C)</t>
  </si>
  <si>
    <t>157 St (1)</t>
  </si>
  <si>
    <t>163 St-Amsterdam Av (C)</t>
  </si>
  <si>
    <t>168 St (A,C,1)</t>
  </si>
  <si>
    <t>175 St (A)</t>
  </si>
  <si>
    <t>18 St (1)</t>
  </si>
  <si>
    <t>181 St (1)</t>
  </si>
  <si>
    <t>181 St (A)</t>
  </si>
  <si>
    <t>190 St (A)</t>
  </si>
  <si>
    <t>191 St (1)</t>
  </si>
  <si>
    <t>2 Av (F)</t>
  </si>
  <si>
    <t>207 St (1)</t>
  </si>
  <si>
    <t>215 St (1)</t>
  </si>
  <si>
    <t>23 St (1)</t>
  </si>
  <si>
    <t>23 St (6)</t>
  </si>
  <si>
    <t>23 St (C,E)</t>
  </si>
  <si>
    <t>23 St (F,M)</t>
  </si>
  <si>
    <t>23 St (R,W)</t>
  </si>
  <si>
    <t>28 St (1)</t>
  </si>
  <si>
    <t>28 St (6)</t>
  </si>
  <si>
    <t>28 St (R,W)</t>
  </si>
  <si>
    <t>3 Av (L)</t>
  </si>
  <si>
    <t>33 St (6)</t>
  </si>
  <si>
    <t>34 St-Herald Sq (B,D,F,M,N,Q,R,W)</t>
  </si>
  <si>
    <t>34 St-Hudson Yards (7)</t>
  </si>
  <si>
    <t>34 St-Penn Station (1,2,3)</t>
  </si>
  <si>
    <t>34 St-Penn Station (A,C,E)</t>
  </si>
  <si>
    <t>42 St-Bryant Pk (B,D,F,M)/5 Av (7)</t>
  </si>
  <si>
    <t>47-50 Sts-Rockefeller Center (B,D,F,M)</t>
  </si>
  <si>
    <t>49 St (N,R,W)</t>
  </si>
  <si>
    <t>5 Av-53 St (E,M)</t>
  </si>
  <si>
    <t>5 Av-59 St (N,R,W)</t>
  </si>
  <si>
    <t>50 St (1)</t>
  </si>
  <si>
    <t>50 St (C,E)</t>
  </si>
  <si>
    <t>57 St (F)</t>
  </si>
  <si>
    <t>57 St-7 Av (N,Q,R,W)</t>
  </si>
  <si>
    <t>59 St-Columbus Circle (A,B,C,D,1)</t>
  </si>
  <si>
    <t>66 St-Lincoln Center (1)</t>
  </si>
  <si>
    <t>68 St-Hunter College (6)</t>
  </si>
  <si>
    <t>7 Av (B,D,E)</t>
  </si>
  <si>
    <t>72 St (1,2,3)</t>
  </si>
  <si>
    <t>72 St (B,C)</t>
  </si>
  <si>
    <t>72 St (Q)</t>
  </si>
  <si>
    <t>77 St (6)</t>
  </si>
  <si>
    <t>79 St (1)</t>
  </si>
  <si>
    <t>8 St-New York University (R,W)</t>
  </si>
  <si>
    <t>81 St-Museum of Natural History (B,C)</t>
  </si>
  <si>
    <t>86 St (1)</t>
  </si>
  <si>
    <t>86 St (4,5,6)</t>
  </si>
  <si>
    <t>86 St (B,C)</t>
  </si>
  <si>
    <t>86 St (Q)</t>
  </si>
  <si>
    <t>96 St (1,2,3)</t>
  </si>
  <si>
    <t>96 St (6)</t>
  </si>
  <si>
    <t>96 St (B,C)</t>
  </si>
  <si>
    <t>96 St (Q)</t>
  </si>
  <si>
    <t>Astor Place (6)</t>
  </si>
  <si>
    <t>Bowery (J,Z)</t>
  </si>
  <si>
    <t>Bowling Green (4,5)</t>
  </si>
  <si>
    <t>Broad St (J,Z)</t>
  </si>
  <si>
    <t>Broadway-Lafayette St (B,D,F,M)/Bleecker St (6)</t>
  </si>
  <si>
    <t>Brooklyn Bridge-City Hall (4,5,6)/Chambers St (J,Z)</t>
  </si>
  <si>
    <t>Canal St (1)</t>
  </si>
  <si>
    <t>Canal St (A,C,E)</t>
  </si>
  <si>
    <t>Canal St (J,N,Q,R,W,Z,6)</t>
  </si>
  <si>
    <t>Cathedral Pkwy-110 St (1)</t>
  </si>
  <si>
    <t>Cathedral Pkwy-110 St (B,C)</t>
  </si>
  <si>
    <t>Central Park North-110 St (2,3)</t>
  </si>
  <si>
    <t>Chambers St (1,2,3)</t>
  </si>
  <si>
    <t>Chambers St (A,C)/WTC (E)/Park Pl (2,3)/Cortlandt (R,W)</t>
  </si>
  <si>
    <t>Christopher St-Sheridan Sq (1)</t>
  </si>
  <si>
    <t>City Hall (R,W)</t>
  </si>
  <si>
    <t>Delancey St (F)/Essex St (J,M,Z)</t>
  </si>
  <si>
    <t>Dyckman St (1)</t>
  </si>
  <si>
    <t>Dyckman St (A)</t>
  </si>
  <si>
    <t>East Broadway (F)</t>
  </si>
  <si>
    <t>Franklin St (1)</t>
  </si>
  <si>
    <t>Fulton St (A,C,J,Z,2,3,4,5)</t>
  </si>
  <si>
    <t>Grand Central-42 St (S,4,5,6,7)</t>
  </si>
  <si>
    <t>Grand St (B,D)</t>
  </si>
  <si>
    <t>Harlem-148 St (3)</t>
  </si>
  <si>
    <t>Houston St (1)</t>
  </si>
  <si>
    <t>Inwood-207 St (A)</t>
  </si>
  <si>
    <t>Lexington Av (N,R,W)/59 St (4,5,6)</t>
  </si>
  <si>
    <t>Lexington Av-53 St (E,M)/51 St (6)</t>
  </si>
  <si>
    <t>Lexington Av-63 St (F,Q)</t>
  </si>
  <si>
    <t>Marble Hill-225 St (1)</t>
  </si>
  <si>
    <t>Prince St (R,W)</t>
  </si>
  <si>
    <t>Rector St (1)</t>
  </si>
  <si>
    <t>Rector St (R,W)</t>
  </si>
  <si>
    <t>Roosevelt Island (F)</t>
  </si>
  <si>
    <t>South Ferry (1)/Whitehall St (R,W)</t>
  </si>
  <si>
    <t>Spring St (6)</t>
  </si>
  <si>
    <t>Spring St (C,E)</t>
  </si>
  <si>
    <t>Times Sq-42 St (N,Q,R,W,S,1,2,3,7)/42 St (A,C,E)</t>
  </si>
  <si>
    <t>Wall St (2,3)</t>
  </si>
  <si>
    <t>Wall St (4,5)</t>
  </si>
  <si>
    <t>West 4 St-Washington Sq (A,B,C,D,E,F,M)</t>
  </si>
  <si>
    <t>WTC Cortlandt (1)</t>
  </si>
  <si>
    <t>Queens</t>
  </si>
  <si>
    <t>103 St-Corona Plaza (7)</t>
  </si>
  <si>
    <t>Q</t>
  </si>
  <si>
    <t>104 St (A)</t>
  </si>
  <si>
    <t>104 St (J,Z)</t>
  </si>
  <si>
    <t>111 St (7)</t>
  </si>
  <si>
    <t>111 St (A)</t>
  </si>
  <si>
    <t>111 St (J)</t>
  </si>
  <si>
    <t>121 St (J,Z)</t>
  </si>
  <si>
    <t>169 St (F)</t>
  </si>
  <si>
    <t>21 St (G)</t>
  </si>
  <si>
    <t>21 St-Queensbridge (F)</t>
  </si>
  <si>
    <t>30 Av (N,W)</t>
  </si>
  <si>
    <t>33 St-Rawson St (7)</t>
  </si>
  <si>
    <t>36 Av (N,W)</t>
  </si>
  <si>
    <t>36 St (M,R)</t>
  </si>
  <si>
    <t>39 Av-Dutch Kills (N,W)</t>
  </si>
  <si>
    <t>40 St-Lowery St (7)</t>
  </si>
  <si>
    <t>46 St (M,R)</t>
  </si>
  <si>
    <t>46 St-Bliss St (7)</t>
  </si>
  <si>
    <t>52 St (7)</t>
  </si>
  <si>
    <t>63 Dr-Rego Park (M,R)</t>
  </si>
  <si>
    <t>65 St (M,R)</t>
  </si>
  <si>
    <t>67 Av (M,R)</t>
  </si>
  <si>
    <t>69 St (7)</t>
  </si>
  <si>
    <t>74-Broadway (7)/Jackson Hts-Roosevelt Av (E,F,M,R)</t>
  </si>
  <si>
    <t>75 Av (E,F)</t>
  </si>
  <si>
    <t>75 St-Elderts Ln (J,Z)</t>
  </si>
  <si>
    <t>80 St (A)</t>
  </si>
  <si>
    <t>82 St-Jackson Hts (7)</t>
  </si>
  <si>
    <t>85 St-Forest Pkwy (J)</t>
  </si>
  <si>
    <t>88 St (A)</t>
  </si>
  <si>
    <t>90 St-Elmhurst Av (7)</t>
  </si>
  <si>
    <t>Aqueduct Racetrack (A)</t>
  </si>
  <si>
    <t>Aqueduct-North Conduit Av (A)</t>
  </si>
  <si>
    <t>Astoria Blvd (N,W)</t>
  </si>
  <si>
    <t>Astoria-Ditmars Blvd (N,W)</t>
  </si>
  <si>
    <t>Beach 105 St (A,S)</t>
  </si>
  <si>
    <t>Beach 25 St (A)</t>
  </si>
  <si>
    <t>Beach 36 St (A)</t>
  </si>
  <si>
    <t>Beach 44 St (A)</t>
  </si>
  <si>
    <t>Beach 60 St (A)</t>
  </si>
  <si>
    <t>Beach 67 St-Arverne By The Sea (A)</t>
  </si>
  <si>
    <t>Beach 90 St (A,S)</t>
  </si>
  <si>
    <t>Beach 98 St (A,S)</t>
  </si>
  <si>
    <t>Briarwood-Van Wyck Blvd (E,F)</t>
  </si>
  <si>
    <t>Broad Channel (A,S)</t>
  </si>
  <si>
    <t>Broadway (N,W)</t>
  </si>
  <si>
    <t>Court Sq (E,G,M,7)</t>
  </si>
  <si>
    <t>Elmhurst Av (M,R)</t>
  </si>
  <si>
    <t>Far Rockaway-Mott Av (A)</t>
  </si>
  <si>
    <t>Flushing-Main St (7)</t>
  </si>
  <si>
    <t>Forest Av (M)</t>
  </si>
  <si>
    <t>Forest Hills-71 Av (E,F,M,R)</t>
  </si>
  <si>
    <t>Fresh Pond Rd (M)</t>
  </si>
  <si>
    <t>Grand Av-Newtown (M,R)</t>
  </si>
  <si>
    <t>Howard Beach-JFK Airport (A)</t>
  </si>
  <si>
    <t>Hunters Point Av (7)</t>
  </si>
  <si>
    <t>Jamaica Center-Parsons-Archer (E,J,Z)</t>
  </si>
  <si>
    <t>Jamaica-179 St (F)</t>
  </si>
  <si>
    <t>Jamaica-Van Wyck (E)</t>
  </si>
  <si>
    <t>Junction Blvd (7)</t>
  </si>
  <si>
    <t>Kew Gardens-Union Turnpike (E,F)</t>
  </si>
  <si>
    <t>Mets-Willets Point (7)</t>
  </si>
  <si>
    <t>Middle Village-Metropolitan Av (M)</t>
  </si>
  <si>
    <t>Northern Blvd (M,R)</t>
  </si>
  <si>
    <t>Ozone Park-Lefferts Blvd (A)</t>
  </si>
  <si>
    <t>Parsons Blvd (F)</t>
  </si>
  <si>
    <t>Queens Plaza (E,M,R)</t>
  </si>
  <si>
    <t>Queensboro Plaza (N,W,7)</t>
  </si>
  <si>
    <t>Rockaway Blvd (A)</t>
  </si>
  <si>
    <t>Rockaway Park-Beach 116 St (A,S)</t>
  </si>
  <si>
    <t>Seneca Av (M)</t>
  </si>
  <si>
    <t>Steinway St (M,R)</t>
  </si>
  <si>
    <t>Sutphin Blvd (F)</t>
  </si>
  <si>
    <t>Sutphin Blvd-Archer Av-JFK Airport (E,J,Z)</t>
  </si>
  <si>
    <t>Vernon Blvd-Jackson Av (7)</t>
  </si>
  <si>
    <t>Woodhaven Blvd (J,Z)</t>
  </si>
  <si>
    <t>Woodhaven Blvd (M,R)</t>
  </si>
  <si>
    <t>Woodside-61 St (7)</t>
  </si>
  <si>
    <t>Bronx</t>
  </si>
  <si>
    <t>Systemwide Adjustment</t>
  </si>
  <si>
    <t>System Total</t>
  </si>
  <si>
    <t>MTA New York City Transit Stations with Temporary Closings from 2014 to 2019 shown in blue; see "Closures" worksheet for details.</t>
  </si>
  <si>
    <t>Average Weekend (Saturday + Sunday) Subway Ridership</t>
  </si>
  <si>
    <t>Annual Subway Ridership</t>
  </si>
  <si>
    <t>MTA New York City Transit Temporary Station Closings, 2014-2019</t>
  </si>
  <si>
    <t>Number</t>
  </si>
  <si>
    <t>Segment</t>
  </si>
  <si>
    <t>Station</t>
  </si>
  <si>
    <t>Full Station</t>
  </si>
  <si>
    <t>Direction</t>
  </si>
  <si>
    <t>Closed</t>
  </si>
  <si>
    <t>Opened</t>
  </si>
  <si>
    <t xml:space="preserve">Lexington Av. (Non-CBD) </t>
  </si>
  <si>
    <t>Bronx-bound</t>
  </si>
  <si>
    <t>Concourse</t>
  </si>
  <si>
    <t>Both</t>
  </si>
  <si>
    <t>Upper Broadway</t>
  </si>
  <si>
    <t>Pelham</t>
  </si>
  <si>
    <t xml:space="preserve">Buhre Av (6) </t>
  </si>
  <si>
    <t xml:space="preserve">Castle Hill Av (6) </t>
  </si>
  <si>
    <t>Dyre Av</t>
  </si>
  <si>
    <t>Dyre Av-bound</t>
  </si>
  <si>
    <t>Manhattan-bound</t>
  </si>
  <si>
    <t xml:space="preserve">Middletown Rd (6) </t>
  </si>
  <si>
    <t xml:space="preserve">White Plains Rd. </t>
  </si>
  <si>
    <t xml:space="preserve">Wakefield-241 St (2) </t>
  </si>
  <si>
    <t xml:space="preserve">Zerega Av (6) </t>
  </si>
  <si>
    <t>Bk</t>
  </si>
  <si>
    <t>Sea Beach</t>
  </si>
  <si>
    <t xml:space="preserve">18 Av (N) </t>
  </si>
  <si>
    <t>Coney Is-bound</t>
  </si>
  <si>
    <t xml:space="preserve">20 Av (N) </t>
  </si>
  <si>
    <t>4 Av</t>
  </si>
  <si>
    <t xml:space="preserve">53 St (R) </t>
  </si>
  <si>
    <t xml:space="preserve">86 St (N) </t>
  </si>
  <si>
    <t xml:space="preserve">Canarsie </t>
  </si>
  <si>
    <t xml:space="preserve">Atlantic Av (L) </t>
  </si>
  <si>
    <t xml:space="preserve">Culver </t>
  </si>
  <si>
    <t xml:space="preserve">Avenue I (F) </t>
  </si>
  <si>
    <t xml:space="preserve">Avenue N (F) </t>
  </si>
  <si>
    <t xml:space="preserve">Avenue P (F) </t>
  </si>
  <si>
    <t xml:space="preserve">Avenue U (F) </t>
  </si>
  <si>
    <t xml:space="preserve">Avenue U (N) </t>
  </si>
  <si>
    <t xml:space="preserve">Avenue X (F) </t>
  </si>
  <si>
    <t xml:space="preserve">Bay Pkwy (F) </t>
  </si>
  <si>
    <t xml:space="preserve">Bay Ridge Ave (R) </t>
  </si>
  <si>
    <t xml:space="preserve">Brighton </t>
  </si>
  <si>
    <t xml:space="preserve">Beverley Rd (Q) </t>
  </si>
  <si>
    <t>Myrtle</t>
  </si>
  <si>
    <t xml:space="preserve">Central Av (M) </t>
  </si>
  <si>
    <t>Culver</t>
  </si>
  <si>
    <t>Church Av-bound</t>
  </si>
  <si>
    <t xml:space="preserve">Cortelyou Rd (Q) </t>
  </si>
  <si>
    <t xml:space="preserve">Ditmas Av (F) </t>
  </si>
  <si>
    <t>Eastern Pkwy</t>
  </si>
  <si>
    <t>Brooklyn-bound</t>
  </si>
  <si>
    <t xml:space="preserve">Fort Hamilton Pkwy (N) </t>
  </si>
  <si>
    <t>Crosstown</t>
  </si>
  <si>
    <t xml:space="preserve">Greenpoint Av (G) </t>
  </si>
  <si>
    <t>New Lots Av</t>
  </si>
  <si>
    <t xml:space="preserve">Junius St (3) </t>
  </si>
  <si>
    <t xml:space="preserve">Kings Hwy (N) </t>
  </si>
  <si>
    <t xml:space="preserve">Knickerbocker Av (M) </t>
  </si>
  <si>
    <t xml:space="preserve">Neptune Av (F) </t>
  </si>
  <si>
    <t>New Utrecht Ave (N)</t>
  </si>
  <si>
    <t xml:space="preserve">Ocean Pkwy (Q) </t>
  </si>
  <si>
    <t xml:space="preserve">Parkside Av (Q) </t>
  </si>
  <si>
    <t xml:space="preserve">Pennsylvania Av (3) </t>
  </si>
  <si>
    <t xml:space="preserve">Prospect Av (R) </t>
  </si>
  <si>
    <t xml:space="preserve">Rockaway Av (3) </t>
  </si>
  <si>
    <t xml:space="preserve">Saratoga Av (3) </t>
  </si>
  <si>
    <t xml:space="preserve">Sutter Av-Rutland Rd (3) </t>
  </si>
  <si>
    <t xml:space="preserve">Van Siclen Av (3) </t>
  </si>
  <si>
    <t xml:space="preserve">Other Brooklyn Transfer </t>
  </si>
  <si>
    <t xml:space="preserve">West 8 St-New York Aquarium (F,Q) </t>
  </si>
  <si>
    <t xml:space="preserve">Wilson Av (L) </t>
  </si>
  <si>
    <t xml:space="preserve">103 St (6) </t>
  </si>
  <si>
    <t>Downtown</t>
  </si>
  <si>
    <t>Uptown</t>
  </si>
  <si>
    <t xml:space="preserve">Lenox Ave. </t>
  </si>
  <si>
    <t xml:space="preserve">Washington Heights </t>
  </si>
  <si>
    <t>Broadway/7 Av</t>
  </si>
  <si>
    <t>168 St (1)</t>
  </si>
  <si>
    <t xml:space="preserve">6 Ave. </t>
  </si>
  <si>
    <t xml:space="preserve">Lexington Ave. (CBD) </t>
  </si>
  <si>
    <t xml:space="preserve">63 St. (Manhattan) </t>
  </si>
  <si>
    <t xml:space="preserve">8 Ave./Central Pk. W. </t>
  </si>
  <si>
    <t xml:space="preserve">Broadway/7 Av (CBD) </t>
  </si>
  <si>
    <t>Lefferts Blvd</t>
  </si>
  <si>
    <t xml:space="preserve">104 St (A) </t>
  </si>
  <si>
    <t>Queens-bound</t>
  </si>
  <si>
    <t>Jamaica</t>
  </si>
  <si>
    <t xml:space="preserve">104 St (J) </t>
  </si>
  <si>
    <t>Jamaica-bound</t>
  </si>
  <si>
    <t xml:space="preserve">111 St (A) </t>
  </si>
  <si>
    <t xml:space="preserve">121 St (J) </t>
  </si>
  <si>
    <t xml:space="preserve">21 St (G) </t>
  </si>
  <si>
    <t>Asoria</t>
  </si>
  <si>
    <t xml:space="preserve">30 Av (N,W) </t>
  </si>
  <si>
    <t>Astoria</t>
  </si>
  <si>
    <t xml:space="preserve">36 Av (N,W) </t>
  </si>
  <si>
    <t>Fulton St</t>
  </si>
  <si>
    <t xml:space="preserve">80 St (A) </t>
  </si>
  <si>
    <t xml:space="preserve">88 St (A) </t>
  </si>
  <si>
    <t xml:space="preserve">Forest Av (M) </t>
  </si>
  <si>
    <t xml:space="preserve">Fresh Pond Rd (M) </t>
  </si>
  <si>
    <t xml:space="preserve">Middle Village-Metropolitan Av (M) </t>
  </si>
  <si>
    <t xml:space="preserve">Rockaway Blvd (A) </t>
  </si>
  <si>
    <t xml:space="preserve">Seneca Av (M)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</si>
</sst>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+#,##0;\-#,##0"/>
    <numFmt numFmtId="177" formatCode="\+0.0%;\-0.0%"/>
    <numFmt numFmtId="178" formatCode="m/d/yy;@"/>
    <numFmt numFmtId="179" formatCode="0.0%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rgb="FF3366FF"/>
      <name val="Arial"/>
      <family val="2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4">
    <border>
      <left/>
      <right/>
      <top/>
      <bottom/>
      <diagonal/>
    </border>
    <border>
      <left style="hair">
        <color indexed="8"/>
      </left>
      <right/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hair">
        <color indexed="23"/>
      </left>
      <right/>
      <top style="thin">
        <color indexed="8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/>
      <diagonal/>
    </border>
    <border>
      <left style="thin">
        <color indexed="8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/>
      <top style="hair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64"/>
      </bottom>
      <diagonal/>
    </border>
  </borders>
  <cellStyleXfs count="4">
    <xf numFmtId="0" fontId="0" fillId="0" borderId="0"/>
    <xf numFmtId="0" fontId="3" fillId="0" borderId="0"/>
    <xf numFmtId="9" fontId="2" fillId="0" borderId="0" applyFont="0" applyFill="0" applyBorder="0" applyAlignment="0" applyProtection="0"/>
    <xf numFmtId="0" fontId="1" fillId="0" borderId="0"/>
  </cellStyleXfs>
  <cellXfs count="250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7" fillId="0" borderId="0" xfId="0" applyFont="1" applyFill="1"/>
    <xf numFmtId="0" fontId="9" fillId="0" borderId="0" xfId="0" applyFont="1"/>
    <xf numFmtId="3" fontId="6" fillId="0" borderId="2" xfId="1" applyNumberFormat="1" applyFont="1" applyFill="1" applyBorder="1" applyAlignment="1"/>
    <xf numFmtId="3" fontId="6" fillId="0" borderId="3" xfId="1" applyNumberFormat="1" applyFont="1" applyFill="1" applyBorder="1" applyAlignment="1"/>
    <xf numFmtId="3" fontId="7" fillId="0" borderId="0" xfId="0" applyNumberFormat="1" applyFont="1"/>
    <xf numFmtId="3" fontId="4" fillId="0" borderId="0" xfId="0" applyNumberFormat="1" applyFont="1" applyAlignment="1"/>
    <xf numFmtId="0" fontId="6" fillId="2" borderId="4" xfId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0" borderId="0" xfId="0" applyFont="1" applyFill="1" applyBorder="1"/>
    <xf numFmtId="0" fontId="6" fillId="2" borderId="14" xfId="1" applyFont="1" applyFill="1" applyBorder="1" applyAlignment="1">
      <alignment horizontal="center"/>
    </xf>
    <xf numFmtId="3" fontId="6" fillId="0" borderId="3" xfId="1" applyNumberFormat="1" applyFont="1" applyFill="1" applyBorder="1" applyAlignment="1">
      <alignment horizontal="center"/>
    </xf>
    <xf numFmtId="3" fontId="6" fillId="2" borderId="4" xfId="1" applyNumberFormat="1" applyFont="1" applyFill="1" applyBorder="1" applyAlignment="1">
      <alignment horizontal="center"/>
    </xf>
    <xf numFmtId="3" fontId="4" fillId="0" borderId="0" xfId="0" applyNumberFormat="1" applyFont="1"/>
    <xf numFmtId="176" fontId="6" fillId="0" borderId="22" xfId="1" applyNumberFormat="1" applyFont="1" applyFill="1" applyBorder="1" applyAlignment="1"/>
    <xf numFmtId="177" fontId="6" fillId="0" borderId="23" xfId="2" applyNumberFormat="1" applyFont="1" applyFill="1" applyBorder="1" applyAlignment="1"/>
    <xf numFmtId="0" fontId="6" fillId="0" borderId="24" xfId="1" applyFont="1" applyFill="1" applyBorder="1" applyAlignment="1">
      <alignment horizontal="left"/>
    </xf>
    <xf numFmtId="0" fontId="6" fillId="0" borderId="25" xfId="1" applyFont="1" applyFill="1" applyBorder="1" applyAlignment="1">
      <alignment horizontal="center"/>
    </xf>
    <xf numFmtId="177" fontId="6" fillId="0" borderId="32" xfId="2" applyNumberFormat="1" applyFont="1" applyFill="1" applyBorder="1" applyAlignment="1"/>
    <xf numFmtId="0" fontId="12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176" fontId="4" fillId="0" borderId="0" xfId="0" applyNumberFormat="1" applyFont="1" applyAlignment="1"/>
    <xf numFmtId="0" fontId="6" fillId="0" borderId="38" xfId="1" applyFont="1" applyFill="1" applyBorder="1" applyAlignment="1">
      <alignment horizontal="center"/>
    </xf>
    <xf numFmtId="0" fontId="6" fillId="0" borderId="39" xfId="1" applyFont="1" applyFill="1" applyBorder="1" applyAlignment="1">
      <alignment horizontal="center"/>
    </xf>
    <xf numFmtId="3" fontId="6" fillId="0" borderId="40" xfId="1" applyNumberFormat="1" applyFont="1" applyFill="1" applyBorder="1" applyAlignment="1"/>
    <xf numFmtId="3" fontId="4" fillId="0" borderId="17" xfId="0" applyNumberFormat="1" applyFont="1" applyBorder="1"/>
    <xf numFmtId="3" fontId="4" fillId="0" borderId="18" xfId="0" applyNumberFormat="1" applyFont="1" applyBorder="1"/>
    <xf numFmtId="3" fontId="4" fillId="0" borderId="19" xfId="0" applyNumberFormat="1" applyFont="1" applyBorder="1"/>
    <xf numFmtId="3" fontId="13" fillId="0" borderId="17" xfId="0" applyNumberFormat="1" applyFont="1" applyFill="1" applyBorder="1" applyAlignment="1">
      <alignment horizontal="right" vertical="center" wrapText="1"/>
    </xf>
    <xf numFmtId="3" fontId="13" fillId="0" borderId="18" xfId="0" applyNumberFormat="1" applyFont="1" applyFill="1" applyBorder="1" applyAlignment="1">
      <alignment horizontal="right" vertical="center" wrapText="1"/>
    </xf>
    <xf numFmtId="3" fontId="13" fillId="0" borderId="19" xfId="0" applyNumberFormat="1" applyFont="1" applyFill="1" applyBorder="1" applyAlignment="1">
      <alignment horizontal="right" vertical="center" wrapText="1"/>
    </xf>
    <xf numFmtId="0" fontId="4" fillId="0" borderId="18" xfId="0" applyFont="1" applyBorder="1" applyAlignment="1"/>
    <xf numFmtId="3" fontId="4" fillId="0" borderId="0" xfId="0" applyNumberFormat="1" applyFont="1" applyBorder="1" applyAlignment="1"/>
    <xf numFmtId="0" fontId="3" fillId="0" borderId="11" xfId="1" applyFont="1" applyFill="1" applyBorder="1" applyAlignment="1">
      <alignment horizontal="left"/>
    </xf>
    <xf numFmtId="0" fontId="3" fillId="0" borderId="11" xfId="1" applyFont="1" applyFill="1" applyBorder="1" applyAlignment="1"/>
    <xf numFmtId="0" fontId="2" fillId="0" borderId="28" xfId="0" applyFont="1" applyFill="1" applyBorder="1"/>
    <xf numFmtId="0" fontId="0" fillId="0" borderId="28" xfId="0" applyFont="1" applyFill="1" applyBorder="1"/>
    <xf numFmtId="0" fontId="2" fillId="0" borderId="11" xfId="1" applyFont="1" applyFill="1" applyBorder="1" applyAlignment="1">
      <alignment horizontal="left"/>
    </xf>
    <xf numFmtId="0" fontId="2" fillId="0" borderId="11" xfId="1" applyFont="1" applyFill="1" applyBorder="1" applyAlignment="1"/>
    <xf numFmtId="0" fontId="11" fillId="0" borderId="0" xfId="0" applyFont="1" applyFill="1"/>
    <xf numFmtId="0" fontId="12" fillId="0" borderId="0" xfId="0" applyFont="1" applyFill="1"/>
    <xf numFmtId="0" fontId="2" fillId="0" borderId="0" xfId="0" applyFont="1" applyFill="1"/>
    <xf numFmtId="0" fontId="12" fillId="0" borderId="2" xfId="0" applyFont="1" applyFill="1" applyBorder="1"/>
    <xf numFmtId="0" fontId="12" fillId="0" borderId="3" xfId="0" applyFont="1" applyFill="1" applyBorder="1"/>
    <xf numFmtId="0" fontId="12" fillId="0" borderId="40" xfId="0" applyFont="1" applyFill="1" applyBorder="1"/>
    <xf numFmtId="0" fontId="12" fillId="0" borderId="16" xfId="0" applyFont="1" applyFill="1" applyBorder="1" applyAlignment="1"/>
    <xf numFmtId="0" fontId="12" fillId="0" borderId="20" xfId="0" applyFont="1" applyFill="1" applyBorder="1" applyAlignment="1"/>
    <xf numFmtId="14" fontId="2" fillId="0" borderId="6" xfId="0" applyNumberFormat="1" applyFont="1" applyFill="1" applyBorder="1"/>
    <xf numFmtId="14" fontId="2" fillId="0" borderId="29" xfId="0" applyNumberFormat="1" applyFont="1" applyFill="1" applyBorder="1"/>
    <xf numFmtId="0" fontId="2" fillId="0" borderId="11" xfId="0" applyFont="1" applyFill="1" applyBorder="1"/>
    <xf numFmtId="14" fontId="2" fillId="0" borderId="29" xfId="0" applyNumberFormat="1" applyFont="1" applyFill="1" applyBorder="1" applyAlignment="1">
      <alignment horizontal="right"/>
    </xf>
    <xf numFmtId="14" fontId="2" fillId="0" borderId="15" xfId="0" applyNumberFormat="1" applyFont="1" applyFill="1" applyBorder="1"/>
    <xf numFmtId="0" fontId="3" fillId="0" borderId="41" xfId="1" applyFont="1" applyFill="1" applyBorder="1" applyAlignment="1">
      <alignment horizontal="left"/>
    </xf>
    <xf numFmtId="0" fontId="2" fillId="0" borderId="42" xfId="0" applyFont="1" applyFill="1" applyBorder="1"/>
    <xf numFmtId="0" fontId="8" fillId="0" borderId="11" xfId="1" applyFont="1" applyFill="1" applyBorder="1" applyAlignment="1">
      <alignment horizontal="center"/>
    </xf>
    <xf numFmtId="3" fontId="8" fillId="0" borderId="43" xfId="1" applyNumberFormat="1" applyFont="1" applyFill="1" applyBorder="1" applyAlignment="1"/>
    <xf numFmtId="3" fontId="4" fillId="0" borderId="45" xfId="0" applyNumberFormat="1" applyFont="1" applyBorder="1"/>
    <xf numFmtId="3" fontId="4" fillId="0" borderId="9" xfId="0" applyNumberFormat="1" applyFont="1" applyBorder="1"/>
    <xf numFmtId="3" fontId="4" fillId="0" borderId="46" xfId="0" applyNumberFormat="1" applyFont="1" applyBorder="1"/>
    <xf numFmtId="3" fontId="4" fillId="0" borderId="11" xfId="0" applyNumberFormat="1" applyFont="1" applyBorder="1"/>
    <xf numFmtId="3" fontId="4" fillId="0" borderId="44" xfId="0" applyNumberFormat="1" applyFont="1" applyBorder="1"/>
    <xf numFmtId="3" fontId="4" fillId="0" borderId="13" xfId="0" applyNumberFormat="1" applyFont="1" applyBorder="1"/>
    <xf numFmtId="3" fontId="13" fillId="0" borderId="45" xfId="0" applyNumberFormat="1" applyFont="1" applyFill="1" applyBorder="1" applyAlignment="1">
      <alignment horizontal="right" vertical="center" wrapText="1"/>
    </xf>
    <xf numFmtId="3" fontId="13" fillId="0" borderId="9" xfId="0" applyNumberFormat="1" applyFont="1" applyFill="1" applyBorder="1" applyAlignment="1">
      <alignment horizontal="right" vertical="center" wrapText="1"/>
    </xf>
    <xf numFmtId="3" fontId="13" fillId="0" borderId="46" xfId="0" applyNumberFormat="1" applyFont="1" applyFill="1" applyBorder="1" applyAlignment="1">
      <alignment horizontal="right" vertical="center" wrapText="1"/>
    </xf>
    <xf numFmtId="3" fontId="13" fillId="0" borderId="11" xfId="0" applyNumberFormat="1" applyFont="1" applyFill="1" applyBorder="1" applyAlignment="1">
      <alignment horizontal="right" vertical="center" wrapText="1"/>
    </xf>
    <xf numFmtId="3" fontId="13" fillId="0" borderId="44" xfId="0" applyNumberFormat="1" applyFont="1" applyFill="1" applyBorder="1" applyAlignment="1">
      <alignment horizontal="right" vertical="center" wrapText="1"/>
    </xf>
    <xf numFmtId="3" fontId="13" fillId="0" borderId="13" xfId="0" applyNumberFormat="1" applyFont="1" applyFill="1" applyBorder="1" applyAlignment="1">
      <alignment horizontal="right" vertical="center" wrapText="1"/>
    </xf>
    <xf numFmtId="0" fontId="4" fillId="0" borderId="46" xfId="0" applyFont="1" applyBorder="1" applyAlignment="1"/>
    <xf numFmtId="0" fontId="4" fillId="0" borderId="11" xfId="0" applyFont="1" applyBorder="1" applyAlignment="1"/>
    <xf numFmtId="3" fontId="8" fillId="0" borderId="9" xfId="1" applyNumberFormat="1" applyFont="1" applyFill="1" applyBorder="1" applyAlignment="1"/>
    <xf numFmtId="3" fontId="8" fillId="0" borderId="11" xfId="1" applyNumberFormat="1" applyFont="1" applyFill="1" applyBorder="1" applyAlignment="1"/>
    <xf numFmtId="3" fontId="8" fillId="0" borderId="13" xfId="1" applyNumberFormat="1" applyFont="1" applyFill="1" applyBorder="1" applyAlignment="1"/>
    <xf numFmtId="14" fontId="2" fillId="0" borderId="6" xfId="0" applyNumberFormat="1" applyFont="1" applyFill="1" applyBorder="1" applyAlignment="1">
      <alignment horizontal="right"/>
    </xf>
    <xf numFmtId="0" fontId="2" fillId="0" borderId="49" xfId="0" applyFont="1" applyFill="1" applyBorder="1"/>
    <xf numFmtId="14" fontId="2" fillId="0" borderId="15" xfId="0" applyNumberFormat="1" applyFont="1" applyFill="1" applyBorder="1" applyAlignment="1">
      <alignment horizontal="right"/>
    </xf>
    <xf numFmtId="0" fontId="2" fillId="0" borderId="48" xfId="1" applyFont="1" applyFill="1" applyBorder="1" applyAlignment="1">
      <alignment horizontal="left"/>
    </xf>
    <xf numFmtId="0" fontId="2" fillId="0" borderId="48" xfId="1" applyFont="1" applyFill="1" applyBorder="1" applyAlignment="1"/>
    <xf numFmtId="14" fontId="2" fillId="0" borderId="27" xfId="0" applyNumberFormat="1" applyFont="1" applyFill="1" applyBorder="1" applyAlignment="1">
      <alignment horizontal="right"/>
    </xf>
    <xf numFmtId="14" fontId="2" fillId="0" borderId="34" xfId="0" applyNumberFormat="1" applyFont="1" applyFill="1" applyBorder="1" applyAlignment="1">
      <alignment horizontal="right"/>
    </xf>
    <xf numFmtId="3" fontId="9" fillId="0" borderId="0" xfId="0" applyNumberFormat="1" applyFont="1"/>
    <xf numFmtId="3" fontId="4" fillId="0" borderId="51" xfId="0" applyNumberFormat="1" applyFont="1" applyBorder="1"/>
    <xf numFmtId="3" fontId="4" fillId="0" borderId="28" xfId="0" applyNumberFormat="1" applyFont="1" applyBorder="1"/>
    <xf numFmtId="3" fontId="4" fillId="0" borderId="49" xfId="0" applyNumberFormat="1" applyFont="1" applyBorder="1"/>
    <xf numFmtId="3" fontId="13" fillId="0" borderId="42" xfId="0" applyNumberFormat="1" applyFont="1" applyFill="1" applyBorder="1" applyAlignment="1">
      <alignment horizontal="right" vertical="center" wrapText="1"/>
    </xf>
    <xf numFmtId="3" fontId="13" fillId="0" borderId="28" xfId="0" applyNumberFormat="1" applyFont="1" applyFill="1" applyBorder="1" applyAlignment="1">
      <alignment horizontal="right" vertical="center" wrapText="1"/>
    </xf>
    <xf numFmtId="3" fontId="13" fillId="0" borderId="49" xfId="0" applyNumberFormat="1" applyFont="1" applyFill="1" applyBorder="1" applyAlignment="1">
      <alignment horizontal="right" vertical="center" wrapText="1"/>
    </xf>
    <xf numFmtId="3" fontId="4" fillId="0" borderId="42" xfId="0" applyNumberFormat="1" applyFont="1" applyBorder="1"/>
    <xf numFmtId="0" fontId="4" fillId="0" borderId="28" xfId="0" applyFont="1" applyBorder="1" applyAlignment="1"/>
    <xf numFmtId="0" fontId="7" fillId="0" borderId="52" xfId="0" applyFont="1" applyFill="1" applyBorder="1" applyAlignment="1">
      <alignment horizontal="center"/>
    </xf>
    <xf numFmtId="0" fontId="7" fillId="2" borderId="53" xfId="0" applyFont="1" applyFill="1" applyBorder="1" applyAlignment="1">
      <alignment horizontal="center"/>
    </xf>
    <xf numFmtId="178" fontId="2" fillId="0" borderId="0" xfId="0" applyNumberFormat="1" applyFont="1" applyFill="1" applyAlignment="1">
      <alignment vertical="top"/>
    </xf>
    <xf numFmtId="0" fontId="2" fillId="0" borderId="0" xfId="0" applyFont="1" applyFill="1" applyBorder="1"/>
    <xf numFmtId="14" fontId="2" fillId="0" borderId="0" xfId="0" applyNumberFormat="1" applyFont="1" applyFill="1" applyBorder="1"/>
    <xf numFmtId="0" fontId="3" fillId="0" borderId="28" xfId="1" applyFont="1" applyFill="1" applyBorder="1" applyAlignment="1"/>
    <xf numFmtId="0" fontId="2" fillId="0" borderId="28" xfId="1" applyFont="1" applyFill="1" applyBorder="1" applyAlignment="1"/>
    <xf numFmtId="0" fontId="2" fillId="0" borderId="49" xfId="1" applyFont="1" applyFill="1" applyBorder="1" applyAlignment="1"/>
    <xf numFmtId="3" fontId="8" fillId="0" borderId="44" xfId="1" applyNumberFormat="1" applyFont="1" applyFill="1" applyBorder="1" applyAlignment="1"/>
    <xf numFmtId="14" fontId="14" fillId="0" borderId="29" xfId="0" applyNumberFormat="1" applyFont="1" applyFill="1" applyBorder="1"/>
    <xf numFmtId="14" fontId="14" fillId="0" borderId="63" xfId="0" applyNumberFormat="1" applyFont="1" applyFill="1" applyBorder="1"/>
    <xf numFmtId="14" fontId="14" fillId="0" borderId="15" xfId="0" applyNumberFormat="1" applyFont="1" applyFill="1" applyBorder="1"/>
    <xf numFmtId="0" fontId="2" fillId="0" borderId="41" xfId="0" applyFont="1" applyFill="1" applyBorder="1"/>
    <xf numFmtId="0" fontId="2" fillId="0" borderId="46" xfId="0" applyFont="1" applyFill="1" applyBorder="1"/>
    <xf numFmtId="0" fontId="0" fillId="0" borderId="46" xfId="0" applyFont="1" applyFill="1" applyBorder="1"/>
    <xf numFmtId="0" fontId="2" fillId="0" borderId="61" xfId="0" applyFont="1" applyFill="1" applyBorder="1"/>
    <xf numFmtId="0" fontId="2" fillId="0" borderId="62" xfId="0" applyFont="1" applyFill="1" applyBorder="1"/>
    <xf numFmtId="1" fontId="0" fillId="0" borderId="0" xfId="0" applyNumberFormat="1" applyFont="1" applyAlignment="1"/>
    <xf numFmtId="0" fontId="0" fillId="0" borderId="0" xfId="0" applyNumberFormat="1" applyFont="1" applyAlignment="1">
      <alignment horizontal="left" vertical="center"/>
    </xf>
    <xf numFmtId="0" fontId="8" fillId="0" borderId="11" xfId="1" applyFont="1" applyFill="1" applyBorder="1" applyAlignment="1">
      <alignment horizontal="right"/>
    </xf>
    <xf numFmtId="0" fontId="6" fillId="0" borderId="38" xfId="1" applyFont="1" applyFill="1" applyBorder="1" applyAlignment="1">
      <alignment horizontal="right"/>
    </xf>
    <xf numFmtId="0" fontId="10" fillId="2" borderId="4" xfId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3" fontId="6" fillId="0" borderId="59" xfId="1" applyNumberFormat="1" applyFont="1" applyFill="1" applyBorder="1" applyAlignment="1">
      <alignment horizontal="right"/>
    </xf>
    <xf numFmtId="3" fontId="4" fillId="0" borderId="14" xfId="0" applyNumberFormat="1" applyFont="1" applyBorder="1"/>
    <xf numFmtId="3" fontId="4" fillId="0" borderId="43" xfId="0" applyNumberFormat="1" applyFont="1" applyBorder="1"/>
    <xf numFmtId="3" fontId="8" fillId="0" borderId="19" xfId="1" applyNumberFormat="1" applyFont="1" applyFill="1" applyBorder="1" applyAlignment="1"/>
    <xf numFmtId="3" fontId="4" fillId="0" borderId="61" xfId="0" applyNumberFormat="1" applyFont="1" applyBorder="1"/>
    <xf numFmtId="3" fontId="4" fillId="0" borderId="48" xfId="0" applyNumberFormat="1" applyFont="1" applyBorder="1"/>
    <xf numFmtId="3" fontId="8" fillId="0" borderId="7" xfId="1" applyNumberFormat="1" applyFont="1" applyFill="1" applyBorder="1" applyAlignment="1"/>
    <xf numFmtId="3" fontId="6" fillId="0" borderId="65" xfId="1" applyNumberFormat="1" applyFont="1" applyFill="1" applyBorder="1" applyAlignment="1"/>
    <xf numFmtId="3" fontId="8" fillId="0" borderId="41" xfId="1" applyNumberFormat="1" applyFont="1" applyFill="1" applyBorder="1" applyAlignment="1"/>
    <xf numFmtId="3" fontId="4" fillId="0" borderId="5" xfId="0" applyNumberFormat="1" applyFont="1" applyBorder="1"/>
    <xf numFmtId="0" fontId="4" fillId="0" borderId="18" xfId="0" applyFont="1" applyBorder="1" applyAlignment="1">
      <alignment horizontal="center"/>
    </xf>
    <xf numFmtId="3" fontId="4" fillId="0" borderId="18" xfId="0" applyNumberFormat="1" applyFont="1" applyBorder="1" applyAlignment="1"/>
    <xf numFmtId="3" fontId="8" fillId="0" borderId="48" xfId="1" applyNumberFormat="1" applyFont="1" applyFill="1" applyBorder="1" applyAlignment="1"/>
    <xf numFmtId="0" fontId="6" fillId="0" borderId="8" xfId="1" applyFont="1" applyFill="1" applyBorder="1" applyAlignment="1"/>
    <xf numFmtId="0" fontId="6" fillId="0" borderId="45" xfId="1" applyFont="1" applyFill="1" applyBorder="1" applyAlignment="1">
      <alignment horizontal="right"/>
    </xf>
    <xf numFmtId="0" fontId="6" fillId="0" borderId="9" xfId="1" applyFont="1" applyFill="1" applyBorder="1" applyAlignment="1">
      <alignment horizontal="center"/>
    </xf>
    <xf numFmtId="3" fontId="6" fillId="0" borderId="9" xfId="1" applyNumberFormat="1" applyFont="1" applyFill="1" applyBorder="1" applyAlignment="1"/>
    <xf numFmtId="3" fontId="6" fillId="0" borderId="45" xfId="1" applyNumberFormat="1" applyFont="1" applyFill="1" applyBorder="1" applyAlignment="1"/>
    <xf numFmtId="3" fontId="6" fillId="0" borderId="17" xfId="1" applyNumberFormat="1" applyFont="1" applyFill="1" applyBorder="1" applyAlignment="1"/>
    <xf numFmtId="176" fontId="6" fillId="0" borderId="8" xfId="1" applyNumberFormat="1" applyFont="1" applyFill="1" applyBorder="1" applyAlignment="1"/>
    <xf numFmtId="177" fontId="6" fillId="0" borderId="66" xfId="2" applyNumberFormat="1" applyFont="1" applyFill="1" applyBorder="1" applyAlignment="1"/>
    <xf numFmtId="177" fontId="6" fillId="0" borderId="33" xfId="2" applyNumberFormat="1" applyFont="1" applyFill="1" applyBorder="1" applyAlignment="1"/>
    <xf numFmtId="3" fontId="6" fillId="0" borderId="71" xfId="1" applyNumberFormat="1" applyFont="1" applyFill="1" applyBorder="1" applyAlignment="1"/>
    <xf numFmtId="3" fontId="4" fillId="0" borderId="5" xfId="0" applyNumberFormat="1" applyFont="1" applyBorder="1" applyAlignment="1"/>
    <xf numFmtId="0" fontId="10" fillId="2" borderId="73" xfId="1" applyFont="1" applyFill="1" applyBorder="1" applyAlignment="1">
      <alignment horizontal="left"/>
    </xf>
    <xf numFmtId="0" fontId="4" fillId="0" borderId="74" xfId="1" applyFont="1" applyFill="1" applyBorder="1" applyAlignment="1"/>
    <xf numFmtId="0" fontId="4" fillId="0" borderId="75" xfId="1" applyFont="1" applyFill="1" applyBorder="1" applyAlignment="1"/>
    <xf numFmtId="0" fontId="12" fillId="2" borderId="73" xfId="1" applyFont="1" applyFill="1" applyBorder="1" applyAlignment="1">
      <alignment horizontal="left"/>
    </xf>
    <xf numFmtId="0" fontId="15" fillId="0" borderId="75" xfId="1" applyFont="1" applyFill="1" applyBorder="1" applyAlignment="1"/>
    <xf numFmtId="0" fontId="4" fillId="0" borderId="76" xfId="1" applyFont="1" applyFill="1" applyBorder="1" applyAlignment="1"/>
    <xf numFmtId="0" fontId="4" fillId="0" borderId="77" xfId="1" applyFont="1" applyFill="1" applyBorder="1" applyAlignment="1"/>
    <xf numFmtId="0" fontId="15" fillId="0" borderId="78" xfId="1" applyFont="1" applyFill="1" applyBorder="1" applyAlignment="1"/>
    <xf numFmtId="0" fontId="12" fillId="2" borderId="79" xfId="1" applyFont="1" applyFill="1" applyBorder="1" applyAlignment="1">
      <alignment horizontal="left"/>
    </xf>
    <xf numFmtId="0" fontId="4" fillId="0" borderId="80" xfId="1" applyFont="1" applyFill="1" applyBorder="1" applyAlignment="1"/>
    <xf numFmtId="0" fontId="8" fillId="0" borderId="81" xfId="1" applyFont="1" applyFill="1" applyBorder="1" applyAlignment="1">
      <alignment horizontal="right"/>
    </xf>
    <xf numFmtId="3" fontId="4" fillId="0" borderId="70" xfId="0" applyNumberFormat="1" applyFont="1" applyBorder="1" applyAlignment="1"/>
    <xf numFmtId="0" fontId="15" fillId="0" borderId="90" xfId="1" applyFont="1" applyFill="1" applyBorder="1" applyAlignment="1"/>
    <xf numFmtId="3" fontId="4" fillId="0" borderId="85" xfId="0" applyNumberFormat="1" applyFont="1" applyBorder="1"/>
    <xf numFmtId="3" fontId="4" fillId="0" borderId="81" xfId="0" applyNumberFormat="1" applyFont="1" applyBorder="1"/>
    <xf numFmtId="3" fontId="4" fillId="0" borderId="82" xfId="0" applyNumberFormat="1" applyFont="1" applyBorder="1"/>
    <xf numFmtId="3" fontId="4" fillId="0" borderId="83" xfId="0" applyNumberFormat="1" applyFont="1" applyBorder="1"/>
    <xf numFmtId="3" fontId="4" fillId="0" borderId="84" xfId="0" applyNumberFormat="1" applyFont="1" applyBorder="1"/>
    <xf numFmtId="0" fontId="4" fillId="0" borderId="75" xfId="0" applyFont="1" applyBorder="1"/>
    <xf numFmtId="3" fontId="8" fillId="0" borderId="81" xfId="1" applyNumberFormat="1" applyFont="1" applyFill="1" applyBorder="1" applyAlignment="1"/>
    <xf numFmtId="179" fontId="4" fillId="0" borderId="0" xfId="2" applyNumberFormat="1" applyFont="1" applyAlignment="1"/>
    <xf numFmtId="0" fontId="2" fillId="0" borderId="0" xfId="1" applyFont="1" applyFill="1" applyBorder="1" applyAlignment="1"/>
    <xf numFmtId="37" fontId="16" fillId="0" borderId="0" xfId="3" applyNumberFormat="1" applyFont="1"/>
    <xf numFmtId="37" fontId="4" fillId="0" borderId="0" xfId="0" applyNumberFormat="1" applyFont="1" applyAlignment="1"/>
    <xf numFmtId="0" fontId="7" fillId="0" borderId="0" xfId="0" applyFont="1" applyBorder="1"/>
    <xf numFmtId="0" fontId="6" fillId="0" borderId="35" xfId="1" applyFont="1" applyFill="1" applyBorder="1" applyAlignment="1">
      <alignment horizontal="center"/>
    </xf>
    <xf numFmtId="0" fontId="6" fillId="0" borderId="26" xfId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0" fontId="8" fillId="0" borderId="9" xfId="1" applyFont="1" applyFill="1" applyBorder="1" applyAlignment="1">
      <alignment horizontal="center"/>
    </xf>
    <xf numFmtId="3" fontId="8" fillId="0" borderId="45" xfId="1" applyNumberFormat="1" applyFont="1" applyFill="1" applyBorder="1" applyAlignment="1"/>
    <xf numFmtId="3" fontId="8" fillId="0" borderId="60" xfId="1" applyNumberFormat="1" applyFont="1" applyFill="1" applyBorder="1" applyAlignment="1"/>
    <xf numFmtId="3" fontId="8" fillId="0" borderId="14" xfId="1" applyNumberFormat="1" applyFont="1" applyFill="1" applyBorder="1" applyAlignment="1"/>
    <xf numFmtId="176" fontId="8" fillId="0" borderId="47" xfId="1" applyNumberFormat="1" applyFont="1" applyFill="1" applyBorder="1" applyAlignment="1"/>
    <xf numFmtId="177" fontId="8" fillId="0" borderId="37" xfId="2" applyNumberFormat="1" applyFont="1" applyFill="1" applyBorder="1" applyAlignment="1"/>
    <xf numFmtId="0" fontId="4" fillId="0" borderId="54" xfId="0" applyFont="1" applyBorder="1"/>
    <xf numFmtId="3" fontId="8" fillId="0" borderId="46" xfId="1" applyNumberFormat="1" applyFont="1" applyFill="1" applyBorder="1" applyAlignment="1"/>
    <xf numFmtId="3" fontId="8" fillId="0" borderId="18" xfId="1" applyNumberFormat="1" applyFont="1" applyFill="1" applyBorder="1" applyAlignment="1"/>
    <xf numFmtId="176" fontId="8" fillId="0" borderId="10" xfId="1" applyNumberFormat="1" applyFont="1" applyFill="1" applyBorder="1" applyAlignment="1"/>
    <xf numFmtId="177" fontId="8" fillId="0" borderId="5" xfId="2" applyNumberFormat="1" applyFont="1" applyFill="1" applyBorder="1" applyAlignment="1"/>
    <xf numFmtId="0" fontId="4" fillId="0" borderId="55" xfId="0" applyFont="1" applyBorder="1"/>
    <xf numFmtId="0" fontId="8" fillId="0" borderId="13" xfId="1" applyFont="1" applyFill="1" applyBorder="1" applyAlignment="1">
      <alignment horizontal="center"/>
    </xf>
    <xf numFmtId="0" fontId="4" fillId="0" borderId="56" xfId="0" applyFont="1" applyBorder="1"/>
    <xf numFmtId="176" fontId="8" fillId="3" borderId="4" xfId="1" applyNumberFormat="1" applyFont="1" applyFill="1" applyBorder="1" applyAlignment="1"/>
    <xf numFmtId="177" fontId="8" fillId="3" borderId="4" xfId="2" applyNumberFormat="1" applyFont="1" applyFill="1" applyBorder="1" applyAlignment="1"/>
    <xf numFmtId="177" fontId="8" fillId="3" borderId="53" xfId="2" applyNumberFormat="1" applyFont="1" applyFill="1" applyBorder="1" applyAlignment="1"/>
    <xf numFmtId="3" fontId="8" fillId="0" borderId="50" xfId="1" applyNumberFormat="1" applyFont="1" applyFill="1" applyBorder="1" applyAlignment="1"/>
    <xf numFmtId="3" fontId="8" fillId="0" borderId="61" xfId="1" applyNumberFormat="1" applyFont="1" applyFill="1" applyBorder="1" applyAlignment="1"/>
    <xf numFmtId="3" fontId="8" fillId="0" borderId="62" xfId="1" applyNumberFormat="1" applyFont="1" applyFill="1" applyBorder="1" applyAlignment="1"/>
    <xf numFmtId="0" fontId="8" fillId="0" borderId="48" xfId="1" applyFont="1" applyFill="1" applyBorder="1" applyAlignment="1">
      <alignment horizontal="center"/>
    </xf>
    <xf numFmtId="176" fontId="8" fillId="0" borderId="21" xfId="1" applyNumberFormat="1" applyFont="1" applyFill="1" applyBorder="1" applyAlignment="1"/>
    <xf numFmtId="177" fontId="8" fillId="0" borderId="64" xfId="2" applyNumberFormat="1" applyFont="1" applyFill="1" applyBorder="1" applyAlignment="1"/>
    <xf numFmtId="0" fontId="4" fillId="0" borderId="57" xfId="0" applyFont="1" applyBorder="1"/>
    <xf numFmtId="3" fontId="8" fillId="0" borderId="44" xfId="1" applyNumberFormat="1" applyFont="1" applyBorder="1" applyAlignment="1"/>
    <xf numFmtId="3" fontId="8" fillId="0" borderId="13" xfId="1" applyNumberFormat="1" applyFont="1" applyBorder="1" applyAlignment="1"/>
    <xf numFmtId="3" fontId="8" fillId="0" borderId="19" xfId="1" applyNumberFormat="1" applyFont="1" applyBorder="1" applyAlignment="1"/>
    <xf numFmtId="176" fontId="8" fillId="0" borderId="12" xfId="1" applyNumberFormat="1" applyFont="1" applyFill="1" applyBorder="1" applyAlignment="1"/>
    <xf numFmtId="0" fontId="8" fillId="0" borderId="46" xfId="1" applyFont="1" applyFill="1" applyBorder="1" applyAlignment="1"/>
    <xf numFmtId="0" fontId="8" fillId="0" borderId="11" xfId="1" applyFont="1" applyFill="1" applyBorder="1" applyAlignment="1"/>
    <xf numFmtId="0" fontId="8" fillId="0" borderId="18" xfId="1" applyFont="1" applyFill="1" applyBorder="1" applyAlignment="1"/>
    <xf numFmtId="0" fontId="8" fillId="0" borderId="81" xfId="1" applyFont="1" applyFill="1" applyBorder="1" applyAlignment="1">
      <alignment horizontal="center"/>
    </xf>
    <xf numFmtId="3" fontId="8" fillId="0" borderId="82" xfId="1" applyNumberFormat="1" applyFont="1" applyFill="1" applyBorder="1" applyAlignment="1"/>
    <xf numFmtId="3" fontId="8" fillId="0" borderId="83" xfId="1" applyNumberFormat="1" applyFont="1" applyFill="1" applyBorder="1" applyAlignment="1"/>
    <xf numFmtId="3" fontId="8" fillId="0" borderId="84" xfId="1" applyNumberFormat="1" applyFont="1" applyFill="1" applyBorder="1" applyAlignment="1"/>
    <xf numFmtId="176" fontId="8" fillId="0" borderId="85" xfId="1" applyNumberFormat="1" applyFont="1" applyFill="1" applyBorder="1" applyAlignment="1"/>
    <xf numFmtId="177" fontId="8" fillId="0" borderId="84" xfId="2" applyNumberFormat="1" applyFont="1" applyFill="1" applyBorder="1" applyAlignment="1"/>
    <xf numFmtId="0" fontId="4" fillId="0" borderId="86" xfId="0" applyFont="1" applyBorder="1"/>
    <xf numFmtId="176" fontId="8" fillId="0" borderId="70" xfId="1" applyNumberFormat="1" applyFont="1" applyFill="1" applyBorder="1" applyAlignment="1"/>
    <xf numFmtId="177" fontId="8" fillId="0" borderId="70" xfId="2" applyNumberFormat="1" applyFont="1" applyFill="1" applyBorder="1" applyAlignment="1"/>
    <xf numFmtId="177" fontId="8" fillId="0" borderId="72" xfId="2" applyNumberFormat="1" applyFont="1" applyFill="1" applyBorder="1" applyAlignment="1"/>
    <xf numFmtId="0" fontId="8" fillId="0" borderId="8" xfId="1" applyFont="1" applyFill="1" applyBorder="1" applyAlignment="1"/>
    <xf numFmtId="0" fontId="8" fillId="0" borderId="45" xfId="1" applyFont="1" applyFill="1" applyBorder="1" applyAlignment="1">
      <alignment horizontal="right"/>
    </xf>
    <xf numFmtId="3" fontId="8" fillId="0" borderId="17" xfId="1" applyNumberFormat="1" applyFont="1" applyFill="1" applyBorder="1" applyAlignment="1"/>
    <xf numFmtId="0" fontId="8" fillId="0" borderId="10" xfId="1" applyFont="1" applyFill="1" applyBorder="1" applyAlignment="1"/>
    <xf numFmtId="0" fontId="8" fillId="0" borderId="46" xfId="1" applyFont="1" applyFill="1" applyBorder="1" applyAlignment="1">
      <alignment horizontal="right"/>
    </xf>
    <xf numFmtId="0" fontId="8" fillId="0" borderId="12" xfId="1" applyFont="1" applyFill="1" applyBorder="1" applyAlignment="1"/>
    <xf numFmtId="0" fontId="8" fillId="0" borderId="44" xfId="1" applyFont="1" applyFill="1" applyBorder="1" applyAlignment="1">
      <alignment horizontal="right"/>
    </xf>
    <xf numFmtId="0" fontId="8" fillId="0" borderId="19" xfId="1" applyFont="1" applyFill="1" applyBorder="1" applyAlignment="1"/>
    <xf numFmtId="0" fontId="8" fillId="0" borderId="13" xfId="1" applyFont="1" applyFill="1" applyBorder="1" applyAlignment="1"/>
    <xf numFmtId="177" fontId="8" fillId="0" borderId="7" xfId="2" applyNumberFormat="1" applyFont="1" applyFill="1" applyBorder="1" applyAlignment="1"/>
    <xf numFmtId="0" fontId="4" fillId="0" borderId="58" xfId="0" applyFont="1" applyBorder="1"/>
    <xf numFmtId="0" fontId="8" fillId="0" borderId="87" xfId="2" applyNumberFormat="1" applyFont="1" applyFill="1" applyBorder="1" applyAlignment="1"/>
    <xf numFmtId="0" fontId="8" fillId="0" borderId="88" xfId="2" applyNumberFormat="1" applyFont="1" applyFill="1" applyBorder="1" applyAlignment="1"/>
    <xf numFmtId="0" fontId="8" fillId="0" borderId="89" xfId="2" applyNumberFormat="1" applyFont="1" applyFill="1" applyBorder="1" applyAlignment="1"/>
    <xf numFmtId="0" fontId="8" fillId="3" borderId="53" xfId="2" applyNumberFormat="1" applyFont="1" applyFill="1" applyBorder="1" applyAlignment="1"/>
    <xf numFmtId="0" fontId="8" fillId="0" borderId="1" xfId="1" applyFont="1" applyFill="1" applyBorder="1" applyAlignment="1">
      <alignment horizontal="center"/>
    </xf>
    <xf numFmtId="176" fontId="8" fillId="0" borderId="91" xfId="1" applyNumberFormat="1" applyFont="1" applyFill="1" applyBorder="1" applyAlignment="1"/>
    <xf numFmtId="0" fontId="8" fillId="0" borderId="92" xfId="2" applyNumberFormat="1" applyFont="1" applyFill="1" applyBorder="1" applyAlignment="1"/>
    <xf numFmtId="3" fontId="8" fillId="0" borderId="66" xfId="1" applyNumberFormat="1" applyFont="1" applyFill="1" applyBorder="1" applyAlignment="1"/>
    <xf numFmtId="177" fontId="8" fillId="0" borderId="31" xfId="2" applyNumberFormat="1" applyFont="1" applyFill="1" applyBorder="1" applyAlignment="1"/>
    <xf numFmtId="3" fontId="8" fillId="0" borderId="5" xfId="1" applyNumberFormat="1" applyFont="1" applyFill="1" applyBorder="1" applyAlignment="1"/>
    <xf numFmtId="177" fontId="8" fillId="0" borderId="29" xfId="2" applyNumberFormat="1" applyFont="1" applyFill="1" applyBorder="1" applyAlignment="1"/>
    <xf numFmtId="177" fontId="8" fillId="0" borderId="30" xfId="2" applyNumberFormat="1" applyFont="1" applyFill="1" applyBorder="1" applyAlignment="1"/>
    <xf numFmtId="0" fontId="8" fillId="0" borderId="54" xfId="2" applyNumberFormat="1" applyFont="1" applyFill="1" applyBorder="1" applyAlignment="1"/>
    <xf numFmtId="0" fontId="8" fillId="0" borderId="93" xfId="2" applyNumberFormat="1" applyFont="1" applyFill="1" applyBorder="1" applyAlignment="1"/>
    <xf numFmtId="0" fontId="8" fillId="0" borderId="67" xfId="1" applyFont="1" applyFill="1" applyBorder="1" applyAlignment="1">
      <alignment horizontal="center"/>
    </xf>
    <xf numFmtId="0" fontId="8" fillId="0" borderId="80" xfId="1" applyFont="1" applyFill="1" applyBorder="1" applyAlignment="1"/>
    <xf numFmtId="3" fontId="8" fillId="0" borderId="85" xfId="1" applyNumberFormat="1" applyFont="1" applyFill="1" applyBorder="1" applyAlignment="1"/>
    <xf numFmtId="0" fontId="8" fillId="0" borderId="68" xfId="1" applyFont="1" applyFill="1" applyBorder="1" applyAlignment="1"/>
    <xf numFmtId="0" fontId="8" fillId="0" borderId="62" xfId="1" applyFont="1" applyFill="1" applyBorder="1" applyAlignment="1">
      <alignment horizontal="right"/>
    </xf>
    <xf numFmtId="0" fontId="8" fillId="0" borderId="41" xfId="1" applyFont="1" applyFill="1" applyBorder="1" applyAlignment="1">
      <alignment horizontal="center"/>
    </xf>
    <xf numFmtId="3" fontId="8" fillId="0" borderId="42" xfId="1" applyNumberFormat="1" applyFont="1" applyFill="1" applyBorder="1" applyAlignment="1"/>
    <xf numFmtId="3" fontId="8" fillId="0" borderId="69" xfId="1" applyNumberFormat="1" applyFont="1" applyFill="1" applyBorder="1" applyAlignment="1"/>
    <xf numFmtId="176" fontId="8" fillId="0" borderId="68" xfId="1" applyNumberFormat="1" applyFont="1" applyFill="1" applyBorder="1" applyAlignment="1"/>
    <xf numFmtId="177" fontId="8" fillId="0" borderId="69" xfId="2" applyNumberFormat="1" applyFont="1" applyFill="1" applyBorder="1" applyAlignment="1"/>
    <xf numFmtId="3" fontId="8" fillId="0" borderId="28" xfId="1" applyNumberFormat="1" applyFont="1" applyFill="1" applyBorder="1" applyAlignment="1"/>
    <xf numFmtId="0" fontId="8" fillId="0" borderId="21" xfId="1" applyFont="1" applyFill="1" applyBorder="1" applyAlignment="1"/>
    <xf numFmtId="0" fontId="8" fillId="0" borderId="61" xfId="1" applyFont="1" applyFill="1" applyBorder="1" applyAlignment="1">
      <alignment horizontal="right"/>
    </xf>
    <xf numFmtId="3" fontId="8" fillId="0" borderId="49" xfId="1" applyNumberFormat="1" applyFont="1" applyFill="1" applyBorder="1" applyAlignment="1"/>
    <xf numFmtId="177" fontId="8" fillId="0" borderId="34" xfId="2" applyNumberFormat="1" applyFont="1" applyFill="1" applyBorder="1" applyAlignment="1"/>
  </cellXfs>
  <cellStyles count="4">
    <cellStyle name="Normal 2" xfId="3" xr:uid="{BE56A9C3-B8C3-4370-BF4F-0540A3C53075}"/>
    <cellStyle name="Normal_Sheet1" xfId="1" xr:uid="{00000000-0005-0000-0000-000001000000}"/>
    <cellStyle name="百分比" xfId="2" builtinId="5"/>
    <cellStyle name="常规" xfId="0" builtinId="0"/>
  </cellStyles>
  <dxfs count="13"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</dxfs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1"/>
  <sheetViews>
    <sheetView tabSelected="1" showWhiteSpace="0" zoomScale="90" zoomScaleNormal="90" workbookViewId="0">
      <pane xSplit="3" ySplit="2" topLeftCell="D3" activePane="bottomRight" state="frozen"/>
      <selection pane="bottomRight" activeCell="V25" sqref="V25"/>
      <selection pane="bottomLeft" activeCell="A3" sqref="A3"/>
      <selection pane="topRight" activeCell="D1" sqref="D1"/>
    </sheetView>
  </sheetViews>
  <sheetFormatPr defaultColWidth="3.5703125" defaultRowHeight="11.25" outlineLevelCol="1"/>
  <cols>
    <col min="1" max="1" width="37.28515625" style="1" customWidth="1"/>
    <col min="2" max="2" width="6.5703125" style="115" hidden="1" customWidth="1" outlineLevel="1"/>
    <col min="3" max="3" width="4.7109375" style="2" hidden="1" customWidth="1" outlineLevel="1"/>
    <col min="4" max="4" width="10.7109375" style="3" customWidth="1" collapsed="1"/>
    <col min="5" max="10" width="10.7109375" style="3" customWidth="1"/>
    <col min="11" max="11" width="8.140625" style="3" customWidth="1"/>
    <col min="12" max="12" width="9.85546875" style="4" customWidth="1"/>
    <col min="13" max="16384" width="3.5703125" style="4"/>
  </cols>
  <sheetData>
    <row r="1" spans="1:13" ht="1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</row>
    <row r="2" spans="1:13" s="5" customFormat="1">
      <c r="A2" s="20" t="s">
        <v>1</v>
      </c>
      <c r="B2" s="113"/>
      <c r="C2" s="21" t="s">
        <v>2</v>
      </c>
      <c r="D2" s="27">
        <v>2014</v>
      </c>
      <c r="E2" s="26">
        <v>2015</v>
      </c>
      <c r="F2" s="26">
        <v>2016</v>
      </c>
      <c r="G2" s="26">
        <v>2017</v>
      </c>
      <c r="H2" s="26">
        <v>2018</v>
      </c>
      <c r="I2" s="26">
        <v>2019</v>
      </c>
      <c r="J2" s="165" t="s">
        <v>3</v>
      </c>
      <c r="K2" s="166"/>
      <c r="L2" s="93" t="s">
        <v>4</v>
      </c>
    </row>
    <row r="3" spans="1:13" s="13" customFormat="1" ht="12.75">
      <c r="A3" s="140" t="s">
        <v>5</v>
      </c>
      <c r="B3" s="114"/>
      <c r="C3" s="11"/>
      <c r="D3" s="11"/>
      <c r="E3" s="11"/>
      <c r="F3" s="11"/>
      <c r="G3" s="11"/>
      <c r="H3" s="11"/>
      <c r="I3" s="11"/>
      <c r="J3" s="11"/>
      <c r="K3" s="12"/>
      <c r="L3" s="94"/>
    </row>
    <row r="4" spans="1:13" s="6" customFormat="1">
      <c r="A4" s="141" t="s">
        <v>6</v>
      </c>
      <c r="B4" s="112">
        <f>IFERROR(INDEX(Closures!$A$2:$A$189,MATCH(A4,Closures!$E$2:$E$189,0)),"")</f>
        <v>1</v>
      </c>
      <c r="C4" s="169" t="s">
        <v>7</v>
      </c>
      <c r="D4" s="170">
        <v>3416</v>
      </c>
      <c r="E4" s="74">
        <v>3480</v>
      </c>
      <c r="F4" s="74">
        <v>3532</v>
      </c>
      <c r="G4" s="171">
        <v>3486</v>
      </c>
      <c r="H4" s="172">
        <v>3166</v>
      </c>
      <c r="I4" s="117">
        <v>3324</v>
      </c>
      <c r="J4" s="173">
        <f>I4-H4</f>
        <v>158</v>
      </c>
      <c r="K4" s="174">
        <f>J4/H4</f>
        <v>4.9905243209096652E-2</v>
      </c>
      <c r="L4" s="175">
        <v>357</v>
      </c>
      <c r="M4" s="17"/>
    </row>
    <row r="5" spans="1:13">
      <c r="A5" s="142" t="s">
        <v>8</v>
      </c>
      <c r="B5" s="112" t="str">
        <f>IFERROR(INDEX(Closures!$A$2:$A$189,MATCH(A5,Closures!$E$2:$E$189,0)),"")</f>
        <v/>
      </c>
      <c r="C5" s="58" t="s">
        <v>7</v>
      </c>
      <c r="D5" s="176">
        <v>14576</v>
      </c>
      <c r="E5" s="75">
        <v>14465</v>
      </c>
      <c r="F5" s="75">
        <v>14460</v>
      </c>
      <c r="G5" s="75">
        <v>14063</v>
      </c>
      <c r="H5" s="177">
        <v>13081</v>
      </c>
      <c r="I5" s="177">
        <v>12959.7598</v>
      </c>
      <c r="J5" s="178">
        <f t="shared" ref="J5:J68" si="0">I5-H5</f>
        <v>-121.24020000000019</v>
      </c>
      <c r="K5" s="179">
        <f t="shared" ref="K5:K68" si="1">J5/H5</f>
        <v>-9.2684198455775697E-3</v>
      </c>
      <c r="L5" s="180">
        <v>120</v>
      </c>
      <c r="M5" s="17"/>
    </row>
    <row r="6" spans="1:13" s="6" customFormat="1">
      <c r="A6" s="142" t="s">
        <v>9</v>
      </c>
      <c r="B6" s="112" t="str">
        <f>IFERROR(INDEX(Closures!$A$2:$A$189,MATCH(A6,Closures!$E$2:$E$189,0)),"")</f>
        <v/>
      </c>
      <c r="C6" s="58" t="s">
        <v>7</v>
      </c>
      <c r="D6" s="176">
        <v>27541</v>
      </c>
      <c r="E6" s="75">
        <v>27020</v>
      </c>
      <c r="F6" s="75">
        <v>26947</v>
      </c>
      <c r="G6" s="75">
        <v>26674</v>
      </c>
      <c r="H6" s="177">
        <v>26034</v>
      </c>
      <c r="I6" s="177">
        <v>25642.165400000002</v>
      </c>
      <c r="J6" s="178">
        <f t="shared" si="0"/>
        <v>-391.83459999999832</v>
      </c>
      <c r="K6" s="179">
        <f t="shared" si="1"/>
        <v>-1.5050879618959756E-2</v>
      </c>
      <c r="L6" s="180">
        <v>44</v>
      </c>
      <c r="M6" s="17"/>
    </row>
    <row r="7" spans="1:13">
      <c r="A7" s="142" t="s">
        <v>10</v>
      </c>
      <c r="B7" s="112" t="str">
        <f>IFERROR(INDEX(Closures!$A$2:$A$189,MATCH(A7,Closures!$E$2:$E$189,0)),"")</f>
        <v/>
      </c>
      <c r="C7" s="58" t="s">
        <v>7</v>
      </c>
      <c r="D7" s="176">
        <v>9793</v>
      </c>
      <c r="E7" s="75">
        <v>9923</v>
      </c>
      <c r="F7" s="75">
        <v>9972</v>
      </c>
      <c r="G7" s="75">
        <v>9466</v>
      </c>
      <c r="H7" s="177">
        <v>9398</v>
      </c>
      <c r="I7" s="177">
        <v>8485.6298999999999</v>
      </c>
      <c r="J7" s="178">
        <f t="shared" si="0"/>
        <v>-912.37010000000009</v>
      </c>
      <c r="K7" s="179">
        <f t="shared" si="1"/>
        <v>-9.7081304532879345E-2</v>
      </c>
      <c r="L7" s="180">
        <v>184</v>
      </c>
      <c r="M7" s="17"/>
    </row>
    <row r="8" spans="1:13">
      <c r="A8" s="142" t="s">
        <v>11</v>
      </c>
      <c r="B8" s="112">
        <f>IFERROR(INDEX(Closures!$A$2:$A$189,MATCH(A8,Closures!$E$2:$E$189,0)),"")</f>
        <v>2</v>
      </c>
      <c r="C8" s="58" t="s">
        <v>7</v>
      </c>
      <c r="D8" s="176">
        <v>9906</v>
      </c>
      <c r="E8" s="75">
        <v>10166</v>
      </c>
      <c r="F8" s="75">
        <v>10439</v>
      </c>
      <c r="G8" s="75">
        <v>10223</v>
      </c>
      <c r="H8" s="177">
        <v>6342</v>
      </c>
      <c r="I8" s="177">
        <v>8542.1496000000006</v>
      </c>
      <c r="J8" s="178">
        <f t="shared" si="0"/>
        <v>2200.1496000000006</v>
      </c>
      <c r="K8" s="179">
        <f t="shared" si="1"/>
        <v>0.34691731315042584</v>
      </c>
      <c r="L8" s="180">
        <v>183</v>
      </c>
      <c r="M8" s="17"/>
    </row>
    <row r="9" spans="1:13" s="6" customFormat="1">
      <c r="A9" s="142" t="s">
        <v>12</v>
      </c>
      <c r="B9" s="112" t="str">
        <f>IFERROR(INDEX(Closures!$A$2:$A$189,MATCH(A9,Closures!$E$2:$E$189,0)),"")</f>
        <v/>
      </c>
      <c r="C9" s="58" t="s">
        <v>7</v>
      </c>
      <c r="D9" s="176">
        <v>9403</v>
      </c>
      <c r="E9" s="75">
        <v>9507</v>
      </c>
      <c r="F9" s="75">
        <v>9514</v>
      </c>
      <c r="G9" s="75">
        <v>8910</v>
      </c>
      <c r="H9" s="177">
        <v>8140</v>
      </c>
      <c r="I9" s="177">
        <v>7926.2165000000005</v>
      </c>
      <c r="J9" s="178">
        <f t="shared" si="0"/>
        <v>-213.78349999999955</v>
      </c>
      <c r="K9" s="179">
        <f t="shared" si="1"/>
        <v>-2.6263329238329181E-2</v>
      </c>
      <c r="L9" s="180">
        <v>193</v>
      </c>
      <c r="M9" s="17"/>
    </row>
    <row r="10" spans="1:13">
      <c r="A10" s="142" t="s">
        <v>13</v>
      </c>
      <c r="B10" s="112" t="str">
        <f>IFERROR(INDEX(Closures!$A$2:$A$189,MATCH(A10,Closures!$E$2:$E$189,0)),"")</f>
        <v/>
      </c>
      <c r="C10" s="58" t="s">
        <v>7</v>
      </c>
      <c r="D10" s="176">
        <v>6988</v>
      </c>
      <c r="E10" s="75">
        <v>7101</v>
      </c>
      <c r="F10" s="75">
        <v>7225</v>
      </c>
      <c r="G10" s="75">
        <v>7089</v>
      </c>
      <c r="H10" s="177">
        <v>7913</v>
      </c>
      <c r="I10" s="177">
        <v>6767.0078999999996</v>
      </c>
      <c r="J10" s="178">
        <f t="shared" si="0"/>
        <v>-1145.9921000000004</v>
      </c>
      <c r="K10" s="179">
        <f t="shared" si="1"/>
        <v>-0.14482397320864404</v>
      </c>
      <c r="L10" s="180">
        <v>226</v>
      </c>
      <c r="M10" s="17"/>
    </row>
    <row r="11" spans="1:13">
      <c r="A11" s="142" t="s">
        <v>14</v>
      </c>
      <c r="B11" s="112" t="str">
        <f>IFERROR(INDEX(Closures!$A$2:$A$189,MATCH(A11,Closures!$E$2:$E$189,0)),"")</f>
        <v/>
      </c>
      <c r="C11" s="58" t="s">
        <v>7</v>
      </c>
      <c r="D11" s="176">
        <v>7599</v>
      </c>
      <c r="E11" s="75">
        <v>7619</v>
      </c>
      <c r="F11" s="75">
        <v>7690</v>
      </c>
      <c r="G11" s="75">
        <v>7466</v>
      </c>
      <c r="H11" s="177">
        <v>6751</v>
      </c>
      <c r="I11" s="177">
        <v>6644.4528</v>
      </c>
      <c r="J11" s="178">
        <f t="shared" si="0"/>
        <v>-106.54719999999998</v>
      </c>
      <c r="K11" s="179">
        <f t="shared" si="1"/>
        <v>-1.5782432232261882E-2</v>
      </c>
      <c r="L11" s="180">
        <v>232</v>
      </c>
      <c r="M11" s="17"/>
    </row>
    <row r="12" spans="1:13">
      <c r="A12" s="142" t="s">
        <v>15</v>
      </c>
      <c r="B12" s="112">
        <f>IFERROR(INDEX(Closures!$A$2:$A$189,MATCH(A12,Closures!$E$2:$E$189,0)),"")</f>
        <v>3</v>
      </c>
      <c r="C12" s="58" t="s">
        <v>7</v>
      </c>
      <c r="D12" s="176">
        <v>5301</v>
      </c>
      <c r="E12" s="75">
        <v>5312</v>
      </c>
      <c r="F12" s="75">
        <v>5519</v>
      </c>
      <c r="G12" s="75">
        <v>5475</v>
      </c>
      <c r="H12" s="177">
        <v>3221</v>
      </c>
      <c r="I12" s="177">
        <v>4868.5078999999996</v>
      </c>
      <c r="J12" s="178">
        <f t="shared" si="0"/>
        <v>1647.5078999999996</v>
      </c>
      <c r="K12" s="179">
        <f t="shared" si="1"/>
        <v>0.51148956845700078</v>
      </c>
      <c r="L12" s="180">
        <v>292</v>
      </c>
      <c r="M12" s="17"/>
    </row>
    <row r="13" spans="1:13" s="6" customFormat="1">
      <c r="A13" s="142" t="s">
        <v>16</v>
      </c>
      <c r="B13" s="112" t="str">
        <f>IFERROR(INDEX(Closures!$A$2:$A$189,MATCH(A13,Closures!$E$2:$E$189,0)),"")</f>
        <v/>
      </c>
      <c r="C13" s="58" t="s">
        <v>7</v>
      </c>
      <c r="D13" s="176">
        <v>5914</v>
      </c>
      <c r="E13" s="75">
        <v>6160</v>
      </c>
      <c r="F13" s="75">
        <v>6378</v>
      </c>
      <c r="G13" s="75">
        <v>6232</v>
      </c>
      <c r="H13" s="177">
        <v>5807</v>
      </c>
      <c r="I13" s="177">
        <v>5518.2007999999996</v>
      </c>
      <c r="J13" s="178">
        <f t="shared" si="0"/>
        <v>-288.79920000000038</v>
      </c>
      <c r="K13" s="179">
        <f t="shared" si="1"/>
        <v>-4.9732942999827862E-2</v>
      </c>
      <c r="L13" s="180">
        <v>271</v>
      </c>
      <c r="M13" s="17"/>
    </row>
    <row r="14" spans="1:13">
      <c r="A14" s="142" t="s">
        <v>17</v>
      </c>
      <c r="B14" s="112" t="str">
        <f>IFERROR(INDEX(Closures!$A$2:$A$189,MATCH(A14,Closures!$E$2:$E$189,0)),"")</f>
        <v/>
      </c>
      <c r="C14" s="58" t="s">
        <v>7</v>
      </c>
      <c r="D14" s="176">
        <v>4813</v>
      </c>
      <c r="E14" s="75">
        <v>5020</v>
      </c>
      <c r="F14" s="75">
        <v>5177</v>
      </c>
      <c r="G14" s="75">
        <v>4990</v>
      </c>
      <c r="H14" s="177">
        <v>4752</v>
      </c>
      <c r="I14" s="177">
        <v>4772.7165000000005</v>
      </c>
      <c r="J14" s="178">
        <f t="shared" si="0"/>
        <v>20.716500000000451</v>
      </c>
      <c r="K14" s="179">
        <f t="shared" si="1"/>
        <v>4.3595328282829233E-3</v>
      </c>
      <c r="L14" s="180">
        <v>297</v>
      </c>
      <c r="M14" s="17"/>
    </row>
    <row r="15" spans="1:13">
      <c r="A15" s="142" t="s">
        <v>18</v>
      </c>
      <c r="B15" s="112" t="str">
        <f>IFERROR(INDEX(Closures!$A$2:$A$189,MATCH(A15,Closures!$E$2:$E$189,0)),"")</f>
        <v/>
      </c>
      <c r="C15" s="58" t="s">
        <v>7</v>
      </c>
      <c r="D15" s="176">
        <v>6356</v>
      </c>
      <c r="E15" s="75">
        <v>6372</v>
      </c>
      <c r="F15" s="75">
        <v>6443</v>
      </c>
      <c r="G15" s="75">
        <v>6271</v>
      </c>
      <c r="H15" s="177">
        <v>5754</v>
      </c>
      <c r="I15" s="177">
        <v>5641.3032000000003</v>
      </c>
      <c r="J15" s="178">
        <f t="shared" si="0"/>
        <v>-112.69679999999971</v>
      </c>
      <c r="K15" s="179">
        <f t="shared" si="1"/>
        <v>-1.9585818561000994E-2</v>
      </c>
      <c r="L15" s="180">
        <v>267</v>
      </c>
      <c r="M15" s="17"/>
    </row>
    <row r="16" spans="1:13">
      <c r="A16" s="142" t="s">
        <v>19</v>
      </c>
      <c r="B16" s="112" t="str">
        <f>IFERROR(INDEX(Closures!$A$2:$A$189,MATCH(A16,Closures!$E$2:$E$189,0)),"")</f>
        <v/>
      </c>
      <c r="C16" s="58" t="s">
        <v>7</v>
      </c>
      <c r="D16" s="176">
        <v>3544</v>
      </c>
      <c r="E16" s="75">
        <v>3529</v>
      </c>
      <c r="F16" s="75">
        <v>3423</v>
      </c>
      <c r="G16" s="75">
        <v>3439</v>
      </c>
      <c r="H16" s="177">
        <v>3335</v>
      </c>
      <c r="I16" s="177">
        <v>3232.3307</v>
      </c>
      <c r="J16" s="178">
        <f t="shared" si="0"/>
        <v>-102.66930000000002</v>
      </c>
      <c r="K16" s="179">
        <f t="shared" si="1"/>
        <v>-3.078539730134933E-2</v>
      </c>
      <c r="L16" s="180">
        <v>363</v>
      </c>
      <c r="M16" s="17"/>
    </row>
    <row r="17" spans="1:13">
      <c r="A17" s="142" t="s">
        <v>20</v>
      </c>
      <c r="B17" s="112" t="str">
        <f>IFERROR(INDEX(Closures!$A$2:$A$189,MATCH(A17,Closures!$E$2:$E$189,0)),"")</f>
        <v/>
      </c>
      <c r="C17" s="58" t="s">
        <v>7</v>
      </c>
      <c r="D17" s="176">
        <v>4593</v>
      </c>
      <c r="E17" s="75">
        <v>4591</v>
      </c>
      <c r="F17" s="75">
        <v>4408</v>
      </c>
      <c r="G17" s="75">
        <v>4340</v>
      </c>
      <c r="H17" s="177">
        <v>3961</v>
      </c>
      <c r="I17" s="177">
        <v>3897.9843000000001</v>
      </c>
      <c r="J17" s="178">
        <f t="shared" si="0"/>
        <v>-63.015699999999924</v>
      </c>
      <c r="K17" s="179">
        <f t="shared" si="1"/>
        <v>-1.5909038121686425E-2</v>
      </c>
      <c r="L17" s="180">
        <v>332</v>
      </c>
      <c r="M17" s="17"/>
    </row>
    <row r="18" spans="1:13">
      <c r="A18" s="142" t="s">
        <v>21</v>
      </c>
      <c r="B18" s="112" t="str">
        <f>IFERROR(INDEX(Closures!$A$2:$A$189,MATCH(A18,Closures!$E$2:$E$189,0)),"")</f>
        <v/>
      </c>
      <c r="C18" s="58" t="s">
        <v>7</v>
      </c>
      <c r="D18" s="176">
        <v>9372</v>
      </c>
      <c r="E18" s="75">
        <v>9596</v>
      </c>
      <c r="F18" s="75">
        <v>9749</v>
      </c>
      <c r="G18" s="75">
        <v>9774</v>
      </c>
      <c r="H18" s="177">
        <v>10287</v>
      </c>
      <c r="I18" s="177">
        <v>9658.4881999999998</v>
      </c>
      <c r="J18" s="178">
        <f t="shared" si="0"/>
        <v>-628.51180000000022</v>
      </c>
      <c r="K18" s="179">
        <f t="shared" si="1"/>
        <v>-6.1097676679303999E-2</v>
      </c>
      <c r="L18" s="180">
        <v>168</v>
      </c>
      <c r="M18" s="17"/>
    </row>
    <row r="19" spans="1:13">
      <c r="A19" s="142" t="s">
        <v>22</v>
      </c>
      <c r="B19" s="112" t="str">
        <f>IFERROR(INDEX(Closures!$A$2:$A$189,MATCH(A19,Closures!$E$2:$E$189,0)),"")</f>
        <v/>
      </c>
      <c r="C19" s="58" t="s">
        <v>7</v>
      </c>
      <c r="D19" s="176">
        <v>5701</v>
      </c>
      <c r="E19" s="75">
        <v>5632</v>
      </c>
      <c r="F19" s="75">
        <v>5438</v>
      </c>
      <c r="G19" s="75">
        <v>5138</v>
      </c>
      <c r="H19" s="177">
        <v>4864</v>
      </c>
      <c r="I19" s="177">
        <v>4768.1378000000004</v>
      </c>
      <c r="J19" s="178">
        <f t="shared" si="0"/>
        <v>-95.862199999999575</v>
      </c>
      <c r="K19" s="179">
        <f t="shared" si="1"/>
        <v>-1.9708511513157806E-2</v>
      </c>
      <c r="L19" s="180">
        <v>298</v>
      </c>
      <c r="M19" s="17"/>
    </row>
    <row r="20" spans="1:13">
      <c r="A20" s="142" t="s">
        <v>23</v>
      </c>
      <c r="B20" s="112">
        <f>IFERROR(INDEX(Closures!$A$2:$A$189,MATCH(A20,Closures!$E$2:$E$189,0)),"")</f>
        <v>4</v>
      </c>
      <c r="C20" s="58" t="s">
        <v>7</v>
      </c>
      <c r="D20" s="176">
        <v>3934</v>
      </c>
      <c r="E20" s="75">
        <v>4068</v>
      </c>
      <c r="F20" s="75">
        <v>4350</v>
      </c>
      <c r="G20" s="75">
        <v>4370</v>
      </c>
      <c r="H20" s="177">
        <v>3225</v>
      </c>
      <c r="I20" s="177">
        <v>3998.2716999999998</v>
      </c>
      <c r="J20" s="178">
        <f t="shared" si="0"/>
        <v>773.27169999999978</v>
      </c>
      <c r="K20" s="179">
        <f t="shared" si="1"/>
        <v>0.23977417054263558</v>
      </c>
      <c r="L20" s="180">
        <v>329</v>
      </c>
      <c r="M20" s="17"/>
    </row>
    <row r="21" spans="1:13">
      <c r="A21" s="142" t="s">
        <v>24</v>
      </c>
      <c r="B21" s="112" t="str">
        <f>IFERROR(INDEX(Closures!$A$2:$A$189,MATCH(A21,Closures!$E$2:$E$189,0)),"")</f>
        <v/>
      </c>
      <c r="C21" s="58" t="s">
        <v>7</v>
      </c>
      <c r="D21" s="176">
        <v>7951</v>
      </c>
      <c r="E21" s="75">
        <v>7994</v>
      </c>
      <c r="F21" s="75">
        <v>8008</v>
      </c>
      <c r="G21" s="75">
        <v>8114</v>
      </c>
      <c r="H21" s="177">
        <v>7801</v>
      </c>
      <c r="I21" s="177">
        <v>8099.5748000000003</v>
      </c>
      <c r="J21" s="178">
        <f t="shared" si="0"/>
        <v>298.57480000000032</v>
      </c>
      <c r="K21" s="179">
        <f t="shared" si="1"/>
        <v>3.8273913600820449E-2</v>
      </c>
      <c r="L21" s="180">
        <v>189</v>
      </c>
      <c r="M21" s="17"/>
    </row>
    <row r="22" spans="1:13">
      <c r="A22" s="142" t="s">
        <v>25</v>
      </c>
      <c r="B22" s="112" t="str">
        <f>IFERROR(INDEX(Closures!$A$2:$A$189,MATCH(A22,Closures!$E$2:$E$189,0)),"")</f>
        <v/>
      </c>
      <c r="C22" s="58" t="s">
        <v>7</v>
      </c>
      <c r="D22" s="176">
        <v>25161</v>
      </c>
      <c r="E22" s="75">
        <v>24813</v>
      </c>
      <c r="F22" s="75">
        <v>24808</v>
      </c>
      <c r="G22" s="75">
        <v>24228</v>
      </c>
      <c r="H22" s="177">
        <v>22357</v>
      </c>
      <c r="I22" s="177">
        <v>22166.803199999998</v>
      </c>
      <c r="J22" s="178">
        <f t="shared" si="0"/>
        <v>-190.19680000000153</v>
      </c>
      <c r="K22" s="179">
        <f t="shared" si="1"/>
        <v>-8.5072594713065941E-3</v>
      </c>
      <c r="L22" s="180">
        <v>58</v>
      </c>
      <c r="M22" s="17"/>
    </row>
    <row r="23" spans="1:13">
      <c r="A23" s="142" t="s">
        <v>26</v>
      </c>
      <c r="B23" s="112" t="str">
        <f>IFERROR(INDEX(Closures!$A$2:$A$189,MATCH(A23,Closures!$E$2:$E$189,0)),"")</f>
        <v/>
      </c>
      <c r="C23" s="58" t="s">
        <v>7</v>
      </c>
      <c r="D23" s="176">
        <v>5737</v>
      </c>
      <c r="E23" s="75">
        <v>5779</v>
      </c>
      <c r="F23" s="75">
        <v>5530</v>
      </c>
      <c r="G23" s="75">
        <v>5403</v>
      </c>
      <c r="H23" s="177">
        <v>5144</v>
      </c>
      <c r="I23" s="177">
        <v>5161.0708999999997</v>
      </c>
      <c r="J23" s="178">
        <f t="shared" si="0"/>
        <v>17.07089999999971</v>
      </c>
      <c r="K23" s="179">
        <f t="shared" si="1"/>
        <v>3.3186041990668179E-3</v>
      </c>
      <c r="L23" s="180">
        <v>283</v>
      </c>
      <c r="M23" s="17"/>
    </row>
    <row r="24" spans="1:13">
      <c r="A24" s="142" t="s">
        <v>27</v>
      </c>
      <c r="B24" s="112" t="str">
        <f>IFERROR(INDEX(Closures!$A$2:$A$189,MATCH(A24,Closures!$E$2:$E$189,0)),"")</f>
        <v/>
      </c>
      <c r="C24" s="58" t="s">
        <v>7</v>
      </c>
      <c r="D24" s="176">
        <v>4196</v>
      </c>
      <c r="E24" s="75">
        <v>4090</v>
      </c>
      <c r="F24" s="75">
        <v>4064</v>
      </c>
      <c r="G24" s="75">
        <v>3846</v>
      </c>
      <c r="H24" s="177">
        <v>3551</v>
      </c>
      <c r="I24" s="177">
        <v>3789.0551</v>
      </c>
      <c r="J24" s="178">
        <f t="shared" si="0"/>
        <v>238.05510000000004</v>
      </c>
      <c r="K24" s="179">
        <f t="shared" si="1"/>
        <v>6.7038890453393424E-2</v>
      </c>
      <c r="L24" s="180">
        <v>336</v>
      </c>
      <c r="M24" s="17"/>
    </row>
    <row r="25" spans="1:13">
      <c r="A25" s="142" t="s">
        <v>28</v>
      </c>
      <c r="B25" s="112" t="str">
        <f>IFERROR(INDEX(Closures!$A$2:$A$189,MATCH(A25,Closures!$E$2:$E$189,0)),"")</f>
        <v/>
      </c>
      <c r="C25" s="58" t="s">
        <v>7</v>
      </c>
      <c r="D25" s="176">
        <v>6645</v>
      </c>
      <c r="E25" s="75">
        <v>7046</v>
      </c>
      <c r="F25" s="75">
        <v>7236</v>
      </c>
      <c r="G25" s="75">
        <v>7066</v>
      </c>
      <c r="H25" s="177">
        <v>6419</v>
      </c>
      <c r="I25" s="177">
        <v>6911.3701000000001</v>
      </c>
      <c r="J25" s="178">
        <f t="shared" si="0"/>
        <v>492.37010000000009</v>
      </c>
      <c r="K25" s="179">
        <f t="shared" si="1"/>
        <v>7.6705109830191631E-2</v>
      </c>
      <c r="L25" s="180">
        <v>223</v>
      </c>
      <c r="M25" s="17"/>
    </row>
    <row r="26" spans="1:13" s="6" customFormat="1">
      <c r="A26" s="142" t="s">
        <v>29</v>
      </c>
      <c r="B26" s="112" t="str">
        <f>IFERROR(INDEX(Closures!$A$2:$A$189,MATCH(A26,Closures!$E$2:$E$189,0)),"")</f>
        <v/>
      </c>
      <c r="C26" s="58" t="s">
        <v>7</v>
      </c>
      <c r="D26" s="176">
        <v>6089</v>
      </c>
      <c r="E26" s="75">
        <v>6040</v>
      </c>
      <c r="F26" s="75">
        <v>5912</v>
      </c>
      <c r="G26" s="75">
        <v>5649</v>
      </c>
      <c r="H26" s="177">
        <v>5170</v>
      </c>
      <c r="I26" s="177">
        <v>5066.1142</v>
      </c>
      <c r="J26" s="178">
        <f t="shared" si="0"/>
        <v>-103.88580000000002</v>
      </c>
      <c r="K26" s="179">
        <f t="shared" si="1"/>
        <v>-2.0093965183752421E-2</v>
      </c>
      <c r="L26" s="180">
        <v>285</v>
      </c>
      <c r="M26" s="17"/>
    </row>
    <row r="27" spans="1:13">
      <c r="A27" s="142" t="s">
        <v>30</v>
      </c>
      <c r="B27" s="112" t="str">
        <f>IFERROR(INDEX(Closures!$A$2:$A$189,MATCH(A27,Closures!$E$2:$E$189,0)),"")</f>
        <v/>
      </c>
      <c r="C27" s="58" t="s">
        <v>7</v>
      </c>
      <c r="D27" s="176">
        <v>3005</v>
      </c>
      <c r="E27" s="75">
        <v>2868</v>
      </c>
      <c r="F27" s="75">
        <v>2785</v>
      </c>
      <c r="G27" s="75">
        <v>2676</v>
      </c>
      <c r="H27" s="177">
        <v>2498</v>
      </c>
      <c r="I27" s="177">
        <v>2526.1260000000002</v>
      </c>
      <c r="J27" s="178">
        <f t="shared" si="0"/>
        <v>28.126000000000204</v>
      </c>
      <c r="K27" s="179">
        <f t="shared" si="1"/>
        <v>1.1259407526020898E-2</v>
      </c>
      <c r="L27" s="180">
        <v>387</v>
      </c>
      <c r="M27" s="17"/>
    </row>
    <row r="28" spans="1:13">
      <c r="A28" s="142" t="s">
        <v>31</v>
      </c>
      <c r="B28" s="112" t="str">
        <f>IFERROR(INDEX(Closures!$A$2:$A$189,MATCH(A28,Closures!$E$2:$E$189,0)),"")</f>
        <v/>
      </c>
      <c r="C28" s="58" t="s">
        <v>7</v>
      </c>
      <c r="D28" s="176">
        <v>6312</v>
      </c>
      <c r="E28" s="75">
        <v>6244</v>
      </c>
      <c r="F28" s="75">
        <v>6226</v>
      </c>
      <c r="G28" s="75">
        <v>6118</v>
      </c>
      <c r="H28" s="177">
        <v>6040</v>
      </c>
      <c r="I28" s="177">
        <v>5917.2717000000002</v>
      </c>
      <c r="J28" s="178">
        <f t="shared" si="0"/>
        <v>-122.72829999999976</v>
      </c>
      <c r="K28" s="179">
        <f t="shared" si="1"/>
        <v>-2.0319254966887378E-2</v>
      </c>
      <c r="L28" s="180">
        <v>255</v>
      </c>
      <c r="M28" s="17"/>
    </row>
    <row r="29" spans="1:13">
      <c r="A29" s="142" t="s">
        <v>32</v>
      </c>
      <c r="B29" s="112">
        <f>IFERROR(INDEX(Closures!$A$2:$A$189,MATCH(A29,Closures!$E$2:$E$189,0)),"")</f>
        <v>5</v>
      </c>
      <c r="C29" s="58" t="s">
        <v>7</v>
      </c>
      <c r="D29" s="176">
        <v>2155</v>
      </c>
      <c r="E29" s="75">
        <v>2237</v>
      </c>
      <c r="F29" s="75">
        <v>3568</v>
      </c>
      <c r="G29" s="75">
        <v>3701</v>
      </c>
      <c r="H29" s="177">
        <v>3744</v>
      </c>
      <c r="I29" s="177">
        <v>3897.5</v>
      </c>
      <c r="J29" s="178">
        <f t="shared" si="0"/>
        <v>153.5</v>
      </c>
      <c r="K29" s="179">
        <f t="shared" si="1"/>
        <v>4.0998931623931624E-2</v>
      </c>
      <c r="L29" s="180">
        <v>333</v>
      </c>
      <c r="M29" s="17"/>
    </row>
    <row r="30" spans="1:13">
      <c r="A30" s="142" t="s">
        <v>33</v>
      </c>
      <c r="B30" s="112" t="str">
        <f>IFERROR(INDEX(Closures!$A$2:$A$189,MATCH(A30,Closures!$E$2:$E$189,0)),"")</f>
        <v/>
      </c>
      <c r="C30" s="58" t="s">
        <v>7</v>
      </c>
      <c r="D30" s="176">
        <v>3672</v>
      </c>
      <c r="E30" s="75">
        <v>3644</v>
      </c>
      <c r="F30" s="75">
        <v>3550</v>
      </c>
      <c r="G30" s="75">
        <v>3466</v>
      </c>
      <c r="H30" s="177">
        <v>3234</v>
      </c>
      <c r="I30" s="177">
        <v>3250.3701000000001</v>
      </c>
      <c r="J30" s="178">
        <f t="shared" si="0"/>
        <v>16.370100000000093</v>
      </c>
      <c r="K30" s="179">
        <f t="shared" si="1"/>
        <v>5.0618738404452981E-3</v>
      </c>
      <c r="L30" s="180">
        <v>359</v>
      </c>
      <c r="M30" s="17"/>
    </row>
    <row r="31" spans="1:13">
      <c r="A31" s="142" t="s">
        <v>34</v>
      </c>
      <c r="B31" s="112" t="str">
        <f>IFERROR(INDEX(Closures!$A$2:$A$189,MATCH(A31,Closures!$E$2:$E$189,0)),"")</f>
        <v/>
      </c>
      <c r="C31" s="58" t="s">
        <v>7</v>
      </c>
      <c r="D31" s="176">
        <v>11538</v>
      </c>
      <c r="E31" s="75">
        <v>11551</v>
      </c>
      <c r="F31" s="75">
        <v>11479</v>
      </c>
      <c r="G31" s="75">
        <v>11079</v>
      </c>
      <c r="H31" s="177">
        <v>10231</v>
      </c>
      <c r="I31" s="177">
        <v>9963.9881999999998</v>
      </c>
      <c r="J31" s="178">
        <f t="shared" si="0"/>
        <v>-267.01180000000022</v>
      </c>
      <c r="K31" s="179">
        <f t="shared" si="1"/>
        <v>-2.6098309060697902E-2</v>
      </c>
      <c r="L31" s="180">
        <v>164</v>
      </c>
      <c r="M31" s="17"/>
    </row>
    <row r="32" spans="1:13">
      <c r="A32" s="142" t="s">
        <v>35</v>
      </c>
      <c r="B32" s="112">
        <f>IFERROR(INDEX(Closures!$A$2:$A$189,MATCH(A32,Closures!$E$2:$E$189,0)),"")</f>
        <v>6</v>
      </c>
      <c r="C32" s="58" t="s">
        <v>7</v>
      </c>
      <c r="D32" s="176">
        <v>4938</v>
      </c>
      <c r="E32" s="75">
        <v>7174</v>
      </c>
      <c r="F32" s="75">
        <v>6895</v>
      </c>
      <c r="G32" s="75">
        <v>6756</v>
      </c>
      <c r="H32" s="177">
        <v>6483</v>
      </c>
      <c r="I32" s="177">
        <v>6434.6810999999998</v>
      </c>
      <c r="J32" s="178">
        <f t="shared" si="0"/>
        <v>-48.318900000000212</v>
      </c>
      <c r="K32" s="179">
        <f t="shared" si="1"/>
        <v>-7.453169828783004E-3</v>
      </c>
      <c r="L32" s="180">
        <v>240</v>
      </c>
      <c r="M32" s="17"/>
    </row>
    <row r="33" spans="1:13">
      <c r="A33" s="142" t="s">
        <v>36</v>
      </c>
      <c r="B33" s="112" t="str">
        <f>IFERROR(INDEX(Closures!$A$2:$A$189,MATCH(A33,Closures!$E$2:$E$189,0)),"")</f>
        <v/>
      </c>
      <c r="C33" s="58" t="s">
        <v>7</v>
      </c>
      <c r="D33" s="176">
        <v>3984</v>
      </c>
      <c r="E33" s="75">
        <v>3974</v>
      </c>
      <c r="F33" s="75">
        <v>4099</v>
      </c>
      <c r="G33" s="75">
        <v>3972</v>
      </c>
      <c r="H33" s="177">
        <v>3651</v>
      </c>
      <c r="I33" s="177">
        <v>3462.0156999999999</v>
      </c>
      <c r="J33" s="178">
        <f t="shared" si="0"/>
        <v>-188.98430000000008</v>
      </c>
      <c r="K33" s="179">
        <f t="shared" si="1"/>
        <v>-5.1762339085182164E-2</v>
      </c>
      <c r="L33" s="180">
        <v>351</v>
      </c>
      <c r="M33" s="17"/>
    </row>
    <row r="34" spans="1:13">
      <c r="A34" s="142" t="s">
        <v>37</v>
      </c>
      <c r="B34" s="112" t="str">
        <f>IFERROR(INDEX(Closures!$A$2:$A$189,MATCH(A34,Closures!$E$2:$E$189,0)),"")</f>
        <v/>
      </c>
      <c r="C34" s="58" t="s">
        <v>7</v>
      </c>
      <c r="D34" s="176">
        <v>927</v>
      </c>
      <c r="E34" s="75">
        <v>989</v>
      </c>
      <c r="F34" s="75">
        <v>1043</v>
      </c>
      <c r="G34" s="75">
        <v>953</v>
      </c>
      <c r="H34" s="177">
        <v>1019</v>
      </c>
      <c r="I34" s="177">
        <v>1084.7559000000001</v>
      </c>
      <c r="J34" s="178">
        <f t="shared" si="0"/>
        <v>65.755900000000111</v>
      </c>
      <c r="K34" s="179">
        <f t="shared" si="1"/>
        <v>6.4529833169774398E-2</v>
      </c>
      <c r="L34" s="180">
        <v>416</v>
      </c>
      <c r="M34" s="17"/>
    </row>
    <row r="35" spans="1:13">
      <c r="A35" s="142" t="s">
        <v>38</v>
      </c>
      <c r="B35" s="112" t="str">
        <f>IFERROR(INDEX(Closures!$A$2:$A$189,MATCH(A35,Closures!$E$2:$E$189,0)),"")</f>
        <v/>
      </c>
      <c r="C35" s="58" t="s">
        <v>7</v>
      </c>
      <c r="D35" s="176">
        <v>4619</v>
      </c>
      <c r="E35" s="75">
        <v>4647</v>
      </c>
      <c r="F35" s="75">
        <v>4861</v>
      </c>
      <c r="G35" s="75">
        <v>4899</v>
      </c>
      <c r="H35" s="177">
        <v>4842</v>
      </c>
      <c r="I35" s="177">
        <v>4821.1575000000003</v>
      </c>
      <c r="J35" s="178">
        <f t="shared" si="0"/>
        <v>-20.842499999999745</v>
      </c>
      <c r="K35" s="179">
        <f t="shared" si="1"/>
        <v>-4.3045229244113477E-3</v>
      </c>
      <c r="L35" s="180">
        <v>293</v>
      </c>
      <c r="M35" s="17"/>
    </row>
    <row r="36" spans="1:13">
      <c r="A36" s="142" t="s">
        <v>39</v>
      </c>
      <c r="B36" s="112" t="str">
        <f>IFERROR(INDEX(Closures!$A$2:$A$189,MATCH(A36,Closures!$E$2:$E$189,0)),"")</f>
        <v/>
      </c>
      <c r="C36" s="58" t="s">
        <v>7</v>
      </c>
      <c r="D36" s="176">
        <v>7489</v>
      </c>
      <c r="E36" s="75">
        <v>7587</v>
      </c>
      <c r="F36" s="75">
        <v>7697</v>
      </c>
      <c r="G36" s="75">
        <v>7691</v>
      </c>
      <c r="H36" s="177">
        <v>7175</v>
      </c>
      <c r="I36" s="177">
        <v>7088.6338999999998</v>
      </c>
      <c r="J36" s="178">
        <f t="shared" si="0"/>
        <v>-86.366100000000188</v>
      </c>
      <c r="K36" s="179">
        <f t="shared" si="1"/>
        <v>-1.2037087108013964E-2</v>
      </c>
      <c r="L36" s="180">
        <v>216</v>
      </c>
      <c r="M36" s="17"/>
    </row>
    <row r="37" spans="1:13" s="6" customFormat="1">
      <c r="A37" s="142" t="s">
        <v>40</v>
      </c>
      <c r="B37" s="112" t="str">
        <f>IFERROR(INDEX(Closures!$A$2:$A$189,MATCH(A37,Closures!$E$2:$E$189,0)),"")</f>
        <v/>
      </c>
      <c r="C37" s="58" t="s">
        <v>7</v>
      </c>
      <c r="D37" s="176">
        <v>4948</v>
      </c>
      <c r="E37" s="75">
        <v>4845</v>
      </c>
      <c r="F37" s="75">
        <v>4769</v>
      </c>
      <c r="G37" s="75">
        <v>4647</v>
      </c>
      <c r="H37" s="177">
        <v>4506</v>
      </c>
      <c r="I37" s="177">
        <v>4671.6929</v>
      </c>
      <c r="J37" s="178">
        <f t="shared" si="0"/>
        <v>165.69290000000001</v>
      </c>
      <c r="K37" s="179">
        <f t="shared" si="1"/>
        <v>3.677161562361296E-2</v>
      </c>
      <c r="L37" s="180">
        <v>303</v>
      </c>
      <c r="M37" s="17"/>
    </row>
    <row r="38" spans="1:13" s="6" customFormat="1">
      <c r="A38" s="142" t="s">
        <v>41</v>
      </c>
      <c r="B38" s="112" t="str">
        <f>IFERROR(INDEX(Closures!$A$2:$A$189,MATCH(A38,Closures!$E$2:$E$189,0)),"")</f>
        <v/>
      </c>
      <c r="C38" s="58" t="s">
        <v>7</v>
      </c>
      <c r="D38" s="176">
        <v>6496</v>
      </c>
      <c r="E38" s="75">
        <v>6543</v>
      </c>
      <c r="F38" s="75">
        <v>6642</v>
      </c>
      <c r="G38" s="75">
        <v>6605</v>
      </c>
      <c r="H38" s="177">
        <v>6323</v>
      </c>
      <c r="I38" s="177">
        <v>6370.6142</v>
      </c>
      <c r="J38" s="178">
        <f t="shared" si="0"/>
        <v>47.614199999999983</v>
      </c>
      <c r="K38" s="179">
        <f t="shared" si="1"/>
        <v>7.5303178870789154E-3</v>
      </c>
      <c r="L38" s="180">
        <v>242</v>
      </c>
      <c r="M38" s="17"/>
    </row>
    <row r="39" spans="1:13">
      <c r="A39" s="142" t="s">
        <v>42</v>
      </c>
      <c r="B39" s="112" t="str">
        <f>IFERROR(INDEX(Closures!$A$2:$A$189,MATCH(A39,Closures!$E$2:$E$189,0)),"")</f>
        <v/>
      </c>
      <c r="C39" s="58" t="s">
        <v>7</v>
      </c>
      <c r="D39" s="176">
        <v>12231</v>
      </c>
      <c r="E39" s="75">
        <v>11982</v>
      </c>
      <c r="F39" s="75">
        <v>11957</v>
      </c>
      <c r="G39" s="75">
        <v>11503</v>
      </c>
      <c r="H39" s="177">
        <v>10395</v>
      </c>
      <c r="I39" s="177">
        <v>9795.7756000000008</v>
      </c>
      <c r="J39" s="178">
        <f t="shared" si="0"/>
        <v>-599.22439999999915</v>
      </c>
      <c r="K39" s="179">
        <f t="shared" si="1"/>
        <v>-5.7645444925444843E-2</v>
      </c>
      <c r="L39" s="180">
        <v>166</v>
      </c>
      <c r="M39" s="17"/>
    </row>
    <row r="40" spans="1:13">
      <c r="A40" s="142" t="s">
        <v>43</v>
      </c>
      <c r="B40" s="112" t="str">
        <f>IFERROR(INDEX(Closures!$A$2:$A$189,MATCH(A40,Closures!$E$2:$E$189,0)),"")</f>
        <v/>
      </c>
      <c r="C40" s="58" t="s">
        <v>7</v>
      </c>
      <c r="D40" s="176">
        <v>12363</v>
      </c>
      <c r="E40" s="75">
        <v>12145</v>
      </c>
      <c r="F40" s="75">
        <v>12208</v>
      </c>
      <c r="G40" s="75">
        <v>12054</v>
      </c>
      <c r="H40" s="177">
        <v>11361</v>
      </c>
      <c r="I40" s="177">
        <v>11587.3819</v>
      </c>
      <c r="J40" s="178">
        <f t="shared" si="0"/>
        <v>226.38190000000031</v>
      </c>
      <c r="K40" s="179">
        <f t="shared" si="1"/>
        <v>1.9926230085379835E-2</v>
      </c>
      <c r="L40" s="180">
        <v>136</v>
      </c>
      <c r="M40" s="17"/>
    </row>
    <row r="41" spans="1:13">
      <c r="A41" s="142" t="s">
        <v>44</v>
      </c>
      <c r="B41" s="112" t="str">
        <f>IFERROR(INDEX(Closures!$A$2:$A$189,MATCH(A41,Closures!$E$2:$E$189,0)),"")</f>
        <v/>
      </c>
      <c r="C41" s="58" t="s">
        <v>7</v>
      </c>
      <c r="D41" s="176">
        <v>4867</v>
      </c>
      <c r="E41" s="75">
        <v>4899</v>
      </c>
      <c r="F41" s="75">
        <v>5055</v>
      </c>
      <c r="G41" s="75">
        <v>4984</v>
      </c>
      <c r="H41" s="177">
        <v>4451</v>
      </c>
      <c r="I41" s="177">
        <v>4386.7125999999998</v>
      </c>
      <c r="J41" s="178">
        <f t="shared" si="0"/>
        <v>-64.287400000000162</v>
      </c>
      <c r="K41" s="179">
        <f t="shared" si="1"/>
        <v>-1.4443361042462403E-2</v>
      </c>
      <c r="L41" s="180">
        <v>316</v>
      </c>
      <c r="M41" s="17"/>
    </row>
    <row r="42" spans="1:13">
      <c r="A42" s="142" t="s">
        <v>45</v>
      </c>
      <c r="B42" s="112" t="str">
        <f>IFERROR(INDEX(Closures!$A$2:$A$189,MATCH(A42,Closures!$E$2:$E$189,0)),"")</f>
        <v/>
      </c>
      <c r="C42" s="58" t="s">
        <v>7</v>
      </c>
      <c r="D42" s="176">
        <v>7752</v>
      </c>
      <c r="E42" s="75">
        <v>7790</v>
      </c>
      <c r="F42" s="75">
        <v>7714</v>
      </c>
      <c r="G42" s="75">
        <v>7639</v>
      </c>
      <c r="H42" s="177">
        <v>6930</v>
      </c>
      <c r="I42" s="177">
        <v>7021.8386</v>
      </c>
      <c r="J42" s="178">
        <f t="shared" si="0"/>
        <v>91.838600000000042</v>
      </c>
      <c r="K42" s="179">
        <f t="shared" si="1"/>
        <v>1.3252323232323239E-2</v>
      </c>
      <c r="L42" s="180">
        <v>218</v>
      </c>
      <c r="M42" s="17"/>
    </row>
    <row r="43" spans="1:13">
      <c r="A43" s="142" t="s">
        <v>46</v>
      </c>
      <c r="B43" s="112">
        <f>IFERROR(INDEX(Closures!$A$2:$A$189,MATCH(A43,Closures!$E$2:$E$189,0)),"")</f>
        <v>7</v>
      </c>
      <c r="C43" s="58" t="s">
        <v>7</v>
      </c>
      <c r="D43" s="176">
        <v>6038</v>
      </c>
      <c r="E43" s="75">
        <v>5880</v>
      </c>
      <c r="F43" s="75">
        <v>5886</v>
      </c>
      <c r="G43" s="75">
        <v>5654</v>
      </c>
      <c r="H43" s="177">
        <v>5362</v>
      </c>
      <c r="I43" s="177">
        <v>4286.7047000000002</v>
      </c>
      <c r="J43" s="178">
        <f t="shared" si="0"/>
        <v>-1075.2952999999998</v>
      </c>
      <c r="K43" s="179">
        <f t="shared" si="1"/>
        <v>-0.20053996643043637</v>
      </c>
      <c r="L43" s="180">
        <v>321</v>
      </c>
      <c r="M43" s="17"/>
    </row>
    <row r="44" spans="1:13">
      <c r="A44" s="142" t="s">
        <v>47</v>
      </c>
      <c r="B44" s="112" t="str">
        <f>IFERROR(INDEX(Closures!$A$2:$A$189,MATCH(A44,Closures!$E$2:$E$189,0)),"")</f>
        <v/>
      </c>
      <c r="C44" s="58" t="s">
        <v>7</v>
      </c>
      <c r="D44" s="176">
        <v>10111</v>
      </c>
      <c r="E44" s="75">
        <v>10484</v>
      </c>
      <c r="F44" s="75">
        <v>10651</v>
      </c>
      <c r="G44" s="75">
        <v>10646</v>
      </c>
      <c r="H44" s="177">
        <v>10460</v>
      </c>
      <c r="I44" s="177">
        <v>10509.787399999999</v>
      </c>
      <c r="J44" s="178">
        <f t="shared" si="0"/>
        <v>49.787399999999252</v>
      </c>
      <c r="K44" s="179">
        <f t="shared" si="1"/>
        <v>4.7597896749521276E-3</v>
      </c>
      <c r="L44" s="180">
        <v>154</v>
      </c>
      <c r="M44" s="17"/>
    </row>
    <row r="45" spans="1:13">
      <c r="A45" s="142" t="s">
        <v>48</v>
      </c>
      <c r="B45" s="112" t="str">
        <f>IFERROR(INDEX(Closures!$A$2:$A$189,MATCH(A45,Closures!$E$2:$E$189,0)),"")</f>
        <v/>
      </c>
      <c r="C45" s="58" t="s">
        <v>7</v>
      </c>
      <c r="D45" s="176">
        <v>3571</v>
      </c>
      <c r="E45" s="75">
        <v>3472</v>
      </c>
      <c r="F45" s="75">
        <v>3423</v>
      </c>
      <c r="G45" s="75">
        <v>3377</v>
      </c>
      <c r="H45" s="177">
        <v>3130</v>
      </c>
      <c r="I45" s="177">
        <v>3139.9488000000001</v>
      </c>
      <c r="J45" s="178">
        <f t="shared" si="0"/>
        <v>9.9488000000001193</v>
      </c>
      <c r="K45" s="179">
        <f t="shared" si="1"/>
        <v>3.178530351437738E-3</v>
      </c>
      <c r="L45" s="180">
        <v>371</v>
      </c>
      <c r="M45" s="17"/>
    </row>
    <row r="46" spans="1:13">
      <c r="A46" s="142" t="s">
        <v>49</v>
      </c>
      <c r="B46" s="112" t="str">
        <f>IFERROR(INDEX(Closures!$A$2:$A$189,MATCH(A46,Closures!$E$2:$E$189,0)),"")</f>
        <v/>
      </c>
      <c r="C46" s="58" t="s">
        <v>7</v>
      </c>
      <c r="D46" s="176">
        <v>5631</v>
      </c>
      <c r="E46" s="75">
        <v>5705</v>
      </c>
      <c r="F46" s="75">
        <v>5752</v>
      </c>
      <c r="G46" s="75">
        <v>5766</v>
      </c>
      <c r="H46" s="177">
        <v>5288</v>
      </c>
      <c r="I46" s="177">
        <v>5166.7874000000002</v>
      </c>
      <c r="J46" s="178">
        <f t="shared" si="0"/>
        <v>-121.21259999999984</v>
      </c>
      <c r="K46" s="179">
        <f t="shared" si="1"/>
        <v>-2.2922201210287412E-2</v>
      </c>
      <c r="L46" s="180">
        <v>282</v>
      </c>
      <c r="M46" s="17"/>
    </row>
    <row r="47" spans="1:13">
      <c r="A47" s="142" t="s">
        <v>50</v>
      </c>
      <c r="B47" s="112" t="str">
        <f>IFERROR(INDEX(Closures!$A$2:$A$189,MATCH(A47,Closures!$E$2:$E$189,0)),"")</f>
        <v/>
      </c>
      <c r="C47" s="58" t="s">
        <v>7</v>
      </c>
      <c r="D47" s="176">
        <v>10231</v>
      </c>
      <c r="E47" s="75">
        <v>10107</v>
      </c>
      <c r="F47" s="75">
        <v>9998</v>
      </c>
      <c r="G47" s="75">
        <v>9783</v>
      </c>
      <c r="H47" s="177">
        <v>8992</v>
      </c>
      <c r="I47" s="177">
        <v>8848.5079000000005</v>
      </c>
      <c r="J47" s="178">
        <f t="shared" si="0"/>
        <v>-143.49209999999948</v>
      </c>
      <c r="K47" s="179">
        <f t="shared" si="1"/>
        <v>-1.5957751334519515E-2</v>
      </c>
      <c r="L47" s="180">
        <v>176</v>
      </c>
      <c r="M47" s="17"/>
    </row>
    <row r="48" spans="1:13">
      <c r="A48" s="142" t="s">
        <v>51</v>
      </c>
      <c r="B48" s="112" t="str">
        <f>IFERROR(INDEX(Closures!$A$2:$A$189,MATCH(A48,Closures!$E$2:$E$189,0)),"")</f>
        <v/>
      </c>
      <c r="C48" s="58" t="s">
        <v>7</v>
      </c>
      <c r="D48" s="176">
        <v>7975</v>
      </c>
      <c r="E48" s="75">
        <v>8006</v>
      </c>
      <c r="F48" s="75">
        <v>8144</v>
      </c>
      <c r="G48" s="75">
        <v>8237</v>
      </c>
      <c r="H48" s="177">
        <v>7922</v>
      </c>
      <c r="I48" s="177">
        <v>7957.0078999999996</v>
      </c>
      <c r="J48" s="178">
        <f t="shared" si="0"/>
        <v>35.007899999999609</v>
      </c>
      <c r="K48" s="179">
        <f t="shared" si="1"/>
        <v>4.41907346629634E-3</v>
      </c>
      <c r="L48" s="180">
        <v>192</v>
      </c>
      <c r="M48" s="17"/>
    </row>
    <row r="49" spans="1:13">
      <c r="A49" s="142" t="s">
        <v>52</v>
      </c>
      <c r="B49" s="112">
        <f>IFERROR(INDEX(Closures!$A$2:$A$189,MATCH(A49,Closures!$E$2:$E$189,0)),"")</f>
        <v>9</v>
      </c>
      <c r="C49" s="58" t="s">
        <v>7</v>
      </c>
      <c r="D49" s="176">
        <v>3531</v>
      </c>
      <c r="E49" s="75">
        <v>3482</v>
      </c>
      <c r="F49" s="75">
        <v>3517</v>
      </c>
      <c r="G49" s="75">
        <v>3518</v>
      </c>
      <c r="H49" s="177">
        <v>3395</v>
      </c>
      <c r="I49" s="177">
        <v>3168.3818999999999</v>
      </c>
      <c r="J49" s="178">
        <f t="shared" si="0"/>
        <v>-226.61810000000014</v>
      </c>
      <c r="K49" s="179">
        <f t="shared" si="1"/>
        <v>-6.6750544918998567E-2</v>
      </c>
      <c r="L49" s="180">
        <v>367</v>
      </c>
      <c r="M49" s="17"/>
    </row>
    <row r="50" spans="1:13">
      <c r="A50" s="142" t="s">
        <v>53</v>
      </c>
      <c r="B50" s="112">
        <f>IFERROR(INDEX(Closures!$A$2:$A$189,MATCH(A50,Closures!$E$2:$E$189,0)),"")</f>
        <v>10</v>
      </c>
      <c r="C50" s="58" t="s">
        <v>7</v>
      </c>
      <c r="D50" s="176">
        <v>2273</v>
      </c>
      <c r="E50" s="75">
        <v>2726</v>
      </c>
      <c r="F50" s="75">
        <v>2066</v>
      </c>
      <c r="G50" s="75">
        <v>2102</v>
      </c>
      <c r="H50" s="177">
        <v>2036</v>
      </c>
      <c r="I50" s="177">
        <v>2060.9645999999998</v>
      </c>
      <c r="J50" s="178">
        <f t="shared" si="0"/>
        <v>24.964599999999791</v>
      </c>
      <c r="K50" s="179">
        <f t="shared" si="1"/>
        <v>1.2261591355599111E-2</v>
      </c>
      <c r="L50" s="180">
        <v>399</v>
      </c>
      <c r="M50" s="17"/>
    </row>
    <row r="51" spans="1:13">
      <c r="A51" s="142" t="s">
        <v>54</v>
      </c>
      <c r="B51" s="112" t="str">
        <f>IFERROR(INDEX(Closures!$A$2:$A$189,MATCH(A51,Closures!$E$2:$E$189,0)),"")</f>
        <v/>
      </c>
      <c r="C51" s="58" t="s">
        <v>7</v>
      </c>
      <c r="D51" s="176">
        <v>2253</v>
      </c>
      <c r="E51" s="75">
        <v>2319</v>
      </c>
      <c r="F51" s="75">
        <v>2487</v>
      </c>
      <c r="G51" s="75">
        <v>2527</v>
      </c>
      <c r="H51" s="177">
        <v>2417</v>
      </c>
      <c r="I51" s="177">
        <v>2519.6810999999998</v>
      </c>
      <c r="J51" s="178">
        <f t="shared" si="0"/>
        <v>102.68109999999979</v>
      </c>
      <c r="K51" s="179">
        <f t="shared" si="1"/>
        <v>4.2482871328092586E-2</v>
      </c>
      <c r="L51" s="180">
        <v>388</v>
      </c>
      <c r="M51" s="17"/>
    </row>
    <row r="52" spans="1:13">
      <c r="A52" s="142" t="s">
        <v>55</v>
      </c>
      <c r="B52" s="112" t="str">
        <f>IFERROR(INDEX(Closures!$A$2:$A$189,MATCH(A52,Closures!$E$2:$E$189,0)),"")</f>
        <v/>
      </c>
      <c r="C52" s="58" t="s">
        <v>7</v>
      </c>
      <c r="D52" s="176">
        <v>6669</v>
      </c>
      <c r="E52" s="75">
        <v>6628</v>
      </c>
      <c r="F52" s="75">
        <v>6755</v>
      </c>
      <c r="G52" s="75">
        <v>6742</v>
      </c>
      <c r="H52" s="177">
        <v>6361</v>
      </c>
      <c r="I52" s="177">
        <v>6341.2559000000001</v>
      </c>
      <c r="J52" s="178">
        <f t="shared" si="0"/>
        <v>-19.744099999999889</v>
      </c>
      <c r="K52" s="179">
        <f t="shared" si="1"/>
        <v>-3.1039301996541252E-3</v>
      </c>
      <c r="L52" s="180">
        <v>243</v>
      </c>
      <c r="M52" s="17"/>
    </row>
    <row r="53" spans="1:13">
      <c r="A53" s="142" t="s">
        <v>56</v>
      </c>
      <c r="B53" s="112" t="str">
        <f>IFERROR(INDEX(Closures!$A$2:$A$189,MATCH(A53,Closures!$E$2:$E$189,0)),"")</f>
        <v/>
      </c>
      <c r="C53" s="58" t="s">
        <v>7</v>
      </c>
      <c r="D53" s="176">
        <v>9459</v>
      </c>
      <c r="E53" s="75">
        <v>9252</v>
      </c>
      <c r="F53" s="75">
        <v>9135</v>
      </c>
      <c r="G53" s="75">
        <v>8770</v>
      </c>
      <c r="H53" s="177">
        <v>8195</v>
      </c>
      <c r="I53" s="177">
        <v>8074.4016000000001</v>
      </c>
      <c r="J53" s="178">
        <f t="shared" si="0"/>
        <v>-120.59839999999986</v>
      </c>
      <c r="K53" s="179">
        <f t="shared" si="1"/>
        <v>-1.471609517998778E-2</v>
      </c>
      <c r="L53" s="180">
        <v>190</v>
      </c>
      <c r="M53" s="17"/>
    </row>
    <row r="54" spans="1:13" s="6" customFormat="1">
      <c r="A54" s="142" t="s">
        <v>57</v>
      </c>
      <c r="B54" s="112" t="str">
        <f>IFERROR(INDEX(Closures!$A$2:$A$189,MATCH(A54,Closures!$E$2:$E$189,0)),"")</f>
        <v/>
      </c>
      <c r="C54" s="58" t="s">
        <v>7</v>
      </c>
      <c r="D54" s="176">
        <v>5891</v>
      </c>
      <c r="E54" s="75">
        <v>5817</v>
      </c>
      <c r="F54" s="75">
        <v>5770</v>
      </c>
      <c r="G54" s="75">
        <v>5512</v>
      </c>
      <c r="H54" s="177">
        <v>5337</v>
      </c>
      <c r="I54" s="177">
        <v>5009.3267999999998</v>
      </c>
      <c r="J54" s="178">
        <f t="shared" si="0"/>
        <v>-327.67320000000018</v>
      </c>
      <c r="K54" s="179">
        <f t="shared" si="1"/>
        <v>-6.139651489600903E-2</v>
      </c>
      <c r="L54" s="180">
        <v>287</v>
      </c>
      <c r="M54" s="17"/>
    </row>
    <row r="55" spans="1:13">
      <c r="A55" s="142" t="s">
        <v>58</v>
      </c>
      <c r="B55" s="112" t="str">
        <f>IFERROR(INDEX(Closures!$A$2:$A$189,MATCH(A55,Closures!$E$2:$E$189,0)),"")</f>
        <v/>
      </c>
      <c r="C55" s="58" t="s">
        <v>7</v>
      </c>
      <c r="D55" s="176">
        <v>3850</v>
      </c>
      <c r="E55" s="75">
        <v>3817</v>
      </c>
      <c r="F55" s="75">
        <v>3753</v>
      </c>
      <c r="G55" s="75">
        <v>3631</v>
      </c>
      <c r="H55" s="177">
        <v>3437</v>
      </c>
      <c r="I55" s="177">
        <v>3394.4960999999998</v>
      </c>
      <c r="J55" s="178">
        <f t="shared" si="0"/>
        <v>-42.503900000000158</v>
      </c>
      <c r="K55" s="179">
        <f t="shared" si="1"/>
        <v>-1.2366569682863008E-2</v>
      </c>
      <c r="L55" s="180">
        <v>354</v>
      </c>
      <c r="M55" s="17"/>
    </row>
    <row r="56" spans="1:13">
      <c r="A56" s="142" t="s">
        <v>59</v>
      </c>
      <c r="B56" s="112" t="str">
        <f>IFERROR(INDEX(Closures!$A$2:$A$189,MATCH(A56,Closures!$E$2:$E$189,0)),"")</f>
        <v/>
      </c>
      <c r="C56" s="58" t="s">
        <v>7</v>
      </c>
      <c r="D56" s="176">
        <v>8466</v>
      </c>
      <c r="E56" s="75">
        <v>8640</v>
      </c>
      <c r="F56" s="75">
        <v>8897</v>
      </c>
      <c r="G56" s="75">
        <v>8751</v>
      </c>
      <c r="H56" s="177">
        <v>8429</v>
      </c>
      <c r="I56" s="177">
        <v>8543.7402000000002</v>
      </c>
      <c r="J56" s="178">
        <f t="shared" si="0"/>
        <v>114.74020000000019</v>
      </c>
      <c r="K56" s="179">
        <f t="shared" si="1"/>
        <v>1.3612551904140489E-2</v>
      </c>
      <c r="L56" s="180">
        <v>182</v>
      </c>
      <c r="M56" s="17"/>
    </row>
    <row r="57" spans="1:13" s="6" customFormat="1">
      <c r="A57" s="142" t="s">
        <v>60</v>
      </c>
      <c r="B57" s="112" t="str">
        <f>IFERROR(INDEX(Closures!$A$2:$A$189,MATCH(A57,Closures!$E$2:$E$189,0)),"")</f>
        <v/>
      </c>
      <c r="C57" s="58" t="s">
        <v>7</v>
      </c>
      <c r="D57" s="176">
        <v>17746</v>
      </c>
      <c r="E57" s="75">
        <v>16572</v>
      </c>
      <c r="F57" s="75">
        <v>16561</v>
      </c>
      <c r="G57" s="75">
        <v>16310</v>
      </c>
      <c r="H57" s="177">
        <v>15660</v>
      </c>
      <c r="I57" s="177">
        <v>15426.9961</v>
      </c>
      <c r="J57" s="178">
        <f t="shared" si="0"/>
        <v>-233.0038999999997</v>
      </c>
      <c r="K57" s="179">
        <f t="shared" si="1"/>
        <v>-1.4878920817369074E-2</v>
      </c>
      <c r="L57" s="180">
        <v>94</v>
      </c>
      <c r="M57" s="17"/>
    </row>
    <row r="58" spans="1:13">
      <c r="A58" s="142" t="s">
        <v>61</v>
      </c>
      <c r="B58" s="112" t="str">
        <f>IFERROR(INDEX(Closures!$A$2:$A$189,MATCH(A58,Closures!$E$2:$E$189,0)),"")</f>
        <v/>
      </c>
      <c r="C58" s="58" t="s">
        <v>7</v>
      </c>
      <c r="D58" s="176">
        <v>7442</v>
      </c>
      <c r="E58" s="75">
        <v>7432</v>
      </c>
      <c r="F58" s="75">
        <v>7213</v>
      </c>
      <c r="G58" s="75">
        <v>7185</v>
      </c>
      <c r="H58" s="177">
        <v>7001</v>
      </c>
      <c r="I58" s="177">
        <v>7019.8386</v>
      </c>
      <c r="J58" s="178">
        <f t="shared" si="0"/>
        <v>18.838600000000042</v>
      </c>
      <c r="K58" s="179">
        <f t="shared" si="1"/>
        <v>2.6908441651192746E-3</v>
      </c>
      <c r="L58" s="180">
        <v>219</v>
      </c>
      <c r="M58" s="17"/>
    </row>
    <row r="59" spans="1:13">
      <c r="A59" s="142" t="s">
        <v>62</v>
      </c>
      <c r="B59" s="112" t="str">
        <f>IFERROR(INDEX(Closures!$A$2:$A$189,MATCH(A59,Closures!$E$2:$E$189,0)),"")</f>
        <v/>
      </c>
      <c r="C59" s="58" t="s">
        <v>7</v>
      </c>
      <c r="D59" s="176">
        <v>9688</v>
      </c>
      <c r="E59" s="75">
        <v>9774</v>
      </c>
      <c r="F59" s="75">
        <v>9441</v>
      </c>
      <c r="G59" s="75">
        <v>9173</v>
      </c>
      <c r="H59" s="177">
        <v>8472</v>
      </c>
      <c r="I59" s="177">
        <v>8462.7204999999994</v>
      </c>
      <c r="J59" s="178">
        <f t="shared" si="0"/>
        <v>-9.279500000000553</v>
      </c>
      <c r="K59" s="179">
        <f t="shared" si="1"/>
        <v>-1.0953139754486016E-3</v>
      </c>
      <c r="L59" s="180">
        <v>187</v>
      </c>
      <c r="M59" s="17"/>
    </row>
    <row r="60" spans="1:13">
      <c r="A60" s="142" t="s">
        <v>63</v>
      </c>
      <c r="B60" s="112" t="str">
        <f>IFERROR(INDEX(Closures!$A$2:$A$189,MATCH(A60,Closures!$E$2:$E$189,0)),"")</f>
        <v/>
      </c>
      <c r="C60" s="58" t="s">
        <v>7</v>
      </c>
      <c r="D60" s="176">
        <v>3304</v>
      </c>
      <c r="E60" s="75">
        <v>3303</v>
      </c>
      <c r="F60" s="75">
        <v>3332</v>
      </c>
      <c r="G60" s="75">
        <v>3237</v>
      </c>
      <c r="H60" s="177">
        <v>3083</v>
      </c>
      <c r="I60" s="177">
        <v>3224.8346000000001</v>
      </c>
      <c r="J60" s="178">
        <f t="shared" si="0"/>
        <v>141.83460000000014</v>
      </c>
      <c r="K60" s="179">
        <f t="shared" si="1"/>
        <v>4.6005384365877436E-2</v>
      </c>
      <c r="L60" s="180">
        <v>364</v>
      </c>
      <c r="M60" s="17"/>
    </row>
    <row r="61" spans="1:13">
      <c r="A61" s="142" t="s">
        <v>64</v>
      </c>
      <c r="B61" s="112" t="str">
        <f>IFERROR(INDEX(Closures!$A$2:$A$189,MATCH(A61,Closures!$E$2:$E$189,0)),"")</f>
        <v/>
      </c>
      <c r="C61" s="58" t="s">
        <v>7</v>
      </c>
      <c r="D61" s="176">
        <v>7857</v>
      </c>
      <c r="E61" s="75">
        <v>7908</v>
      </c>
      <c r="F61" s="75">
        <v>8004</v>
      </c>
      <c r="G61" s="75">
        <v>7704</v>
      </c>
      <c r="H61" s="177">
        <v>7038</v>
      </c>
      <c r="I61" s="177">
        <v>6935.5473000000002</v>
      </c>
      <c r="J61" s="178">
        <f t="shared" si="0"/>
        <v>-102.45269999999982</v>
      </c>
      <c r="K61" s="179">
        <f t="shared" si="1"/>
        <v>-1.4557075873827766E-2</v>
      </c>
      <c r="L61" s="180">
        <v>221</v>
      </c>
      <c r="M61" s="17"/>
    </row>
    <row r="62" spans="1:13">
      <c r="A62" s="142" t="s">
        <v>65</v>
      </c>
      <c r="B62" s="112" t="str">
        <f>IFERROR(INDEX(Closures!$A$2:$A$189,MATCH(A62,Closures!$E$2:$E$189,0)),"")</f>
        <v/>
      </c>
      <c r="C62" s="58" t="s">
        <v>7</v>
      </c>
      <c r="D62" s="176">
        <v>9948</v>
      </c>
      <c r="E62" s="75">
        <v>9981</v>
      </c>
      <c r="F62" s="75">
        <v>9680</v>
      </c>
      <c r="G62" s="75">
        <v>9446</v>
      </c>
      <c r="H62" s="177">
        <v>8477</v>
      </c>
      <c r="I62" s="177">
        <v>8257.3464999999997</v>
      </c>
      <c r="J62" s="178">
        <f t="shared" si="0"/>
        <v>-219.65350000000035</v>
      </c>
      <c r="K62" s="179">
        <f t="shared" si="1"/>
        <v>-2.5911702253155637E-2</v>
      </c>
      <c r="L62" s="180">
        <v>188</v>
      </c>
      <c r="M62" s="17"/>
    </row>
    <row r="63" spans="1:13">
      <c r="A63" s="142" t="s">
        <v>66</v>
      </c>
      <c r="B63" s="112" t="str">
        <f>IFERROR(INDEX(Closures!$A$2:$A$189,MATCH(A63,Closures!$E$2:$E$189,0)),"")</f>
        <v/>
      </c>
      <c r="C63" s="58" t="s">
        <v>7</v>
      </c>
      <c r="D63" s="176">
        <v>4099</v>
      </c>
      <c r="E63" s="75">
        <v>4185</v>
      </c>
      <c r="F63" s="75">
        <v>4187</v>
      </c>
      <c r="G63" s="75">
        <v>4196</v>
      </c>
      <c r="H63" s="177">
        <v>4040</v>
      </c>
      <c r="I63" s="177">
        <v>4076.9920999999999</v>
      </c>
      <c r="J63" s="178">
        <f t="shared" si="0"/>
        <v>36.992099999999937</v>
      </c>
      <c r="K63" s="179">
        <f t="shared" si="1"/>
        <v>9.1564603960395882E-3</v>
      </c>
      <c r="L63" s="180">
        <v>327</v>
      </c>
      <c r="M63" s="17"/>
    </row>
    <row r="64" spans="1:13">
      <c r="A64" s="142" t="s">
        <v>67</v>
      </c>
      <c r="B64" s="112" t="str">
        <f>IFERROR(INDEX(Closures!$A$2:$A$189,MATCH(A64,Closures!$E$2:$E$189,0)),"")</f>
        <v/>
      </c>
      <c r="C64" s="58" t="s">
        <v>7</v>
      </c>
      <c r="D64" s="176">
        <v>9727</v>
      </c>
      <c r="E64" s="75">
        <v>9980</v>
      </c>
      <c r="F64" s="75">
        <v>10246</v>
      </c>
      <c r="G64" s="75">
        <v>10055</v>
      </c>
      <c r="H64" s="177">
        <v>10398</v>
      </c>
      <c r="I64" s="177">
        <v>9769.0038999999997</v>
      </c>
      <c r="J64" s="178">
        <f t="shared" si="0"/>
        <v>-628.9961000000003</v>
      </c>
      <c r="K64" s="179">
        <f t="shared" si="1"/>
        <v>-6.0492027312944827E-2</v>
      </c>
      <c r="L64" s="180">
        <v>167</v>
      </c>
      <c r="M64" s="17"/>
    </row>
    <row r="65" spans="1:13">
      <c r="A65" s="142" t="s">
        <v>68</v>
      </c>
      <c r="B65" s="112" t="str">
        <f>IFERROR(INDEX(Closures!$A$2:$A$189,MATCH(A65,Closures!$E$2:$E$189,0)),"")</f>
        <v/>
      </c>
      <c r="C65" s="58" t="s">
        <v>7</v>
      </c>
      <c r="D65" s="176">
        <v>7107</v>
      </c>
      <c r="E65" s="75">
        <v>7338</v>
      </c>
      <c r="F65" s="75">
        <v>7431</v>
      </c>
      <c r="G65" s="75">
        <v>7396</v>
      </c>
      <c r="H65" s="177">
        <v>7742</v>
      </c>
      <c r="I65" s="177">
        <v>7329.5945000000002</v>
      </c>
      <c r="J65" s="178">
        <f t="shared" si="0"/>
        <v>-412.40549999999985</v>
      </c>
      <c r="K65" s="179">
        <f t="shared" si="1"/>
        <v>-5.326859984500127E-2</v>
      </c>
      <c r="L65" s="180">
        <v>209</v>
      </c>
      <c r="M65" s="17"/>
    </row>
    <row r="66" spans="1:13" s="6" customFormat="1">
      <c r="A66" s="142" t="s">
        <v>69</v>
      </c>
      <c r="B66" s="112">
        <f>IFERROR(INDEX(Closures!$A$2:$A$189,MATCH(A66,Closures!$E$2:$E$189,0)),"")</f>
        <v>11</v>
      </c>
      <c r="C66" s="58" t="s">
        <v>7</v>
      </c>
      <c r="D66" s="176">
        <v>5168</v>
      </c>
      <c r="E66" s="75">
        <v>5186</v>
      </c>
      <c r="F66" s="75">
        <v>5213</v>
      </c>
      <c r="G66" s="75">
        <v>5129</v>
      </c>
      <c r="H66" s="177">
        <v>4763</v>
      </c>
      <c r="I66" s="177">
        <v>4538.0826999999999</v>
      </c>
      <c r="J66" s="178">
        <f t="shared" si="0"/>
        <v>-224.91730000000007</v>
      </c>
      <c r="K66" s="179">
        <f t="shared" si="1"/>
        <v>-4.7221771992441749E-2</v>
      </c>
      <c r="L66" s="180">
        <v>308</v>
      </c>
      <c r="M66" s="17"/>
    </row>
    <row r="67" spans="1:13">
      <c r="A67" s="142" t="s">
        <v>70</v>
      </c>
      <c r="B67" s="112" t="str">
        <f>IFERROR(INDEX(Closures!$A$2:$A$189,MATCH(A67,Closures!$E$2:$E$189,0)),"")</f>
        <v/>
      </c>
      <c r="C67" s="58" t="s">
        <v>7</v>
      </c>
      <c r="D67" s="176">
        <v>8170</v>
      </c>
      <c r="E67" s="75">
        <v>8010</v>
      </c>
      <c r="F67" s="75">
        <v>7848</v>
      </c>
      <c r="G67" s="75">
        <v>7657</v>
      </c>
      <c r="H67" s="177">
        <v>6866</v>
      </c>
      <c r="I67" s="177">
        <v>6740.9841999999999</v>
      </c>
      <c r="J67" s="178">
        <f t="shared" si="0"/>
        <v>-125.01580000000013</v>
      </c>
      <c r="K67" s="179">
        <f t="shared" si="1"/>
        <v>-1.8207952228371706E-2</v>
      </c>
      <c r="L67" s="180">
        <v>227</v>
      </c>
      <c r="M67" s="17"/>
    </row>
    <row r="68" spans="1:13">
      <c r="A68" s="142" t="s">
        <v>71</v>
      </c>
      <c r="B68" s="112" t="str">
        <f>IFERROR(INDEX(Closures!$A$2:$A$189,MATCH(A68,Closures!$E$2:$E$189,0)),"")</f>
        <v/>
      </c>
      <c r="C68" s="58" t="s">
        <v>7</v>
      </c>
      <c r="D68" s="176">
        <v>7351</v>
      </c>
      <c r="E68" s="75">
        <v>6912</v>
      </c>
      <c r="F68" s="75">
        <v>6635</v>
      </c>
      <c r="G68" s="75">
        <v>6479</v>
      </c>
      <c r="H68" s="177">
        <v>6097</v>
      </c>
      <c r="I68" s="177">
        <v>6112.5038999999997</v>
      </c>
      <c r="J68" s="178">
        <f t="shared" si="0"/>
        <v>15.503899999999703</v>
      </c>
      <c r="K68" s="179">
        <f t="shared" si="1"/>
        <v>2.5428735443660329E-3</v>
      </c>
      <c r="L68" s="180">
        <v>250</v>
      </c>
      <c r="M68" s="17"/>
    </row>
    <row r="69" spans="1:13" s="6" customFormat="1">
      <c r="A69" s="142" t="s">
        <v>72</v>
      </c>
      <c r="B69" s="112" t="str">
        <f>IFERROR(INDEX(Closures!$A$2:$A$189,MATCH(A69,Closures!$E$2:$E$189,0)),"")</f>
        <v/>
      </c>
      <c r="C69" s="58" t="s">
        <v>7</v>
      </c>
      <c r="D69" s="176">
        <v>1707</v>
      </c>
      <c r="E69" s="75">
        <v>1737</v>
      </c>
      <c r="F69" s="75">
        <v>1830</v>
      </c>
      <c r="G69" s="75">
        <v>1905</v>
      </c>
      <c r="H69" s="177">
        <v>1894</v>
      </c>
      <c r="I69" s="177">
        <v>1907.4213</v>
      </c>
      <c r="J69" s="178">
        <f t="shared" ref="J69:J71" si="2">I69-H69</f>
        <v>13.421299999999974</v>
      </c>
      <c r="K69" s="179">
        <f t="shared" ref="K69:K132" si="3">J69/H69</f>
        <v>7.0862196409714751E-3</v>
      </c>
      <c r="L69" s="180">
        <v>403</v>
      </c>
      <c r="M69" s="17"/>
    </row>
    <row r="70" spans="1:13">
      <c r="A70" s="142" t="s">
        <v>73</v>
      </c>
      <c r="B70" s="112" t="str">
        <f>IFERROR(INDEX(Closures!$A$2:$A$189,MATCH(A70,Closures!$E$2:$E$189,0)),"")</f>
        <v/>
      </c>
      <c r="C70" s="58" t="s">
        <v>7</v>
      </c>
      <c r="D70" s="176">
        <v>7683</v>
      </c>
      <c r="E70" s="75">
        <v>7637</v>
      </c>
      <c r="F70" s="75">
        <v>7623</v>
      </c>
      <c r="G70" s="75">
        <v>7260</v>
      </c>
      <c r="H70" s="177">
        <v>6937</v>
      </c>
      <c r="I70" s="177">
        <v>6679.5787</v>
      </c>
      <c r="J70" s="178">
        <f t="shared" si="2"/>
        <v>-257.42129999999997</v>
      </c>
      <c r="K70" s="179">
        <f t="shared" si="3"/>
        <v>-3.7108447455672475E-2</v>
      </c>
      <c r="L70" s="180">
        <v>230</v>
      </c>
      <c r="M70" s="17"/>
    </row>
    <row r="71" spans="1:13" s="6" customFormat="1">
      <c r="A71" s="142" t="s">
        <v>74</v>
      </c>
      <c r="B71" s="112">
        <f>IFERROR(INDEX(Closures!$A$2:$A$189,MATCH(A71,Closures!$E$2:$E$189,0)),"")</f>
        <v>12</v>
      </c>
      <c r="C71" s="181" t="s">
        <v>7</v>
      </c>
      <c r="D71" s="101">
        <v>2012</v>
      </c>
      <c r="E71" s="76">
        <v>1647</v>
      </c>
      <c r="F71" s="76">
        <v>2629</v>
      </c>
      <c r="G71" s="76">
        <v>2664</v>
      </c>
      <c r="H71" s="59">
        <v>2629</v>
      </c>
      <c r="I71" s="59">
        <v>2676.3818999999999</v>
      </c>
      <c r="J71" s="178">
        <f t="shared" si="2"/>
        <v>47.38189999999986</v>
      </c>
      <c r="K71" s="179">
        <f t="shared" si="3"/>
        <v>1.8022784328642016E-2</v>
      </c>
      <c r="L71" s="182">
        <v>381</v>
      </c>
      <c r="M71" s="17"/>
    </row>
    <row r="72" spans="1:13" s="13" customFormat="1" ht="12.75">
      <c r="A72" s="143" t="s">
        <v>75</v>
      </c>
      <c r="B72" s="114"/>
      <c r="C72" s="11"/>
      <c r="D72" s="16"/>
      <c r="E72" s="16"/>
      <c r="F72" s="16"/>
      <c r="G72" s="16"/>
      <c r="H72" s="16"/>
      <c r="I72" s="16"/>
      <c r="J72" s="183"/>
      <c r="K72" s="184"/>
      <c r="L72" s="185"/>
      <c r="M72" s="17"/>
    </row>
    <row r="73" spans="1:13" s="6" customFormat="1">
      <c r="A73" s="141" t="s">
        <v>76</v>
      </c>
      <c r="B73" s="112" t="str">
        <f>IFERROR(INDEX(Closures!$A$2:$A$189,MATCH(A73,Closures!$E$2:$E$189,0)),"")</f>
        <v/>
      </c>
      <c r="C73" s="169" t="s">
        <v>77</v>
      </c>
      <c r="D73" s="170">
        <v>6495</v>
      </c>
      <c r="E73" s="74">
        <v>6385</v>
      </c>
      <c r="F73" s="74">
        <v>6342</v>
      </c>
      <c r="G73" s="170">
        <v>6272</v>
      </c>
      <c r="H73" s="186">
        <v>6136</v>
      </c>
      <c r="I73" s="177">
        <v>6323.6142</v>
      </c>
      <c r="J73" s="178">
        <f t="shared" ref="J73" si="4">I73-H73</f>
        <v>187.61419999999998</v>
      </c>
      <c r="K73" s="179">
        <f t="shared" si="3"/>
        <v>3.0575977835723595E-2</v>
      </c>
      <c r="L73" s="180">
        <v>244</v>
      </c>
      <c r="M73" s="17"/>
    </row>
    <row r="74" spans="1:13" s="6" customFormat="1">
      <c r="A74" s="142" t="s">
        <v>78</v>
      </c>
      <c r="B74" s="112" t="str">
        <f>IFERROR(INDEX(Closures!$A$2:$A$189,MATCH(A74,Closures!$E$2:$E$189,0)),"")</f>
        <v/>
      </c>
      <c r="C74" s="58" t="s">
        <v>77</v>
      </c>
      <c r="D74" s="176">
        <v>6326</v>
      </c>
      <c r="E74" s="75">
        <v>6242</v>
      </c>
      <c r="F74" s="75">
        <v>6413</v>
      </c>
      <c r="G74" s="176">
        <v>6196</v>
      </c>
      <c r="H74" s="177">
        <v>6136</v>
      </c>
      <c r="I74" s="177">
        <v>6218.2874000000002</v>
      </c>
      <c r="J74" s="178">
        <f t="shared" ref="J74:J81" si="5">I74-H74</f>
        <v>82.287400000000162</v>
      </c>
      <c r="K74" s="179">
        <f t="shared" si="3"/>
        <v>1.3410593220339009E-2</v>
      </c>
      <c r="L74" s="180">
        <v>248</v>
      </c>
      <c r="M74" s="17"/>
    </row>
    <row r="75" spans="1:13">
      <c r="A75" s="142" t="s">
        <v>79</v>
      </c>
      <c r="B75" s="112" t="str">
        <f>IFERROR(INDEX(Closures!$A$2:$A$189,MATCH(A75,Closures!$E$2:$E$189,0)),"")</f>
        <v/>
      </c>
      <c r="C75" s="58" t="s">
        <v>77</v>
      </c>
      <c r="D75" s="176">
        <v>4050</v>
      </c>
      <c r="E75" s="75">
        <v>4458</v>
      </c>
      <c r="F75" s="75">
        <v>4440</v>
      </c>
      <c r="G75" s="176">
        <v>4318</v>
      </c>
      <c r="H75" s="177">
        <v>3947</v>
      </c>
      <c r="I75" s="177">
        <v>3666.5</v>
      </c>
      <c r="J75" s="178">
        <f t="shared" si="5"/>
        <v>-280.5</v>
      </c>
      <c r="K75" s="179">
        <f t="shared" si="3"/>
        <v>-7.1066632885736003E-2</v>
      </c>
      <c r="L75" s="180">
        <v>344</v>
      </c>
      <c r="M75" s="17"/>
    </row>
    <row r="76" spans="1:13">
      <c r="A76" s="142" t="s">
        <v>80</v>
      </c>
      <c r="B76" s="112">
        <f>IFERROR(INDEX(Closures!$A$2:$A$189,MATCH(A76,Closures!$E$2:$E$189,0)),"")</f>
        <v>13</v>
      </c>
      <c r="C76" s="58" t="s">
        <v>77</v>
      </c>
      <c r="D76" s="176">
        <v>5491</v>
      </c>
      <c r="E76" s="75">
        <v>5502</v>
      </c>
      <c r="F76" s="75">
        <v>2266</v>
      </c>
      <c r="G76" s="176">
        <v>3107</v>
      </c>
      <c r="H76" s="177">
        <v>3097</v>
      </c>
      <c r="I76" s="177">
        <v>3681.4016000000001</v>
      </c>
      <c r="J76" s="178">
        <f t="shared" si="5"/>
        <v>584.40160000000014</v>
      </c>
      <c r="K76" s="179">
        <f t="shared" si="3"/>
        <v>0.18869925734581858</v>
      </c>
      <c r="L76" s="180">
        <v>342</v>
      </c>
      <c r="M76" s="17"/>
    </row>
    <row r="77" spans="1:13">
      <c r="A77" s="142" t="s">
        <v>81</v>
      </c>
      <c r="B77" s="112" t="str">
        <f>IFERROR(INDEX(Closures!$A$2:$A$189,MATCH(A77,Closures!$E$2:$E$189,0)),"")</f>
        <v/>
      </c>
      <c r="C77" s="58" t="s">
        <v>77</v>
      </c>
      <c r="D77" s="176">
        <v>4930</v>
      </c>
      <c r="E77" s="75">
        <v>5115</v>
      </c>
      <c r="F77" s="75">
        <v>5268</v>
      </c>
      <c r="G77" s="176">
        <v>5009</v>
      </c>
      <c r="H77" s="177">
        <v>4905</v>
      </c>
      <c r="I77" s="177">
        <v>5037.3149000000003</v>
      </c>
      <c r="J77" s="178">
        <f t="shared" si="5"/>
        <v>132.31490000000031</v>
      </c>
      <c r="K77" s="179">
        <f t="shared" si="3"/>
        <v>2.6975514780835944E-2</v>
      </c>
      <c r="L77" s="180">
        <v>286</v>
      </c>
      <c r="M77" s="17"/>
    </row>
    <row r="78" spans="1:13">
      <c r="A78" s="142" t="s">
        <v>82</v>
      </c>
      <c r="B78" s="112">
        <f>IFERROR(INDEX(Closures!$A$2:$A$189,MATCH(A78,Closures!$E$2:$E$189,0)),"")</f>
        <v>15</v>
      </c>
      <c r="C78" s="58" t="s">
        <v>77</v>
      </c>
      <c r="D78" s="176">
        <v>4277</v>
      </c>
      <c r="E78" s="75">
        <v>4223</v>
      </c>
      <c r="F78" s="75">
        <v>1348</v>
      </c>
      <c r="G78" s="176">
        <v>2139</v>
      </c>
      <c r="H78" s="177">
        <v>3514</v>
      </c>
      <c r="I78" s="177">
        <v>3692.1968999999999</v>
      </c>
      <c r="J78" s="178">
        <f t="shared" si="5"/>
        <v>178.19689999999991</v>
      </c>
      <c r="K78" s="179">
        <f t="shared" si="3"/>
        <v>5.0710557768924282E-2</v>
      </c>
      <c r="L78" s="180">
        <v>341</v>
      </c>
      <c r="M78" s="17"/>
    </row>
    <row r="79" spans="1:13">
      <c r="A79" s="142" t="s">
        <v>83</v>
      </c>
      <c r="B79" s="112" t="str">
        <f>IFERROR(INDEX(Closures!$A$2:$A$189,MATCH(A79,Closures!$E$2:$E$189,0)),"")</f>
        <v/>
      </c>
      <c r="C79" s="58" t="s">
        <v>77</v>
      </c>
      <c r="D79" s="176">
        <v>4761</v>
      </c>
      <c r="E79" s="75">
        <v>4886</v>
      </c>
      <c r="F79" s="75">
        <v>6507</v>
      </c>
      <c r="G79" s="176">
        <v>5790</v>
      </c>
      <c r="H79" s="177">
        <v>5083</v>
      </c>
      <c r="I79" s="177">
        <v>4876.9528</v>
      </c>
      <c r="J79" s="178">
        <f t="shared" si="5"/>
        <v>-206.04719999999998</v>
      </c>
      <c r="K79" s="179">
        <f t="shared" si="3"/>
        <v>-4.0536533543183158E-2</v>
      </c>
      <c r="L79" s="180">
        <v>291</v>
      </c>
      <c r="M79" s="17"/>
    </row>
    <row r="80" spans="1:13">
      <c r="A80" s="142" t="s">
        <v>84</v>
      </c>
      <c r="B80" s="112" t="str">
        <f>IFERROR(INDEX(Closures!$A$2:$A$189,MATCH(A80,Closures!$E$2:$E$189,0)),"")</f>
        <v/>
      </c>
      <c r="C80" s="58" t="s">
        <v>77</v>
      </c>
      <c r="D80" s="176">
        <v>3959</v>
      </c>
      <c r="E80" s="75">
        <v>3847</v>
      </c>
      <c r="F80" s="75">
        <v>3788</v>
      </c>
      <c r="G80" s="176">
        <v>4547</v>
      </c>
      <c r="H80" s="177">
        <v>3755</v>
      </c>
      <c r="I80" s="177">
        <v>3738.0354000000002</v>
      </c>
      <c r="J80" s="178">
        <f t="shared" si="5"/>
        <v>-16.964599999999791</v>
      </c>
      <c r="K80" s="179">
        <f t="shared" si="3"/>
        <v>-4.5178695073235129E-3</v>
      </c>
      <c r="L80" s="180">
        <v>337</v>
      </c>
      <c r="M80" s="17"/>
    </row>
    <row r="81" spans="1:13" s="6" customFormat="1">
      <c r="A81" s="142" t="s">
        <v>85</v>
      </c>
      <c r="B81" s="112" t="str">
        <f>IFERROR(INDEX(Closures!$A$2:$A$189,MATCH(A81,Closures!$E$2:$E$189,0)),"")</f>
        <v/>
      </c>
      <c r="C81" s="58" t="s">
        <v>77</v>
      </c>
      <c r="D81" s="176">
        <v>12497</v>
      </c>
      <c r="E81" s="75">
        <v>12810</v>
      </c>
      <c r="F81" s="75">
        <v>13180</v>
      </c>
      <c r="G81" s="176">
        <v>13894</v>
      </c>
      <c r="H81" s="177">
        <v>13493</v>
      </c>
      <c r="I81" s="177">
        <v>13341.8701</v>
      </c>
      <c r="J81" s="178">
        <f t="shared" si="5"/>
        <v>-151.12989999999991</v>
      </c>
      <c r="K81" s="179">
        <f t="shared" si="3"/>
        <v>-1.1200615133773061E-2</v>
      </c>
      <c r="L81" s="180">
        <v>116</v>
      </c>
      <c r="M81" s="17"/>
    </row>
    <row r="82" spans="1:13">
      <c r="A82" s="142" t="s">
        <v>86</v>
      </c>
      <c r="B82" s="112" t="str">
        <f>IFERROR(INDEX(Closures!$A$2:$A$189,MATCH(A82,Closures!$E$2:$E$189,0)),"")</f>
        <v/>
      </c>
      <c r="C82" s="58" t="s">
        <v>77</v>
      </c>
      <c r="D82" s="176">
        <v>12835</v>
      </c>
      <c r="E82" s="75">
        <v>13126</v>
      </c>
      <c r="F82" s="75">
        <v>13116</v>
      </c>
      <c r="G82" s="176">
        <v>13962</v>
      </c>
      <c r="H82" s="177">
        <v>12560</v>
      </c>
      <c r="I82" s="177">
        <v>12562.6378</v>
      </c>
      <c r="J82" s="178">
        <f t="shared" ref="J82" si="6">I82-H82</f>
        <v>2.6378000000004249</v>
      </c>
      <c r="K82" s="179">
        <f t="shared" si="3"/>
        <v>2.1001592356691281E-4</v>
      </c>
      <c r="L82" s="180">
        <v>125</v>
      </c>
      <c r="M82" s="17"/>
    </row>
    <row r="83" spans="1:13">
      <c r="A83" s="142" t="s">
        <v>87</v>
      </c>
      <c r="B83" s="112" t="str">
        <f>IFERROR(INDEX(Closures!$A$2:$A$189,MATCH(A83,Closures!$E$2:$E$189,0)),"")</f>
        <v/>
      </c>
      <c r="C83" s="58" t="s">
        <v>77</v>
      </c>
      <c r="D83" s="176">
        <v>7208</v>
      </c>
      <c r="E83" s="75">
        <v>7265</v>
      </c>
      <c r="F83" s="75">
        <v>7055</v>
      </c>
      <c r="G83" s="176">
        <v>7877</v>
      </c>
      <c r="H83" s="177">
        <v>7205</v>
      </c>
      <c r="I83" s="177">
        <v>7755.0591000000004</v>
      </c>
      <c r="J83" s="178">
        <f t="shared" ref="J83:J146" si="7">I83-H83</f>
        <v>550.0591000000004</v>
      </c>
      <c r="K83" s="179">
        <f t="shared" si="3"/>
        <v>7.6344080499653078E-2</v>
      </c>
      <c r="L83" s="180">
        <v>195</v>
      </c>
      <c r="M83" s="17"/>
    </row>
    <row r="84" spans="1:13" s="6" customFormat="1">
      <c r="A84" s="142" t="s">
        <v>88</v>
      </c>
      <c r="B84" s="112" t="str">
        <f>IFERROR(INDEX(Closures!$A$2:$A$189,MATCH(A84,Closures!$E$2:$E$189,0)),"")</f>
        <v/>
      </c>
      <c r="C84" s="58" t="s">
        <v>77</v>
      </c>
      <c r="D84" s="176">
        <v>3289</v>
      </c>
      <c r="E84" s="75">
        <v>3220</v>
      </c>
      <c r="F84" s="75">
        <v>3336</v>
      </c>
      <c r="G84" s="176">
        <v>3236</v>
      </c>
      <c r="H84" s="177">
        <v>3195</v>
      </c>
      <c r="I84" s="177">
        <v>3246.4605999999999</v>
      </c>
      <c r="J84" s="178">
        <f t="shared" si="7"/>
        <v>51.460599999999886</v>
      </c>
      <c r="K84" s="179">
        <f t="shared" si="3"/>
        <v>1.6106604068857555E-2</v>
      </c>
      <c r="L84" s="180">
        <v>360</v>
      </c>
      <c r="M84" s="17"/>
    </row>
    <row r="85" spans="1:13">
      <c r="A85" s="144" t="s">
        <v>89</v>
      </c>
      <c r="B85" s="112">
        <f>IFERROR(INDEX(Closures!$A$2:$A$189,MATCH(A85,Closures!$E$2:$E$189,0)),"")</f>
        <v>17</v>
      </c>
      <c r="C85" s="58" t="s">
        <v>77</v>
      </c>
      <c r="D85" s="176">
        <v>7512</v>
      </c>
      <c r="E85" s="75">
        <v>7458</v>
      </c>
      <c r="F85" s="75">
        <v>7386</v>
      </c>
      <c r="G85" s="176">
        <v>3788</v>
      </c>
      <c r="H85" s="177">
        <v>7565</v>
      </c>
      <c r="I85" s="177">
        <v>8811.6967999999997</v>
      </c>
      <c r="J85" s="178">
        <f t="shared" si="7"/>
        <v>1246.6967999999997</v>
      </c>
      <c r="K85" s="179">
        <f t="shared" si="3"/>
        <v>0.1647979907468605</v>
      </c>
      <c r="L85" s="180">
        <v>178</v>
      </c>
      <c r="M85" s="17"/>
    </row>
    <row r="86" spans="1:13">
      <c r="A86" s="142" t="s">
        <v>90</v>
      </c>
      <c r="B86" s="112" t="str">
        <f>IFERROR(INDEX(Closures!$A$2:$A$189,MATCH(A86,Closures!$E$2:$E$189,0)),"")</f>
        <v/>
      </c>
      <c r="C86" s="58" t="s">
        <v>77</v>
      </c>
      <c r="D86" s="176">
        <v>1981</v>
      </c>
      <c r="E86" s="75">
        <v>2002</v>
      </c>
      <c r="F86" s="75">
        <v>2223</v>
      </c>
      <c r="G86" s="176">
        <v>2106</v>
      </c>
      <c r="H86" s="177">
        <v>2185</v>
      </c>
      <c r="I86" s="177">
        <v>2141.4409000000001</v>
      </c>
      <c r="J86" s="178">
        <f t="shared" si="7"/>
        <v>-43.559099999999944</v>
      </c>
      <c r="K86" s="179">
        <f t="shared" si="3"/>
        <v>-1.9935514874141851E-2</v>
      </c>
      <c r="L86" s="180">
        <v>397</v>
      </c>
      <c r="M86" s="17"/>
    </row>
    <row r="87" spans="1:13">
      <c r="A87" s="142" t="s">
        <v>91</v>
      </c>
      <c r="B87" s="112" t="str">
        <f>IFERROR(INDEX(Closures!$A$2:$A$189,MATCH(A87,Closures!$E$2:$E$189,0)),"")</f>
        <v/>
      </c>
      <c r="C87" s="58" t="s">
        <v>77</v>
      </c>
      <c r="D87" s="176">
        <v>12871</v>
      </c>
      <c r="E87" s="75">
        <v>13048</v>
      </c>
      <c r="F87" s="75">
        <v>13144</v>
      </c>
      <c r="G87" s="176">
        <v>16759</v>
      </c>
      <c r="H87" s="177">
        <v>12301</v>
      </c>
      <c r="I87" s="177">
        <v>11240.0787</v>
      </c>
      <c r="J87" s="178">
        <f t="shared" si="7"/>
        <v>-1060.9213</v>
      </c>
      <c r="K87" s="179">
        <f t="shared" si="3"/>
        <v>-8.6246752296561258E-2</v>
      </c>
      <c r="L87" s="180">
        <v>140</v>
      </c>
      <c r="M87" s="17"/>
    </row>
    <row r="88" spans="1:13">
      <c r="A88" s="142" t="s">
        <v>92</v>
      </c>
      <c r="B88" s="112" t="str">
        <f>IFERROR(INDEX(Closures!$A$2:$A$189,MATCH(A88,Closures!$E$2:$E$189,0)),"")</f>
        <v/>
      </c>
      <c r="C88" s="58" t="s">
        <v>77</v>
      </c>
      <c r="D88" s="176">
        <v>9495</v>
      </c>
      <c r="E88" s="75">
        <v>9641</v>
      </c>
      <c r="F88" s="75">
        <v>9731</v>
      </c>
      <c r="G88" s="176">
        <v>10270</v>
      </c>
      <c r="H88" s="177">
        <v>10210</v>
      </c>
      <c r="I88" s="177">
        <v>10208.8189</v>
      </c>
      <c r="J88" s="178">
        <f t="shared" si="7"/>
        <v>-1.1810999999997875</v>
      </c>
      <c r="K88" s="179">
        <f t="shared" si="3"/>
        <v>-1.1568070519096842E-4</v>
      </c>
      <c r="L88" s="180">
        <v>155</v>
      </c>
      <c r="M88" s="17"/>
    </row>
    <row r="89" spans="1:13">
      <c r="A89" s="142" t="s">
        <v>93</v>
      </c>
      <c r="B89" s="112" t="str">
        <f>IFERROR(INDEX(Closures!$A$2:$A$189,MATCH(A89,Closures!$E$2:$E$189,0)),"")</f>
        <v/>
      </c>
      <c r="C89" s="58" t="s">
        <v>77</v>
      </c>
      <c r="D89" s="176">
        <v>12242</v>
      </c>
      <c r="E89" s="75">
        <v>12049</v>
      </c>
      <c r="F89" s="75">
        <v>11897</v>
      </c>
      <c r="G89" s="176">
        <v>11801</v>
      </c>
      <c r="H89" s="177">
        <v>11636</v>
      </c>
      <c r="I89" s="177">
        <v>11880.098400000001</v>
      </c>
      <c r="J89" s="178">
        <f t="shared" si="7"/>
        <v>244.09840000000077</v>
      </c>
      <c r="K89" s="179">
        <f t="shared" si="3"/>
        <v>2.0977861808181571E-2</v>
      </c>
      <c r="L89" s="180">
        <v>131</v>
      </c>
      <c r="M89" s="17"/>
    </row>
    <row r="90" spans="1:13">
      <c r="A90" s="142" t="s">
        <v>94</v>
      </c>
      <c r="B90" s="112" t="str">
        <f>IFERROR(INDEX(Closures!$A$2:$A$189,MATCH(A90,Closures!$E$2:$E$189,0)),"")</f>
        <v/>
      </c>
      <c r="C90" s="58" t="s">
        <v>77</v>
      </c>
      <c r="D90" s="176">
        <v>4682</v>
      </c>
      <c r="E90" s="75">
        <v>4802</v>
      </c>
      <c r="F90" s="75">
        <v>6501</v>
      </c>
      <c r="G90" s="176">
        <v>5905</v>
      </c>
      <c r="H90" s="177">
        <v>5607</v>
      </c>
      <c r="I90" s="177">
        <v>5499.3543</v>
      </c>
      <c r="J90" s="178">
        <f t="shared" si="7"/>
        <v>-107.64570000000003</v>
      </c>
      <c r="K90" s="179">
        <f t="shared" si="3"/>
        <v>-1.9198448368111295E-2</v>
      </c>
      <c r="L90" s="180">
        <v>272</v>
      </c>
      <c r="M90" s="17"/>
    </row>
    <row r="91" spans="1:13">
      <c r="A91" s="142" t="s">
        <v>95</v>
      </c>
      <c r="B91" s="112" t="str">
        <f>IFERROR(INDEX(Closures!$A$2:$A$189,MATCH(A91,Closures!$E$2:$E$189,0)),"")</f>
        <v/>
      </c>
      <c r="C91" s="58" t="s">
        <v>77</v>
      </c>
      <c r="D91" s="176">
        <v>5548</v>
      </c>
      <c r="E91" s="75">
        <v>5608</v>
      </c>
      <c r="F91" s="75">
        <v>5720</v>
      </c>
      <c r="G91" s="176">
        <v>6746</v>
      </c>
      <c r="H91" s="177">
        <v>5612</v>
      </c>
      <c r="I91" s="177">
        <v>5594.8739999999998</v>
      </c>
      <c r="J91" s="178">
        <f t="shared" si="7"/>
        <v>-17.126000000000204</v>
      </c>
      <c r="K91" s="179">
        <f t="shared" si="3"/>
        <v>-3.0516749821810768E-3</v>
      </c>
      <c r="L91" s="180">
        <v>268</v>
      </c>
      <c r="M91" s="17"/>
    </row>
    <row r="92" spans="1:13">
      <c r="A92" s="142" t="s">
        <v>96</v>
      </c>
      <c r="B92" s="112" t="str">
        <f>IFERROR(INDEX(Closures!$A$2:$A$189,MATCH(A92,Closures!$E$2:$E$189,0)),"")</f>
        <v/>
      </c>
      <c r="C92" s="58" t="s">
        <v>77</v>
      </c>
      <c r="D92" s="176">
        <v>6617</v>
      </c>
      <c r="E92" s="75">
        <v>6755</v>
      </c>
      <c r="F92" s="75">
        <v>6973</v>
      </c>
      <c r="G92" s="176">
        <v>6565</v>
      </c>
      <c r="H92" s="177">
        <v>6177</v>
      </c>
      <c r="I92" s="177">
        <v>6224.8779000000004</v>
      </c>
      <c r="J92" s="178">
        <f t="shared" si="7"/>
        <v>47.877900000000409</v>
      </c>
      <c r="K92" s="179">
        <f t="shared" si="3"/>
        <v>7.7509956289461565E-3</v>
      </c>
      <c r="L92" s="180">
        <v>247</v>
      </c>
      <c r="M92" s="17"/>
    </row>
    <row r="93" spans="1:13">
      <c r="A93" s="142" t="s">
        <v>97</v>
      </c>
      <c r="B93" s="112" t="str">
        <f>IFERROR(INDEX(Closures!$A$2:$A$189,MATCH(A93,Closures!$E$2:$E$189,0)),"")</f>
        <v/>
      </c>
      <c r="C93" s="58" t="s">
        <v>77</v>
      </c>
      <c r="D93" s="176">
        <v>11341</v>
      </c>
      <c r="E93" s="75">
        <v>11430</v>
      </c>
      <c r="F93" s="75">
        <v>14201</v>
      </c>
      <c r="G93" s="176">
        <v>12514</v>
      </c>
      <c r="H93" s="177">
        <v>11474</v>
      </c>
      <c r="I93" s="177">
        <v>11607.775600000001</v>
      </c>
      <c r="J93" s="178">
        <f t="shared" si="7"/>
        <v>133.77560000000085</v>
      </c>
      <c r="K93" s="179">
        <f t="shared" si="3"/>
        <v>1.1659020393934186E-2</v>
      </c>
      <c r="L93" s="180">
        <v>135</v>
      </c>
      <c r="M93" s="17"/>
    </row>
    <row r="94" spans="1:13">
      <c r="A94" s="142" t="s">
        <v>98</v>
      </c>
      <c r="B94" s="112">
        <f>IFERROR(INDEX(Closures!$A$2:$A$189,MATCH(A94,Closures!$E$2:$E$189,0)),"")</f>
        <v>18</v>
      </c>
      <c r="C94" s="58" t="s">
        <v>77</v>
      </c>
      <c r="D94" s="176">
        <v>2622</v>
      </c>
      <c r="E94" s="75">
        <v>2718</v>
      </c>
      <c r="F94" s="75">
        <v>1298</v>
      </c>
      <c r="G94" s="176">
        <v>1534</v>
      </c>
      <c r="H94" s="177">
        <v>1928</v>
      </c>
      <c r="I94" s="177">
        <v>2224.3150000000001</v>
      </c>
      <c r="J94" s="178">
        <f t="shared" si="7"/>
        <v>296.31500000000005</v>
      </c>
      <c r="K94" s="179">
        <f t="shared" si="3"/>
        <v>0.15369035269709547</v>
      </c>
      <c r="L94" s="180">
        <v>395</v>
      </c>
      <c r="M94" s="17"/>
    </row>
    <row r="95" spans="1:13">
      <c r="A95" s="142" t="s">
        <v>99</v>
      </c>
      <c r="B95" s="112" t="str">
        <f>IFERROR(INDEX(Closures!$A$2:$A$189,MATCH(A95,Closures!$E$2:$E$189,0)),"")</f>
        <v/>
      </c>
      <c r="C95" s="58" t="s">
        <v>77</v>
      </c>
      <c r="D95" s="176">
        <v>11920</v>
      </c>
      <c r="E95" s="75">
        <v>11963</v>
      </c>
      <c r="F95" s="75">
        <v>12078</v>
      </c>
      <c r="G95" s="176">
        <v>11742</v>
      </c>
      <c r="H95" s="177">
        <v>11338</v>
      </c>
      <c r="I95" s="177">
        <v>11233.063</v>
      </c>
      <c r="J95" s="178">
        <f t="shared" si="7"/>
        <v>-104.9369999999999</v>
      </c>
      <c r="K95" s="179">
        <f t="shared" si="3"/>
        <v>-9.2553360381019498E-3</v>
      </c>
      <c r="L95" s="180">
        <v>142</v>
      </c>
      <c r="M95" s="17"/>
    </row>
    <row r="96" spans="1:13" s="6" customFormat="1">
      <c r="A96" s="142" t="s">
        <v>100</v>
      </c>
      <c r="B96" s="112" t="str">
        <f>IFERROR(INDEX(Closures!$A$2:$A$189,MATCH(A96,Closures!$E$2:$E$189,0)),"")</f>
        <v/>
      </c>
      <c r="C96" s="58" t="s">
        <v>77</v>
      </c>
      <c r="D96" s="176">
        <v>6004</v>
      </c>
      <c r="E96" s="75">
        <v>5856</v>
      </c>
      <c r="F96" s="75">
        <v>5867</v>
      </c>
      <c r="G96" s="176">
        <v>5471</v>
      </c>
      <c r="H96" s="177">
        <v>5344</v>
      </c>
      <c r="I96" s="177">
        <v>5406.4646000000002</v>
      </c>
      <c r="J96" s="178">
        <f t="shared" si="7"/>
        <v>62.464600000000246</v>
      </c>
      <c r="K96" s="179">
        <f t="shared" si="3"/>
        <v>1.1688735029940165E-2</v>
      </c>
      <c r="L96" s="180">
        <v>277</v>
      </c>
      <c r="M96" s="17"/>
    </row>
    <row r="97" spans="1:13">
      <c r="A97" s="142" t="s">
        <v>101</v>
      </c>
      <c r="B97" s="112" t="str">
        <f>IFERROR(INDEX(Closures!$A$2:$A$189,MATCH(A97,Closures!$E$2:$E$189,0)),"")</f>
        <v/>
      </c>
      <c r="C97" s="58" t="s">
        <v>77</v>
      </c>
      <c r="D97" s="176">
        <v>2448</v>
      </c>
      <c r="E97" s="75">
        <v>2520</v>
      </c>
      <c r="F97" s="75">
        <v>2585</v>
      </c>
      <c r="G97" s="176">
        <v>2424</v>
      </c>
      <c r="H97" s="177">
        <v>2147</v>
      </c>
      <c r="I97" s="177">
        <v>2088.6889999999999</v>
      </c>
      <c r="J97" s="178">
        <f t="shared" si="7"/>
        <v>-58.311000000000149</v>
      </c>
      <c r="K97" s="179">
        <f t="shared" si="3"/>
        <v>-2.71592920353983E-2</v>
      </c>
      <c r="L97" s="180">
        <v>398</v>
      </c>
      <c r="M97" s="17"/>
    </row>
    <row r="98" spans="1:13">
      <c r="A98" s="142" t="s">
        <v>102</v>
      </c>
      <c r="B98" s="112">
        <f>IFERROR(INDEX(Closures!$A$2:$A$189,MATCH(A98,Closures!$E$2:$E$189,0)),"")</f>
        <v>20</v>
      </c>
      <c r="C98" s="58" t="s">
        <v>77</v>
      </c>
      <c r="D98" s="176">
        <v>1725</v>
      </c>
      <c r="E98" s="75">
        <v>1384</v>
      </c>
      <c r="F98" s="75">
        <v>1455</v>
      </c>
      <c r="G98" s="176">
        <v>1821</v>
      </c>
      <c r="H98" s="177">
        <v>1842</v>
      </c>
      <c r="I98" s="177">
        <v>1592.8386</v>
      </c>
      <c r="J98" s="178">
        <f>I98-H98</f>
        <v>-249.16139999999996</v>
      </c>
      <c r="K98" s="179">
        <f>J98/H98</f>
        <v>-0.13526677524429964</v>
      </c>
      <c r="L98" s="180">
        <v>411</v>
      </c>
      <c r="M98" s="17"/>
    </row>
    <row r="99" spans="1:13">
      <c r="A99" s="142" t="s">
        <v>103</v>
      </c>
      <c r="B99" s="112" t="str">
        <f>IFERROR(INDEX(Closures!$A$2:$A$189,MATCH(A99,Closures!$E$2:$E$189,0)),"")</f>
        <v/>
      </c>
      <c r="C99" s="58" t="s">
        <v>77</v>
      </c>
      <c r="D99" s="176">
        <v>41645</v>
      </c>
      <c r="E99" s="75">
        <v>42231</v>
      </c>
      <c r="F99" s="75">
        <v>42711</v>
      </c>
      <c r="G99" s="176">
        <v>42095</v>
      </c>
      <c r="H99" s="177">
        <v>43211</v>
      </c>
      <c r="I99" s="177">
        <v>43498.326800000003</v>
      </c>
      <c r="J99" s="178">
        <f>I99-H99</f>
        <v>287.32680000000255</v>
      </c>
      <c r="K99" s="179">
        <f>J99/H99</f>
        <v>6.6493902015691041E-3</v>
      </c>
      <c r="L99" s="180">
        <v>19</v>
      </c>
      <c r="M99" s="17"/>
    </row>
    <row r="100" spans="1:13">
      <c r="A100" s="142" t="s">
        <v>104</v>
      </c>
      <c r="B100" s="112" t="str">
        <f>IFERROR(INDEX(Closures!$A$2:$A$189,MATCH(A100,Closures!$E$2:$E$189,0)),"")</f>
        <v/>
      </c>
      <c r="C100" s="58" t="s">
        <v>77</v>
      </c>
      <c r="D100" s="176">
        <v>2961</v>
      </c>
      <c r="E100" s="75">
        <v>2994</v>
      </c>
      <c r="F100" s="75">
        <v>3183</v>
      </c>
      <c r="G100" s="176">
        <v>3329</v>
      </c>
      <c r="H100" s="177">
        <v>3418</v>
      </c>
      <c r="I100" s="177">
        <v>3353.8110000000001</v>
      </c>
      <c r="J100" s="178">
        <f t="shared" si="7"/>
        <v>-64.188999999999851</v>
      </c>
      <c r="K100" s="179">
        <f t="shared" si="3"/>
        <v>-1.8779695728496151E-2</v>
      </c>
      <c r="L100" s="180">
        <v>356</v>
      </c>
      <c r="M100" s="17"/>
    </row>
    <row r="101" spans="1:13">
      <c r="A101" s="142" t="s">
        <v>105</v>
      </c>
      <c r="B101" s="112">
        <f>IFERROR(INDEX(Closures!$A$2:$A$189,MATCH(A101,Closures!$E$2:$E$189,0)),"")</f>
        <v>21</v>
      </c>
      <c r="C101" s="58" t="s">
        <v>77</v>
      </c>
      <c r="D101" s="176">
        <v>2250</v>
      </c>
      <c r="E101" s="75">
        <v>2235</v>
      </c>
      <c r="F101" s="75">
        <v>1962</v>
      </c>
      <c r="G101" s="176">
        <v>1111</v>
      </c>
      <c r="H101" s="177">
        <v>1096</v>
      </c>
      <c r="I101" s="177">
        <v>1987.748</v>
      </c>
      <c r="J101" s="178">
        <f t="shared" si="7"/>
        <v>891.74800000000005</v>
      </c>
      <c r="K101" s="179">
        <f t="shared" si="3"/>
        <v>0.8136386861313869</v>
      </c>
      <c r="L101" s="180">
        <v>402</v>
      </c>
      <c r="M101" s="17"/>
    </row>
    <row r="102" spans="1:13" s="6" customFormat="1">
      <c r="A102" s="142" t="s">
        <v>106</v>
      </c>
      <c r="B102" s="112" t="str">
        <f>IFERROR(INDEX(Closures!$A$2:$A$189,MATCH(A102,Closures!$E$2:$E$189,0)),"")</f>
        <v/>
      </c>
      <c r="C102" s="58" t="s">
        <v>77</v>
      </c>
      <c r="D102" s="176">
        <v>6060</v>
      </c>
      <c r="E102" s="75">
        <v>6009</v>
      </c>
      <c r="F102" s="75">
        <v>6136</v>
      </c>
      <c r="G102" s="176">
        <v>6154</v>
      </c>
      <c r="H102" s="177">
        <v>6058</v>
      </c>
      <c r="I102" s="177">
        <v>5826.1495999999997</v>
      </c>
      <c r="J102" s="178">
        <f t="shared" si="7"/>
        <v>-231.85040000000026</v>
      </c>
      <c r="K102" s="179">
        <f t="shared" si="3"/>
        <v>-3.8271772862330848E-2</v>
      </c>
      <c r="L102" s="180">
        <v>260</v>
      </c>
      <c r="M102" s="17"/>
    </row>
    <row r="103" spans="1:13" s="6" customFormat="1">
      <c r="A103" s="142" t="s">
        <v>107</v>
      </c>
      <c r="B103" s="112" t="str">
        <f>IFERROR(INDEX(Closures!$A$2:$A$189,MATCH(A103,Closures!$E$2:$E$189,0)),"")</f>
        <v/>
      </c>
      <c r="C103" s="58" t="s">
        <v>77</v>
      </c>
      <c r="D103" s="176">
        <v>5903</v>
      </c>
      <c r="E103" s="75">
        <v>5869</v>
      </c>
      <c r="F103" s="75">
        <v>6052</v>
      </c>
      <c r="G103" s="176">
        <v>6094</v>
      </c>
      <c r="H103" s="177">
        <v>6001</v>
      </c>
      <c r="I103" s="177">
        <v>5678.1180999999997</v>
      </c>
      <c r="J103" s="178">
        <f t="shared" si="7"/>
        <v>-322.88190000000031</v>
      </c>
      <c r="K103" s="179">
        <f t="shared" si="3"/>
        <v>-5.38046825529079E-2</v>
      </c>
      <c r="L103" s="180">
        <v>264</v>
      </c>
      <c r="M103" s="17"/>
    </row>
    <row r="104" spans="1:13">
      <c r="A104" s="142" t="s">
        <v>108</v>
      </c>
      <c r="B104" s="112">
        <f>IFERROR(INDEX(Closures!$A$2:$A$189,MATCH(A104,Closures!$E$2:$E$189,0)),"")</f>
        <v>23</v>
      </c>
      <c r="C104" s="58" t="s">
        <v>77</v>
      </c>
      <c r="D104" s="176">
        <v>3419</v>
      </c>
      <c r="E104" s="75">
        <v>3410</v>
      </c>
      <c r="F104" s="75">
        <v>3187</v>
      </c>
      <c r="G104" s="176">
        <v>2217</v>
      </c>
      <c r="H104" s="177">
        <v>2087</v>
      </c>
      <c r="I104" s="177">
        <v>2961.3386</v>
      </c>
      <c r="J104" s="178">
        <f t="shared" si="7"/>
        <v>874.33860000000004</v>
      </c>
      <c r="K104" s="179">
        <f t="shared" si="3"/>
        <v>0.41894518447532347</v>
      </c>
      <c r="L104" s="180">
        <v>372</v>
      </c>
      <c r="M104" s="17"/>
    </row>
    <row r="105" spans="1:13">
      <c r="A105" s="142" t="s">
        <v>109</v>
      </c>
      <c r="B105" s="112">
        <f>IFERROR(INDEX(Closures!$A$2:$A$189,MATCH(A105,Closures!$E$2:$E$189,0)),"")</f>
        <v>25</v>
      </c>
      <c r="C105" s="58" t="s">
        <v>77</v>
      </c>
      <c r="D105" s="176">
        <v>2767</v>
      </c>
      <c r="E105" s="75">
        <v>2804</v>
      </c>
      <c r="F105" s="75">
        <v>2688</v>
      </c>
      <c r="G105" s="176">
        <v>1821</v>
      </c>
      <c r="H105" s="177">
        <v>1710</v>
      </c>
      <c r="I105" s="177">
        <v>2462.8386</v>
      </c>
      <c r="J105" s="178">
        <f t="shared" si="7"/>
        <v>752.83860000000004</v>
      </c>
      <c r="K105" s="179">
        <f t="shared" si="3"/>
        <v>0.4402564912280702</v>
      </c>
      <c r="L105" s="180">
        <v>391</v>
      </c>
      <c r="M105" s="17"/>
    </row>
    <row r="106" spans="1:13" s="6" customFormat="1">
      <c r="A106" s="142" t="s">
        <v>110</v>
      </c>
      <c r="B106" s="112">
        <f>IFERROR(INDEX(Closures!$A$2:$A$189,MATCH(A106,Closures!$E$2:$E$189,0)),"")</f>
        <v>27</v>
      </c>
      <c r="C106" s="58" t="s">
        <v>77</v>
      </c>
      <c r="D106" s="176">
        <v>2215</v>
      </c>
      <c r="E106" s="75">
        <v>2439</v>
      </c>
      <c r="F106" s="75">
        <v>2578</v>
      </c>
      <c r="G106" s="176">
        <v>1276</v>
      </c>
      <c r="H106" s="177">
        <v>1042</v>
      </c>
      <c r="I106" s="177">
        <v>1838.4133999999999</v>
      </c>
      <c r="J106" s="178">
        <f t="shared" si="7"/>
        <v>796.41339999999991</v>
      </c>
      <c r="K106" s="179">
        <f t="shared" si="3"/>
        <v>0.76431228406909779</v>
      </c>
      <c r="L106" s="180">
        <v>404</v>
      </c>
      <c r="M106" s="17"/>
    </row>
    <row r="107" spans="1:13">
      <c r="A107" s="142" t="s">
        <v>111</v>
      </c>
      <c r="B107" s="112">
        <f>IFERROR(INDEX(Closures!$A$2:$A$189,MATCH(A107,Closures!$E$2:$E$189,0)),"")</f>
        <v>29</v>
      </c>
      <c r="C107" s="58" t="s">
        <v>77</v>
      </c>
      <c r="D107" s="176">
        <v>3857</v>
      </c>
      <c r="E107" s="75">
        <v>3894</v>
      </c>
      <c r="F107" s="75">
        <v>1399</v>
      </c>
      <c r="G107" s="176">
        <v>2285</v>
      </c>
      <c r="H107" s="177">
        <v>2627</v>
      </c>
      <c r="I107" s="177">
        <v>3156.4173000000001</v>
      </c>
      <c r="J107" s="178">
        <f t="shared" si="7"/>
        <v>529.41730000000007</v>
      </c>
      <c r="K107" s="179">
        <f t="shared" si="3"/>
        <v>0.20152923486867153</v>
      </c>
      <c r="L107" s="180">
        <v>368</v>
      </c>
      <c r="M107" s="17"/>
    </row>
    <row r="108" spans="1:13">
      <c r="A108" s="142" t="s">
        <v>112</v>
      </c>
      <c r="B108" s="112" t="str">
        <f>IFERROR(INDEX(Closures!$A$2:$A$189,MATCH(A108,Closures!$E$2:$E$189,0)),"")</f>
        <v/>
      </c>
      <c r="C108" s="58" t="s">
        <v>77</v>
      </c>
      <c r="D108" s="176">
        <v>6922</v>
      </c>
      <c r="E108" s="75">
        <v>6975</v>
      </c>
      <c r="F108" s="75">
        <v>7384</v>
      </c>
      <c r="G108" s="176">
        <v>7391</v>
      </c>
      <c r="H108" s="177">
        <v>7323</v>
      </c>
      <c r="I108" s="177">
        <v>7261.5865999999996</v>
      </c>
      <c r="J108" s="178">
        <f t="shared" si="7"/>
        <v>-61.413400000000365</v>
      </c>
      <c r="K108" s="179">
        <f t="shared" si="3"/>
        <v>-8.3863717055851928E-3</v>
      </c>
      <c r="L108" s="180">
        <v>210</v>
      </c>
      <c r="M108" s="17"/>
    </row>
    <row r="109" spans="1:13">
      <c r="A109" s="142" t="s">
        <v>113</v>
      </c>
      <c r="B109" s="112">
        <f>IFERROR(INDEX(Closures!$A$2:$A$189,MATCH(A109,Closures!$E$2:$E$189,0)),"")</f>
        <v>31</v>
      </c>
      <c r="C109" s="58" t="s">
        <v>77</v>
      </c>
      <c r="D109" s="176">
        <v>2859</v>
      </c>
      <c r="E109" s="75">
        <v>1928</v>
      </c>
      <c r="F109" s="75">
        <v>2424</v>
      </c>
      <c r="G109" s="176">
        <v>2508</v>
      </c>
      <c r="H109" s="177">
        <v>2662</v>
      </c>
      <c r="I109" s="177">
        <v>2529.7244000000001</v>
      </c>
      <c r="J109" s="178">
        <f t="shared" si="7"/>
        <v>-132.27559999999994</v>
      </c>
      <c r="K109" s="179">
        <f t="shared" si="3"/>
        <v>-4.9690308039068348E-2</v>
      </c>
      <c r="L109" s="180">
        <v>386</v>
      </c>
      <c r="M109" s="17"/>
    </row>
    <row r="110" spans="1:13">
      <c r="A110" s="142" t="s">
        <v>114</v>
      </c>
      <c r="B110" s="112" t="str">
        <f>IFERROR(INDEX(Closures!$A$2:$A$189,MATCH(A110,Closures!$E$2:$E$189,0)),"")</f>
        <v/>
      </c>
      <c r="C110" s="58" t="s">
        <v>77</v>
      </c>
      <c r="D110" s="176">
        <v>2875</v>
      </c>
      <c r="E110" s="75">
        <v>2872</v>
      </c>
      <c r="F110" s="75">
        <v>3176</v>
      </c>
      <c r="G110" s="176">
        <v>2926</v>
      </c>
      <c r="H110" s="177">
        <v>2674</v>
      </c>
      <c r="I110" s="177">
        <v>2662.4173000000001</v>
      </c>
      <c r="J110" s="178">
        <f t="shared" si="7"/>
        <v>-11.582699999999932</v>
      </c>
      <c r="K110" s="179">
        <f t="shared" si="3"/>
        <v>-4.3316005983544993E-3</v>
      </c>
      <c r="L110" s="180">
        <v>382</v>
      </c>
      <c r="M110" s="17"/>
    </row>
    <row r="111" spans="1:13">
      <c r="A111" s="142" t="s">
        <v>115</v>
      </c>
      <c r="B111" s="112" t="str">
        <f>IFERROR(INDEX(Closures!$A$2:$A$189,MATCH(A111,Closures!$E$2:$E$189,0)),"")</f>
        <v/>
      </c>
      <c r="C111" s="58" t="s">
        <v>77</v>
      </c>
      <c r="D111" s="176">
        <v>7322</v>
      </c>
      <c r="E111" s="75">
        <v>7501</v>
      </c>
      <c r="F111" s="75">
        <v>8069</v>
      </c>
      <c r="G111" s="176">
        <v>7837</v>
      </c>
      <c r="H111" s="177">
        <v>7719</v>
      </c>
      <c r="I111" s="177">
        <v>7723.3936999999996</v>
      </c>
      <c r="J111" s="178">
        <f t="shared" si="7"/>
        <v>4.393699999999626</v>
      </c>
      <c r="K111" s="179">
        <f t="shared" si="3"/>
        <v>5.6920585568073919E-4</v>
      </c>
      <c r="L111" s="180">
        <v>196</v>
      </c>
      <c r="M111" s="17"/>
    </row>
    <row r="112" spans="1:13">
      <c r="A112" s="142" t="s">
        <v>116</v>
      </c>
      <c r="B112" s="112">
        <f>IFERROR(INDEX(Closures!$A$2:$A$189,MATCH(A112,Closures!$E$2:$E$189,0)),"")</f>
        <v>33</v>
      </c>
      <c r="C112" s="58" t="s">
        <v>77</v>
      </c>
      <c r="D112" s="176">
        <v>1516</v>
      </c>
      <c r="E112" s="75">
        <v>1491</v>
      </c>
      <c r="F112" s="75">
        <v>1329</v>
      </c>
      <c r="G112" s="176">
        <v>729</v>
      </c>
      <c r="H112" s="177">
        <v>623</v>
      </c>
      <c r="I112" s="177">
        <v>1192.559</v>
      </c>
      <c r="J112" s="178">
        <f t="shared" si="7"/>
        <v>569.55899999999997</v>
      </c>
      <c r="K112" s="179">
        <f t="shared" si="3"/>
        <v>0.91421990369181372</v>
      </c>
      <c r="L112" s="180">
        <v>414</v>
      </c>
      <c r="M112" s="17"/>
    </row>
    <row r="113" spans="1:13">
      <c r="A113" s="142" t="s">
        <v>117</v>
      </c>
      <c r="B113" s="112" t="str">
        <f>IFERROR(INDEX(Closures!$A$2:$A$189,MATCH(A113,Closures!$E$2:$E$189,0)),"")</f>
        <v/>
      </c>
      <c r="C113" s="58" t="s">
        <v>77</v>
      </c>
      <c r="D113" s="176">
        <v>7301</v>
      </c>
      <c r="E113" s="75">
        <v>7164</v>
      </c>
      <c r="F113" s="75">
        <v>10955</v>
      </c>
      <c r="G113" s="176">
        <v>9328</v>
      </c>
      <c r="H113" s="177">
        <v>7261</v>
      </c>
      <c r="I113" s="177">
        <v>6564.7205000000004</v>
      </c>
      <c r="J113" s="178">
        <f t="shared" si="7"/>
        <v>-696.27949999999964</v>
      </c>
      <c r="K113" s="179">
        <f t="shared" si="3"/>
        <v>-9.5893058807326764E-2</v>
      </c>
      <c r="L113" s="180">
        <v>236</v>
      </c>
      <c r="M113" s="17"/>
    </row>
    <row r="114" spans="1:13">
      <c r="A114" s="144" t="s">
        <v>118</v>
      </c>
      <c r="B114" s="112">
        <f>IFERROR(INDEX(Closures!$A$2:$A$189,MATCH(A114,Closures!$E$2:$E$189,0)),"")</f>
        <v>35</v>
      </c>
      <c r="C114" s="58" t="s">
        <v>77</v>
      </c>
      <c r="D114" s="176">
        <v>8283</v>
      </c>
      <c r="E114" s="75">
        <v>8379</v>
      </c>
      <c r="F114" s="75">
        <v>8415</v>
      </c>
      <c r="G114" s="176">
        <v>4173</v>
      </c>
      <c r="H114" s="177">
        <v>7236</v>
      </c>
      <c r="I114" s="177">
        <v>7676.7362000000003</v>
      </c>
      <c r="J114" s="178">
        <f t="shared" si="7"/>
        <v>440.73620000000028</v>
      </c>
      <c r="K114" s="179">
        <f t="shared" si="3"/>
        <v>6.0908817025981242E-2</v>
      </c>
      <c r="L114" s="180">
        <v>198</v>
      </c>
      <c r="M114" s="17"/>
    </row>
    <row r="115" spans="1:13">
      <c r="A115" s="142" t="s">
        <v>119</v>
      </c>
      <c r="B115" s="112" t="str">
        <f>IFERROR(INDEX(Closures!$A$2:$A$189,MATCH(A115,Closures!$E$2:$E$189,0)),"")</f>
        <v/>
      </c>
      <c r="C115" s="58" t="s">
        <v>77</v>
      </c>
      <c r="D115" s="176">
        <v>6051</v>
      </c>
      <c r="E115" s="75">
        <v>6101</v>
      </c>
      <c r="F115" s="75">
        <v>6090</v>
      </c>
      <c r="G115" s="176">
        <v>5969</v>
      </c>
      <c r="H115" s="177">
        <v>5812</v>
      </c>
      <c r="I115" s="177">
        <v>5846.7637999999997</v>
      </c>
      <c r="J115" s="178">
        <f t="shared" si="7"/>
        <v>34.763799999999719</v>
      </c>
      <c r="K115" s="179">
        <f t="shared" si="3"/>
        <v>5.981383344803806E-3</v>
      </c>
      <c r="L115" s="180">
        <v>259</v>
      </c>
      <c r="M115" s="17"/>
    </row>
    <row r="116" spans="1:13">
      <c r="A116" s="142" t="s">
        <v>120</v>
      </c>
      <c r="B116" s="112" t="str">
        <f>IFERROR(INDEX(Closures!$A$2:$A$189,MATCH(A116,Closures!$E$2:$E$189,0)),"")</f>
        <v/>
      </c>
      <c r="C116" s="58" t="s">
        <v>77</v>
      </c>
      <c r="D116" s="176">
        <v>27224</v>
      </c>
      <c r="E116" s="75">
        <v>27132</v>
      </c>
      <c r="F116" s="75">
        <v>27486</v>
      </c>
      <c r="G116" s="176">
        <v>27783</v>
      </c>
      <c r="H116" s="177">
        <v>26603</v>
      </c>
      <c r="I116" s="177">
        <v>25157.779500000001</v>
      </c>
      <c r="J116" s="178">
        <f t="shared" si="7"/>
        <v>-1445.2204999999994</v>
      </c>
      <c r="K116" s="179">
        <f t="shared" si="3"/>
        <v>-5.4325470811562582E-2</v>
      </c>
      <c r="L116" s="180">
        <v>47</v>
      </c>
      <c r="M116" s="17"/>
    </row>
    <row r="117" spans="1:13">
      <c r="A117" s="142" t="s">
        <v>121</v>
      </c>
      <c r="B117" s="112" t="str">
        <f>IFERROR(INDEX(Closures!$A$2:$A$189,MATCH(A117,Closures!$E$2:$E$189,0)),"")</f>
        <v/>
      </c>
      <c r="C117" s="58" t="s">
        <v>77</v>
      </c>
      <c r="D117" s="176">
        <v>7778</v>
      </c>
      <c r="E117" s="75">
        <v>8197</v>
      </c>
      <c r="F117" s="75">
        <v>8487</v>
      </c>
      <c r="G117" s="176">
        <v>8741</v>
      </c>
      <c r="H117" s="177">
        <v>8821</v>
      </c>
      <c r="I117" s="177">
        <v>8865.6692999999996</v>
      </c>
      <c r="J117" s="178">
        <f t="shared" si="7"/>
        <v>44.669299999999566</v>
      </c>
      <c r="K117" s="179">
        <f t="shared" si="3"/>
        <v>5.0639723387370557E-3</v>
      </c>
      <c r="L117" s="180">
        <v>175</v>
      </c>
      <c r="M117" s="17"/>
    </row>
    <row r="118" spans="1:13">
      <c r="A118" s="142" t="s">
        <v>122</v>
      </c>
      <c r="B118" s="112" t="str">
        <f>IFERROR(INDEX(Closures!$A$2:$A$189,MATCH(A118,Closures!$E$2:$E$189,0)),"")</f>
        <v/>
      </c>
      <c r="C118" s="58" t="s">
        <v>77</v>
      </c>
      <c r="D118" s="176">
        <v>3923</v>
      </c>
      <c r="E118" s="75">
        <v>3823</v>
      </c>
      <c r="F118" s="75">
        <v>3884</v>
      </c>
      <c r="G118" s="176">
        <v>3853</v>
      </c>
      <c r="H118" s="177">
        <v>3653</v>
      </c>
      <c r="I118" s="177">
        <v>3857.0668999999998</v>
      </c>
      <c r="J118" s="178">
        <f t="shared" si="7"/>
        <v>204.06689999999981</v>
      </c>
      <c r="K118" s="179">
        <f t="shared" si="3"/>
        <v>5.5862825075280537E-2</v>
      </c>
      <c r="L118" s="180">
        <v>334</v>
      </c>
      <c r="M118" s="17"/>
    </row>
    <row r="119" spans="1:13">
      <c r="A119" s="142" t="s">
        <v>123</v>
      </c>
      <c r="B119" s="112" t="str">
        <f>IFERROR(INDEX(Closures!$A$2:$A$189,MATCH(A119,Closures!$E$2:$E$189,0)),"")</f>
        <v/>
      </c>
      <c r="C119" s="58" t="s">
        <v>77</v>
      </c>
      <c r="D119" s="176">
        <v>11570</v>
      </c>
      <c r="E119" s="75">
        <v>11548</v>
      </c>
      <c r="F119" s="75">
        <v>11529</v>
      </c>
      <c r="G119" s="176">
        <v>11306</v>
      </c>
      <c r="H119" s="177">
        <v>11174</v>
      </c>
      <c r="I119" s="177">
        <v>11309.5</v>
      </c>
      <c r="J119" s="178">
        <f t="shared" si="7"/>
        <v>135.5</v>
      </c>
      <c r="K119" s="179">
        <f t="shared" si="3"/>
        <v>1.2126364775371398E-2</v>
      </c>
      <c r="L119" s="180">
        <v>138</v>
      </c>
      <c r="M119" s="17"/>
    </row>
    <row r="120" spans="1:13">
      <c r="A120" s="142" t="s">
        <v>124</v>
      </c>
      <c r="B120" s="112">
        <f>IFERROR(INDEX(Closures!$A$2:$A$189,MATCH(A120,Closures!$E$2:$E$189,0)),"")</f>
        <v>36</v>
      </c>
      <c r="C120" s="58" t="s">
        <v>77</v>
      </c>
      <c r="D120" s="176">
        <v>2690</v>
      </c>
      <c r="E120" s="75">
        <v>2894</v>
      </c>
      <c r="F120" s="75">
        <v>3059</v>
      </c>
      <c r="G120" s="176">
        <v>3267</v>
      </c>
      <c r="H120" s="177">
        <v>3350</v>
      </c>
      <c r="I120" s="177">
        <v>3409.9528</v>
      </c>
      <c r="J120" s="178">
        <f t="shared" si="7"/>
        <v>59.952800000000025</v>
      </c>
      <c r="K120" s="179">
        <f t="shared" si="3"/>
        <v>1.7896358208955233E-2</v>
      </c>
      <c r="L120" s="180">
        <v>353</v>
      </c>
      <c r="M120" s="17"/>
    </row>
    <row r="121" spans="1:13">
      <c r="A121" s="142" t="s">
        <v>125</v>
      </c>
      <c r="B121" s="112" t="str">
        <f>IFERROR(INDEX(Closures!$A$2:$A$189,MATCH(A121,Closures!$E$2:$E$189,0)),"")</f>
        <v/>
      </c>
      <c r="C121" s="58" t="s">
        <v>77</v>
      </c>
      <c r="D121" s="176">
        <v>4447</v>
      </c>
      <c r="E121" s="75">
        <v>4457</v>
      </c>
      <c r="F121" s="75">
        <v>4464</v>
      </c>
      <c r="G121" s="176">
        <v>4384</v>
      </c>
      <c r="H121" s="177">
        <v>4255</v>
      </c>
      <c r="I121" s="177">
        <v>4277.4724999999999</v>
      </c>
      <c r="J121" s="178">
        <f t="shared" si="7"/>
        <v>22.472499999999854</v>
      </c>
      <c r="K121" s="179">
        <f t="shared" si="3"/>
        <v>5.2814336075205299E-3</v>
      </c>
      <c r="L121" s="180">
        <v>322</v>
      </c>
      <c r="M121" s="17"/>
    </row>
    <row r="122" spans="1:13">
      <c r="A122" s="142" t="s">
        <v>126</v>
      </c>
      <c r="B122" s="112" t="str">
        <f>IFERROR(INDEX(Closures!$A$2:$A$189,MATCH(A122,Closures!$E$2:$E$189,0)),"")</f>
        <v/>
      </c>
      <c r="C122" s="58" t="s">
        <v>77</v>
      </c>
      <c r="D122" s="176">
        <v>12498</v>
      </c>
      <c r="E122" s="75">
        <v>12794</v>
      </c>
      <c r="F122" s="75">
        <v>13035</v>
      </c>
      <c r="G122" s="176">
        <v>12587</v>
      </c>
      <c r="H122" s="177">
        <v>12065</v>
      </c>
      <c r="I122" s="177">
        <v>11840.586600000001</v>
      </c>
      <c r="J122" s="178">
        <f t="shared" si="7"/>
        <v>-224.41339999999946</v>
      </c>
      <c r="K122" s="179">
        <f t="shared" si="3"/>
        <v>-1.8600364691255655E-2</v>
      </c>
      <c r="L122" s="180">
        <v>132</v>
      </c>
      <c r="M122" s="17"/>
    </row>
    <row r="123" spans="1:13">
      <c r="A123" s="142" t="s">
        <v>127</v>
      </c>
      <c r="B123" s="112" t="str">
        <f>IFERROR(INDEX(Closures!$A$2:$A$189,MATCH(A123,Closures!$E$2:$E$189,0)),"")</f>
        <v/>
      </c>
      <c r="C123" s="58" t="s">
        <v>77</v>
      </c>
      <c r="D123" s="176">
        <v>3500</v>
      </c>
      <c r="E123" s="75">
        <v>4011</v>
      </c>
      <c r="F123" s="75">
        <v>4340</v>
      </c>
      <c r="G123" s="176">
        <v>4452</v>
      </c>
      <c r="H123" s="177">
        <v>4467</v>
      </c>
      <c r="I123" s="177">
        <v>4638.5983999999999</v>
      </c>
      <c r="J123" s="178">
        <f t="shared" si="7"/>
        <v>171.59839999999986</v>
      </c>
      <c r="K123" s="179">
        <f t="shared" si="3"/>
        <v>3.8414685471233459E-2</v>
      </c>
      <c r="L123" s="180">
        <v>304</v>
      </c>
      <c r="M123" s="17"/>
    </row>
    <row r="124" spans="1:13">
      <c r="A124" s="142" t="s">
        <v>128</v>
      </c>
      <c r="B124" s="112" t="str">
        <f>IFERROR(INDEX(Closures!$A$2:$A$189,MATCH(A124,Closures!$E$2:$E$189,0)),"")</f>
        <v/>
      </c>
      <c r="C124" s="58" t="s">
        <v>77</v>
      </c>
      <c r="D124" s="176">
        <v>9149</v>
      </c>
      <c r="E124" s="75">
        <v>9251</v>
      </c>
      <c r="F124" s="75">
        <v>9189</v>
      </c>
      <c r="G124" s="176">
        <v>8681</v>
      </c>
      <c r="H124" s="177">
        <v>8142</v>
      </c>
      <c r="I124" s="177">
        <v>7813.1653999999999</v>
      </c>
      <c r="J124" s="178">
        <f t="shared" si="7"/>
        <v>-328.83460000000014</v>
      </c>
      <c r="K124" s="179">
        <f t="shared" si="3"/>
        <v>-4.0387447801522987E-2</v>
      </c>
      <c r="L124" s="180">
        <v>194</v>
      </c>
      <c r="M124" s="17"/>
    </row>
    <row r="125" spans="1:13">
      <c r="A125" s="142" t="s">
        <v>129</v>
      </c>
      <c r="B125" s="112" t="str">
        <f>IFERROR(INDEX(Closures!$A$2:$A$189,MATCH(A125,Closures!$E$2:$E$189,0)),"")</f>
        <v/>
      </c>
      <c r="C125" s="58" t="s">
        <v>77</v>
      </c>
      <c r="D125" s="176">
        <v>1683</v>
      </c>
      <c r="E125" s="75">
        <v>1874</v>
      </c>
      <c r="F125" s="75">
        <v>2105</v>
      </c>
      <c r="G125" s="176">
        <v>2112</v>
      </c>
      <c r="H125" s="177">
        <v>2079</v>
      </c>
      <c r="I125" s="177">
        <v>2015.1811</v>
      </c>
      <c r="J125" s="178">
        <f t="shared" si="7"/>
        <v>-63.818899999999985</v>
      </c>
      <c r="K125" s="179">
        <f t="shared" si="3"/>
        <v>-3.0696921596921591E-2</v>
      </c>
      <c r="L125" s="180">
        <v>400</v>
      </c>
      <c r="M125" s="17"/>
    </row>
    <row r="126" spans="1:13">
      <c r="A126" s="142" t="s">
        <v>130</v>
      </c>
      <c r="B126" s="112" t="str">
        <f>IFERROR(INDEX(Closures!$A$2:$A$189,MATCH(A126,Closures!$E$2:$E$189,0)),"")</f>
        <v/>
      </c>
      <c r="C126" s="58" t="s">
        <v>77</v>
      </c>
      <c r="D126" s="176">
        <v>13512</v>
      </c>
      <c r="E126" s="75">
        <v>13481</v>
      </c>
      <c r="F126" s="75">
        <v>13131</v>
      </c>
      <c r="G126" s="176">
        <v>12661</v>
      </c>
      <c r="H126" s="177">
        <v>11947</v>
      </c>
      <c r="I126" s="177">
        <v>11060.291300000001</v>
      </c>
      <c r="J126" s="178">
        <f t="shared" si="7"/>
        <v>-886.70869999999923</v>
      </c>
      <c r="K126" s="179">
        <f t="shared" si="3"/>
        <v>-7.4220197539131103E-2</v>
      </c>
      <c r="L126" s="180">
        <v>146</v>
      </c>
      <c r="M126" s="17"/>
    </row>
    <row r="127" spans="1:13" s="6" customFormat="1">
      <c r="A127" s="142" t="s">
        <v>131</v>
      </c>
      <c r="B127" s="112" t="str">
        <f>IFERROR(INDEX(Closures!$A$2:$A$189,MATCH(A127,Closures!$E$2:$E$189,0)),"")</f>
        <v/>
      </c>
      <c r="C127" s="58" t="s">
        <v>77</v>
      </c>
      <c r="D127" s="176">
        <v>11744</v>
      </c>
      <c r="E127" s="75">
        <v>11923</v>
      </c>
      <c r="F127" s="75">
        <v>11848</v>
      </c>
      <c r="G127" s="176">
        <v>11723</v>
      </c>
      <c r="H127" s="177">
        <v>11562</v>
      </c>
      <c r="I127" s="177">
        <v>11814.0905</v>
      </c>
      <c r="J127" s="178">
        <f t="shared" si="7"/>
        <v>252.09050000000025</v>
      </c>
      <c r="K127" s="179">
        <f t="shared" si="3"/>
        <v>2.1803364469814932E-2</v>
      </c>
      <c r="L127" s="180">
        <v>134</v>
      </c>
      <c r="M127" s="17"/>
    </row>
    <row r="128" spans="1:13" s="6" customFormat="1">
      <c r="A128" s="142" t="s">
        <v>132</v>
      </c>
      <c r="B128" s="112">
        <f>IFERROR(INDEX(Closures!$A$2:$A$189,MATCH(A128,Closures!$E$2:$E$189,0)),"")</f>
        <v>37</v>
      </c>
      <c r="C128" s="58" t="s">
        <v>77</v>
      </c>
      <c r="D128" s="176">
        <v>3282</v>
      </c>
      <c r="E128" s="75">
        <v>3715</v>
      </c>
      <c r="F128" s="75">
        <v>3884</v>
      </c>
      <c r="G128" s="176">
        <v>1929</v>
      </c>
      <c r="H128" s="177">
        <v>2393</v>
      </c>
      <c r="I128" s="177">
        <v>4472.6495999999997</v>
      </c>
      <c r="J128" s="178">
        <f t="shared" si="7"/>
        <v>2079.6495999999997</v>
      </c>
      <c r="K128" s="179">
        <f t="shared" si="3"/>
        <v>0.86905541161721678</v>
      </c>
      <c r="L128" s="180">
        <v>311</v>
      </c>
      <c r="M128" s="17"/>
    </row>
    <row r="129" spans="1:13" s="6" customFormat="1">
      <c r="A129" s="142" t="s">
        <v>133</v>
      </c>
      <c r="B129" s="112" t="str">
        <f>IFERROR(INDEX(Closures!$A$2:$A$189,MATCH(A129,Closures!$E$2:$E$189,0)),"")</f>
        <v/>
      </c>
      <c r="C129" s="58" t="s">
        <v>77</v>
      </c>
      <c r="D129" s="176">
        <v>3050</v>
      </c>
      <c r="E129" s="75">
        <v>3200</v>
      </c>
      <c r="F129" s="75">
        <v>3360</v>
      </c>
      <c r="G129" s="176">
        <v>3408</v>
      </c>
      <c r="H129" s="177">
        <v>3387</v>
      </c>
      <c r="I129" s="177">
        <v>3246.2165</v>
      </c>
      <c r="J129" s="178">
        <f t="shared" si="7"/>
        <v>-140.7835</v>
      </c>
      <c r="K129" s="179">
        <f t="shared" si="3"/>
        <v>-4.1565839976380276E-2</v>
      </c>
      <c r="L129" s="180">
        <v>361</v>
      </c>
      <c r="M129" s="17"/>
    </row>
    <row r="130" spans="1:13" s="6" customFormat="1">
      <c r="A130" s="142" t="s">
        <v>134</v>
      </c>
      <c r="B130" s="112" t="str">
        <f>IFERROR(INDEX(Closures!$A$2:$A$189,MATCH(A130,Closures!$E$2:$E$189,0)),"")</f>
        <v/>
      </c>
      <c r="C130" s="58" t="s">
        <v>77</v>
      </c>
      <c r="D130" s="176">
        <v>9852</v>
      </c>
      <c r="E130" s="75">
        <v>9864</v>
      </c>
      <c r="F130" s="75">
        <v>9808</v>
      </c>
      <c r="G130" s="176">
        <v>9512</v>
      </c>
      <c r="H130" s="177">
        <v>9193</v>
      </c>
      <c r="I130" s="177">
        <v>9556.0709000000006</v>
      </c>
      <c r="J130" s="178">
        <f t="shared" si="7"/>
        <v>363.07090000000062</v>
      </c>
      <c r="K130" s="179">
        <f t="shared" si="3"/>
        <v>3.9494278255194235E-2</v>
      </c>
      <c r="L130" s="180">
        <v>170</v>
      </c>
      <c r="M130" s="17"/>
    </row>
    <row r="131" spans="1:13">
      <c r="A131" s="142" t="s">
        <v>135</v>
      </c>
      <c r="B131" s="112" t="str">
        <f>IFERROR(INDEX(Closures!$A$2:$A$189,MATCH(A131,Closures!$E$2:$E$189,0)),"")</f>
        <v/>
      </c>
      <c r="C131" s="58" t="s">
        <v>77</v>
      </c>
      <c r="D131" s="176">
        <v>17473</v>
      </c>
      <c r="E131" s="75">
        <v>17811</v>
      </c>
      <c r="F131" s="75">
        <v>17482</v>
      </c>
      <c r="G131" s="176">
        <v>17186</v>
      </c>
      <c r="H131" s="177">
        <v>16528</v>
      </c>
      <c r="I131" s="177">
        <v>16250.9882</v>
      </c>
      <c r="J131" s="178">
        <f t="shared" si="7"/>
        <v>-277.01180000000022</v>
      </c>
      <c r="K131" s="179">
        <f t="shared" si="3"/>
        <v>-1.676015246853825E-2</v>
      </c>
      <c r="L131" s="180">
        <v>89</v>
      </c>
      <c r="M131" s="17"/>
    </row>
    <row r="132" spans="1:13">
      <c r="A132" s="142" t="s">
        <v>136</v>
      </c>
      <c r="B132" s="112">
        <f>IFERROR(INDEX(Closures!$A$2:$A$189,MATCH(A132,Closures!$E$2:$E$189,0)),"")</f>
        <v>38</v>
      </c>
      <c r="C132" s="58" t="s">
        <v>77</v>
      </c>
      <c r="D132" s="176">
        <v>9954</v>
      </c>
      <c r="E132" s="75">
        <v>10490</v>
      </c>
      <c r="F132" s="75">
        <v>10151</v>
      </c>
      <c r="G132" s="176">
        <v>9697</v>
      </c>
      <c r="H132" s="177">
        <v>9492</v>
      </c>
      <c r="I132" s="177">
        <v>9395.0275999999994</v>
      </c>
      <c r="J132" s="178">
        <f t="shared" si="7"/>
        <v>-96.972400000000562</v>
      </c>
      <c r="K132" s="179">
        <f t="shared" si="3"/>
        <v>-1.021622418879062E-2</v>
      </c>
      <c r="L132" s="180">
        <v>171</v>
      </c>
      <c r="M132" s="17"/>
    </row>
    <row r="133" spans="1:13">
      <c r="A133" s="142" t="s">
        <v>137</v>
      </c>
      <c r="B133" s="112" t="str">
        <f>IFERROR(INDEX(Closures!$A$2:$A$189,MATCH(A133,Closures!$E$2:$E$189,0)),"")</f>
        <v/>
      </c>
      <c r="C133" s="58" t="s">
        <v>77</v>
      </c>
      <c r="D133" s="176">
        <v>6083</v>
      </c>
      <c r="E133" s="75">
        <v>5922</v>
      </c>
      <c r="F133" s="75">
        <v>5903</v>
      </c>
      <c r="G133" s="176">
        <v>5635</v>
      </c>
      <c r="H133" s="177">
        <v>5275</v>
      </c>
      <c r="I133" s="177">
        <v>5590.1378000000004</v>
      </c>
      <c r="J133" s="178">
        <f t="shared" si="7"/>
        <v>315.13780000000042</v>
      </c>
      <c r="K133" s="179">
        <f t="shared" ref="K133:K196" si="8">J133/H133</f>
        <v>5.9741763033175438E-2</v>
      </c>
      <c r="L133" s="180">
        <v>269</v>
      </c>
      <c r="M133" s="17"/>
    </row>
    <row r="134" spans="1:13">
      <c r="A134" s="142" t="s">
        <v>138</v>
      </c>
      <c r="B134" s="112" t="str">
        <f>IFERROR(INDEX(Closures!$A$2:$A$189,MATCH(A134,Closures!$E$2:$E$189,0)),"")</f>
        <v/>
      </c>
      <c r="C134" s="58" t="s">
        <v>77</v>
      </c>
      <c r="D134" s="176">
        <v>4601</v>
      </c>
      <c r="E134" s="75">
        <v>4966</v>
      </c>
      <c r="F134" s="75">
        <v>4996</v>
      </c>
      <c r="G134" s="176">
        <v>5106</v>
      </c>
      <c r="H134" s="177">
        <v>5301</v>
      </c>
      <c r="I134" s="177">
        <v>5453.0668999999998</v>
      </c>
      <c r="J134" s="178">
        <f t="shared" si="7"/>
        <v>152.06689999999981</v>
      </c>
      <c r="K134" s="179">
        <f t="shared" si="8"/>
        <v>2.8686455385776233E-2</v>
      </c>
      <c r="L134" s="180">
        <v>275</v>
      </c>
      <c r="M134" s="17"/>
    </row>
    <row r="135" spans="1:13">
      <c r="A135" s="142" t="s">
        <v>139</v>
      </c>
      <c r="B135" s="112" t="str">
        <f>IFERROR(INDEX(Closures!$A$2:$A$189,MATCH(A135,Closures!$E$2:$E$189,0)),"")</f>
        <v/>
      </c>
      <c r="C135" s="58" t="s">
        <v>77</v>
      </c>
      <c r="D135" s="176">
        <v>3467</v>
      </c>
      <c r="E135" s="75">
        <v>3514</v>
      </c>
      <c r="F135" s="75">
        <v>3483</v>
      </c>
      <c r="G135" s="176">
        <v>3270</v>
      </c>
      <c r="H135" s="177">
        <v>2975</v>
      </c>
      <c r="I135" s="177">
        <v>2935.2087000000001</v>
      </c>
      <c r="J135" s="178">
        <f t="shared" si="7"/>
        <v>-39.791299999999865</v>
      </c>
      <c r="K135" s="179">
        <f t="shared" si="8"/>
        <v>-1.3375226890756257E-2</v>
      </c>
      <c r="L135" s="180">
        <v>373</v>
      </c>
      <c r="M135" s="17"/>
    </row>
    <row r="136" spans="1:13" s="6" customFormat="1">
      <c r="A136" s="142" t="s">
        <v>140</v>
      </c>
      <c r="B136" s="112" t="str">
        <f>IFERROR(INDEX(Closures!$A$2:$A$189,MATCH(A136,Closures!$E$2:$E$189,0)),"")</f>
        <v/>
      </c>
      <c r="C136" s="58" t="s">
        <v>77</v>
      </c>
      <c r="D136" s="176">
        <v>6719</v>
      </c>
      <c r="E136" s="75">
        <v>6603</v>
      </c>
      <c r="F136" s="75">
        <v>6932</v>
      </c>
      <c r="G136" s="176">
        <v>7130</v>
      </c>
      <c r="H136" s="177">
        <v>7068</v>
      </c>
      <c r="I136" s="177">
        <v>7138.9803000000002</v>
      </c>
      <c r="J136" s="178">
        <f t="shared" si="7"/>
        <v>70.98030000000017</v>
      </c>
      <c r="K136" s="179">
        <f t="shared" si="8"/>
        <v>1.0042487266553504E-2</v>
      </c>
      <c r="L136" s="180">
        <v>214</v>
      </c>
      <c r="M136" s="17"/>
    </row>
    <row r="137" spans="1:13">
      <c r="A137" s="142" t="s">
        <v>141</v>
      </c>
      <c r="B137" s="112" t="str">
        <f>IFERROR(INDEX(Closures!$A$2:$A$189,MATCH(A137,Closures!$E$2:$E$189,0)),"")</f>
        <v/>
      </c>
      <c r="C137" s="58" t="s">
        <v>77</v>
      </c>
      <c r="D137" s="176">
        <v>5178</v>
      </c>
      <c r="E137" s="75">
        <v>5364</v>
      </c>
      <c r="F137" s="75">
        <v>5312</v>
      </c>
      <c r="G137" s="176">
        <v>5083</v>
      </c>
      <c r="H137" s="177">
        <v>5025</v>
      </c>
      <c r="I137" s="177">
        <v>5208.0945000000002</v>
      </c>
      <c r="J137" s="178">
        <f t="shared" si="7"/>
        <v>183.09450000000015</v>
      </c>
      <c r="K137" s="179">
        <f t="shared" si="8"/>
        <v>3.6436716417910478E-2</v>
      </c>
      <c r="L137" s="180">
        <v>281</v>
      </c>
      <c r="M137" s="17"/>
    </row>
    <row r="138" spans="1:13">
      <c r="A138" s="142" t="s">
        <v>142</v>
      </c>
      <c r="B138" s="112" t="str">
        <f>IFERROR(INDEX(Closures!$A$2:$A$189,MATCH(A138,Closures!$E$2:$E$189,0)),"")</f>
        <v/>
      </c>
      <c r="C138" s="58" t="s">
        <v>77</v>
      </c>
      <c r="D138" s="176">
        <v>13734</v>
      </c>
      <c r="E138" s="75">
        <v>14073</v>
      </c>
      <c r="F138" s="75">
        <v>14098</v>
      </c>
      <c r="G138" s="176">
        <v>13542</v>
      </c>
      <c r="H138" s="177">
        <v>13203</v>
      </c>
      <c r="I138" s="177">
        <v>12818.937</v>
      </c>
      <c r="J138" s="178">
        <f t="shared" si="7"/>
        <v>-384.0630000000001</v>
      </c>
      <c r="K138" s="179">
        <f t="shared" si="8"/>
        <v>-2.9089070665757791E-2</v>
      </c>
      <c r="L138" s="180">
        <v>122</v>
      </c>
      <c r="M138" s="17"/>
    </row>
    <row r="139" spans="1:13">
      <c r="A139" s="142" t="s">
        <v>143</v>
      </c>
      <c r="B139" s="112">
        <f>IFERROR(INDEX(Closures!$A$2:$A$189,MATCH(A139,Closures!$E$2:$E$189,0)),"")</f>
        <v>39</v>
      </c>
      <c r="C139" s="58" t="s">
        <v>77</v>
      </c>
      <c r="D139" s="176">
        <v>5727</v>
      </c>
      <c r="E139" s="75">
        <v>6220</v>
      </c>
      <c r="F139" s="75">
        <v>6332</v>
      </c>
      <c r="G139" s="176">
        <v>6348</v>
      </c>
      <c r="H139" s="177">
        <v>6276</v>
      </c>
      <c r="I139" s="177">
        <v>6319.2440999999999</v>
      </c>
      <c r="J139" s="178">
        <f t="shared" si="7"/>
        <v>43.244099999999889</v>
      </c>
      <c r="K139" s="179">
        <f t="shared" si="8"/>
        <v>6.8903919694072481E-3</v>
      </c>
      <c r="L139" s="180">
        <v>245</v>
      </c>
      <c r="M139" s="17"/>
    </row>
    <row r="140" spans="1:13" s="6" customFormat="1">
      <c r="A140" s="142" t="s">
        <v>144</v>
      </c>
      <c r="B140" s="112" t="str">
        <f>IFERROR(INDEX(Closures!$A$2:$A$189,MATCH(A140,Closures!$E$2:$E$189,0)),"")</f>
        <v/>
      </c>
      <c r="C140" s="58" t="s">
        <v>77</v>
      </c>
      <c r="D140" s="176">
        <v>38944</v>
      </c>
      <c r="E140" s="75">
        <v>38559</v>
      </c>
      <c r="F140" s="75">
        <v>38089</v>
      </c>
      <c r="G140" s="176">
        <v>36762</v>
      </c>
      <c r="H140" s="177">
        <v>35599</v>
      </c>
      <c r="I140" s="177">
        <v>34939.429100000001</v>
      </c>
      <c r="J140" s="178">
        <f t="shared" si="7"/>
        <v>-659.5708999999988</v>
      </c>
      <c r="K140" s="179">
        <f t="shared" si="8"/>
        <v>-1.8527792915531301E-2</v>
      </c>
      <c r="L140" s="180">
        <v>27</v>
      </c>
      <c r="M140" s="17"/>
    </row>
    <row r="141" spans="1:13">
      <c r="A141" s="142" t="s">
        <v>145</v>
      </c>
      <c r="B141" s="112" t="str">
        <f>IFERROR(INDEX(Closures!$A$2:$A$189,MATCH(A141,Closures!$E$2:$E$189,0)),"")</f>
        <v/>
      </c>
      <c r="C141" s="58" t="s">
        <v>77</v>
      </c>
      <c r="D141" s="176">
        <v>4925</v>
      </c>
      <c r="E141" s="75">
        <v>5073</v>
      </c>
      <c r="F141" s="75">
        <v>5053</v>
      </c>
      <c r="G141" s="176">
        <v>4842</v>
      </c>
      <c r="H141" s="177">
        <v>4539</v>
      </c>
      <c r="I141" s="177">
        <v>4462.8464999999997</v>
      </c>
      <c r="J141" s="178">
        <f t="shared" si="7"/>
        <v>-76.153500000000349</v>
      </c>
      <c r="K141" s="179">
        <f t="shared" si="8"/>
        <v>-1.6777594183740988E-2</v>
      </c>
      <c r="L141" s="180">
        <v>313</v>
      </c>
      <c r="M141" s="17"/>
    </row>
    <row r="142" spans="1:13">
      <c r="A142" s="142" t="s">
        <v>146</v>
      </c>
      <c r="B142" s="112" t="str">
        <f>IFERROR(INDEX(Closures!$A$2:$A$189,MATCH(A142,Closures!$E$2:$E$189,0)),"")</f>
        <v/>
      </c>
      <c r="C142" s="58" t="s">
        <v>77</v>
      </c>
      <c r="D142" s="176">
        <v>28287</v>
      </c>
      <c r="E142" s="75">
        <v>28146</v>
      </c>
      <c r="F142" s="75">
        <v>29069</v>
      </c>
      <c r="G142" s="176">
        <v>28980</v>
      </c>
      <c r="H142" s="177">
        <v>25336</v>
      </c>
      <c r="I142" s="177">
        <v>25331.0118</v>
      </c>
      <c r="J142" s="178">
        <f t="shared" si="7"/>
        <v>-4.9881999999997788</v>
      </c>
      <c r="K142" s="179">
        <f t="shared" si="8"/>
        <v>-1.9688190716765782E-4</v>
      </c>
      <c r="L142" s="180">
        <v>45</v>
      </c>
      <c r="M142" s="17"/>
    </row>
    <row r="143" spans="1:13" s="6" customFormat="1">
      <c r="A143" s="142" t="s">
        <v>147</v>
      </c>
      <c r="B143" s="112" t="str">
        <f>IFERROR(INDEX(Closures!$A$2:$A$189,MATCH(A143,Closures!$E$2:$E$189,0)),"")</f>
        <v/>
      </c>
      <c r="C143" s="58" t="s">
        <v>77</v>
      </c>
      <c r="D143" s="176">
        <v>1444</v>
      </c>
      <c r="E143" s="75">
        <v>1456</v>
      </c>
      <c r="F143" s="75">
        <v>1501</v>
      </c>
      <c r="G143" s="176">
        <v>1501</v>
      </c>
      <c r="H143" s="177">
        <v>1457</v>
      </c>
      <c r="I143" s="177">
        <v>1473.7717</v>
      </c>
      <c r="J143" s="178">
        <f t="shared" si="7"/>
        <v>16.77170000000001</v>
      </c>
      <c r="K143" s="179">
        <f t="shared" si="8"/>
        <v>1.1511118737131098E-2</v>
      </c>
      <c r="L143" s="180">
        <v>412</v>
      </c>
      <c r="M143" s="17"/>
    </row>
    <row r="144" spans="1:13">
      <c r="A144" s="142" t="s">
        <v>148</v>
      </c>
      <c r="B144" s="112" t="str">
        <f>IFERROR(INDEX(Closures!$A$2:$A$189,MATCH(A144,Closures!$E$2:$E$189,0)),"")</f>
        <v/>
      </c>
      <c r="C144" s="58" t="s">
        <v>77</v>
      </c>
      <c r="D144" s="176">
        <v>17350</v>
      </c>
      <c r="E144" s="75">
        <v>17889</v>
      </c>
      <c r="F144" s="75">
        <v>18774</v>
      </c>
      <c r="G144" s="176">
        <v>21230</v>
      </c>
      <c r="H144" s="177">
        <v>22069</v>
      </c>
      <c r="I144" s="177">
        <v>21999.752</v>
      </c>
      <c r="J144" s="178">
        <f t="shared" si="7"/>
        <v>-69.247999999999593</v>
      </c>
      <c r="K144" s="179">
        <f t="shared" si="8"/>
        <v>-3.1377950971951422E-3</v>
      </c>
      <c r="L144" s="180">
        <v>59</v>
      </c>
      <c r="M144" s="17"/>
    </row>
    <row r="145" spans="1:13" s="6" customFormat="1">
      <c r="A145" s="142" t="s">
        <v>149</v>
      </c>
      <c r="B145" s="112" t="str">
        <f>IFERROR(INDEX(Closures!$A$2:$A$189,MATCH(A145,Closures!$E$2:$E$189,0)),"")</f>
        <v/>
      </c>
      <c r="C145" s="58" t="s">
        <v>77</v>
      </c>
      <c r="D145" s="176">
        <v>11943</v>
      </c>
      <c r="E145" s="75">
        <v>12158</v>
      </c>
      <c r="F145" s="75">
        <v>12307</v>
      </c>
      <c r="G145" s="176">
        <v>13050</v>
      </c>
      <c r="H145" s="177">
        <v>12638</v>
      </c>
      <c r="I145" s="177">
        <v>11213.519700000001</v>
      </c>
      <c r="J145" s="178">
        <f t="shared" si="7"/>
        <v>-1424.4802999999993</v>
      </c>
      <c r="K145" s="179">
        <f t="shared" si="8"/>
        <v>-0.11271406076910898</v>
      </c>
      <c r="L145" s="180">
        <v>144</v>
      </c>
      <c r="M145" s="17"/>
    </row>
    <row r="146" spans="1:13">
      <c r="A146" s="142" t="s">
        <v>150</v>
      </c>
      <c r="B146" s="112">
        <f>IFERROR(INDEX(Closures!$A$2:$A$189,MATCH(A146,Closures!$E$2:$E$189,0)),"")</f>
        <v>40</v>
      </c>
      <c r="C146" s="58" t="s">
        <v>77</v>
      </c>
      <c r="D146" s="176">
        <v>4622</v>
      </c>
      <c r="E146" s="75">
        <v>3386</v>
      </c>
      <c r="F146" s="75">
        <v>3524</v>
      </c>
      <c r="G146" s="176">
        <v>3849</v>
      </c>
      <c r="H146" s="177">
        <v>3904</v>
      </c>
      <c r="I146" s="177">
        <v>3946.9331000000002</v>
      </c>
      <c r="J146" s="178">
        <f t="shared" si="7"/>
        <v>42.933100000000195</v>
      </c>
      <c r="K146" s="179">
        <f t="shared" si="8"/>
        <v>1.0997207991803329E-2</v>
      </c>
      <c r="L146" s="180">
        <v>331</v>
      </c>
      <c r="M146" s="17"/>
    </row>
    <row r="147" spans="1:13">
      <c r="A147" s="142" t="s">
        <v>151</v>
      </c>
      <c r="B147" s="112" t="str">
        <f>IFERROR(INDEX(Closures!$A$2:$A$189,MATCH(A147,Closures!$E$2:$E$189,0)),"")</f>
        <v/>
      </c>
      <c r="C147" s="58" t="s">
        <v>77</v>
      </c>
      <c r="D147" s="176">
        <v>3911</v>
      </c>
      <c r="E147" s="75">
        <v>4002</v>
      </c>
      <c r="F147" s="75">
        <v>4070</v>
      </c>
      <c r="G147" s="176">
        <v>3999</v>
      </c>
      <c r="H147" s="177">
        <v>3798</v>
      </c>
      <c r="I147" s="177">
        <v>3366.5787</v>
      </c>
      <c r="J147" s="178">
        <f t="shared" ref="J147:J160" si="9">I147-H147</f>
        <v>-431.42129999999997</v>
      </c>
      <c r="K147" s="179">
        <f t="shared" si="8"/>
        <v>-0.11359170616113744</v>
      </c>
      <c r="L147" s="180">
        <v>355</v>
      </c>
      <c r="M147" s="17"/>
    </row>
    <row r="148" spans="1:13">
      <c r="A148" s="142" t="s">
        <v>152</v>
      </c>
      <c r="B148" s="112">
        <f>IFERROR(INDEX(Closures!$A$2:$A$189,MATCH(A148,Closures!$E$2:$E$189,0)),"")</f>
        <v>42</v>
      </c>
      <c r="C148" s="58" t="s">
        <v>77</v>
      </c>
      <c r="D148" s="176">
        <v>4889</v>
      </c>
      <c r="E148" s="75">
        <v>4915</v>
      </c>
      <c r="F148" s="75">
        <v>4719</v>
      </c>
      <c r="G148" s="176">
        <v>4592</v>
      </c>
      <c r="H148" s="177">
        <v>4637</v>
      </c>
      <c r="I148" s="177">
        <v>4036.3227999999999</v>
      </c>
      <c r="J148" s="178">
        <f t="shared" si="9"/>
        <v>-600.67720000000008</v>
      </c>
      <c r="K148" s="179">
        <f t="shared" si="8"/>
        <v>-0.12954004744446843</v>
      </c>
      <c r="L148" s="180">
        <v>328</v>
      </c>
      <c r="M148" s="17"/>
    </row>
    <row r="149" spans="1:13">
      <c r="A149" s="142" t="s">
        <v>153</v>
      </c>
      <c r="B149" s="112" t="str">
        <f>IFERROR(INDEX(Closures!$A$2:$A$189,MATCH(A149,Closures!$E$2:$E$189,0)),"")</f>
        <v/>
      </c>
      <c r="C149" s="58" t="s">
        <v>77</v>
      </c>
      <c r="D149" s="176">
        <v>10652</v>
      </c>
      <c r="E149" s="75">
        <v>11014</v>
      </c>
      <c r="F149" s="75">
        <v>10870</v>
      </c>
      <c r="G149" s="176">
        <v>10751</v>
      </c>
      <c r="H149" s="177">
        <v>10191</v>
      </c>
      <c r="I149" s="177">
        <v>10118.5748</v>
      </c>
      <c r="J149" s="178">
        <f t="shared" si="9"/>
        <v>-72.425199999999677</v>
      </c>
      <c r="K149" s="179">
        <f t="shared" si="8"/>
        <v>-7.1067804925914703E-3</v>
      </c>
      <c r="L149" s="180">
        <v>159</v>
      </c>
      <c r="M149" s="17"/>
    </row>
    <row r="150" spans="1:13">
      <c r="A150" s="142" t="s">
        <v>154</v>
      </c>
      <c r="B150" s="112" t="str">
        <f>IFERROR(INDEX(Closures!$A$2:$A$189,MATCH(A150,Closures!$E$2:$E$189,0)),"")</f>
        <v/>
      </c>
      <c r="C150" s="58" t="s">
        <v>77</v>
      </c>
      <c r="D150" s="176">
        <v>21865</v>
      </c>
      <c r="E150" s="75">
        <v>21666</v>
      </c>
      <c r="F150" s="75">
        <v>21268</v>
      </c>
      <c r="G150" s="176">
        <v>20691</v>
      </c>
      <c r="H150" s="177">
        <v>19763</v>
      </c>
      <c r="I150" s="177">
        <v>19572.342499999999</v>
      </c>
      <c r="J150" s="178">
        <f t="shared" si="9"/>
        <v>-190.65750000000116</v>
      </c>
      <c r="K150" s="179">
        <f t="shared" si="8"/>
        <v>-9.6471942518848944E-3</v>
      </c>
      <c r="L150" s="180">
        <v>73</v>
      </c>
      <c r="M150" s="17"/>
    </row>
    <row r="151" spans="1:13">
      <c r="A151" s="142" t="s">
        <v>155</v>
      </c>
      <c r="B151" s="112" t="str">
        <f>IFERROR(INDEX(Closures!$A$2:$A$189,MATCH(A151,Closures!$E$2:$E$189,0)),"")</f>
        <v/>
      </c>
      <c r="C151" s="58" t="s">
        <v>77</v>
      </c>
      <c r="D151" s="176">
        <v>2627</v>
      </c>
      <c r="E151" s="75">
        <v>2819</v>
      </c>
      <c r="F151" s="75">
        <v>2857</v>
      </c>
      <c r="G151" s="176">
        <v>2866</v>
      </c>
      <c r="H151" s="177">
        <v>2949</v>
      </c>
      <c r="I151" s="177">
        <v>2466.0039000000002</v>
      </c>
      <c r="J151" s="178">
        <f t="shared" si="9"/>
        <v>-482.99609999999984</v>
      </c>
      <c r="K151" s="179">
        <f t="shared" si="8"/>
        <v>-0.16378301119023392</v>
      </c>
      <c r="L151" s="180">
        <v>390</v>
      </c>
      <c r="M151" s="17"/>
    </row>
    <row r="152" spans="1:13">
      <c r="A152" s="142" t="s">
        <v>156</v>
      </c>
      <c r="B152" s="112" t="str">
        <f>IFERROR(INDEX(Closures!$A$2:$A$189,MATCH(A152,Closures!$E$2:$E$189,0)),"")</f>
        <v/>
      </c>
      <c r="C152" s="58" t="s">
        <v>77</v>
      </c>
      <c r="D152" s="176">
        <v>9258</v>
      </c>
      <c r="E152" s="75">
        <v>9483</v>
      </c>
      <c r="F152" s="75">
        <v>9347</v>
      </c>
      <c r="G152" s="176">
        <v>8952</v>
      </c>
      <c r="H152" s="177">
        <v>8336</v>
      </c>
      <c r="I152" s="177">
        <v>8623.4094999999998</v>
      </c>
      <c r="J152" s="178">
        <f t="shared" si="9"/>
        <v>287.40949999999975</v>
      </c>
      <c r="K152" s="179">
        <f t="shared" si="8"/>
        <v>3.4478107005758131E-2</v>
      </c>
      <c r="L152" s="180">
        <v>180</v>
      </c>
      <c r="M152" s="17"/>
    </row>
    <row r="153" spans="1:13">
      <c r="A153" s="142" t="s">
        <v>157</v>
      </c>
      <c r="B153" s="112" t="str">
        <f>IFERROR(INDEX(Closures!$A$2:$A$189,MATCH(A153,Closures!$E$2:$E$189,0)),"")</f>
        <v/>
      </c>
      <c r="C153" s="58" t="s">
        <v>77</v>
      </c>
      <c r="D153" s="176">
        <v>4248</v>
      </c>
      <c r="E153" s="75">
        <v>4260</v>
      </c>
      <c r="F153" s="75">
        <v>4420</v>
      </c>
      <c r="G153" s="176">
        <v>4162</v>
      </c>
      <c r="H153" s="177">
        <v>3936</v>
      </c>
      <c r="I153" s="177">
        <v>3983.2323000000001</v>
      </c>
      <c r="J153" s="178">
        <f t="shared" si="9"/>
        <v>47.232300000000123</v>
      </c>
      <c r="K153" s="179">
        <f t="shared" si="8"/>
        <v>1.2000076219512226E-2</v>
      </c>
      <c r="L153" s="180">
        <v>330</v>
      </c>
      <c r="M153" s="17"/>
    </row>
    <row r="154" spans="1:13">
      <c r="A154" s="142" t="s">
        <v>158</v>
      </c>
      <c r="B154" s="112" t="str">
        <f>IFERROR(INDEX(Closures!$A$2:$A$189,MATCH(A154,Closures!$E$2:$E$189,0)),"")</f>
        <v/>
      </c>
      <c r="C154" s="58" t="s">
        <v>77</v>
      </c>
      <c r="D154" s="176">
        <v>5650</v>
      </c>
      <c r="E154" s="75">
        <v>5783</v>
      </c>
      <c r="F154" s="75">
        <v>6044</v>
      </c>
      <c r="G154" s="176">
        <v>5893</v>
      </c>
      <c r="H154" s="177">
        <v>5807</v>
      </c>
      <c r="I154" s="177">
        <v>5877.2677000000003</v>
      </c>
      <c r="J154" s="178">
        <f t="shared" si="9"/>
        <v>70.267700000000332</v>
      </c>
      <c r="K154" s="179">
        <f t="shared" si="8"/>
        <v>1.2100516617875036E-2</v>
      </c>
      <c r="L154" s="180">
        <v>258</v>
      </c>
      <c r="M154" s="17"/>
    </row>
    <row r="155" spans="1:13">
      <c r="A155" s="142" t="s">
        <v>159</v>
      </c>
      <c r="B155" s="112">
        <f>IFERROR(INDEX(Closures!$A$2:$A$189,MATCH(A155,Closures!$E$2:$E$189,0)),"")</f>
        <v>43</v>
      </c>
      <c r="C155" s="58" t="s">
        <v>77</v>
      </c>
      <c r="D155" s="176">
        <v>7244</v>
      </c>
      <c r="E155" s="75">
        <v>6964</v>
      </c>
      <c r="F155" s="75">
        <v>1771</v>
      </c>
      <c r="G155" s="176">
        <v>3196</v>
      </c>
      <c r="H155" s="177">
        <v>3232</v>
      </c>
      <c r="I155" s="177">
        <v>4468.3109999999997</v>
      </c>
      <c r="J155" s="178">
        <f t="shared" si="9"/>
        <v>1236.3109999999997</v>
      </c>
      <c r="K155" s="179">
        <f t="shared" si="8"/>
        <v>0.38252196782178211</v>
      </c>
      <c r="L155" s="180">
        <v>312</v>
      </c>
      <c r="M155" s="17"/>
    </row>
    <row r="156" spans="1:13" s="6" customFormat="1">
      <c r="A156" s="142" t="s">
        <v>160</v>
      </c>
      <c r="B156" s="112" t="str">
        <f>IFERROR(INDEX(Closures!$A$2:$A$189,MATCH(A156,Closures!$E$2:$E$189,0)),"")</f>
        <v/>
      </c>
      <c r="C156" s="58" t="s">
        <v>77</v>
      </c>
      <c r="D156" s="176">
        <v>15787</v>
      </c>
      <c r="E156" s="75">
        <v>15866</v>
      </c>
      <c r="F156" s="75">
        <v>15834</v>
      </c>
      <c r="G156" s="176">
        <v>15269</v>
      </c>
      <c r="H156" s="177">
        <v>14581</v>
      </c>
      <c r="I156" s="177">
        <v>15411.7165</v>
      </c>
      <c r="J156" s="178">
        <f t="shared" si="9"/>
        <v>830.71650000000045</v>
      </c>
      <c r="K156" s="179">
        <f t="shared" si="8"/>
        <v>5.6972532748096869E-2</v>
      </c>
      <c r="L156" s="180">
        <v>95</v>
      </c>
      <c r="M156" s="17"/>
    </row>
    <row r="157" spans="1:13">
      <c r="A157" s="142" t="s">
        <v>161</v>
      </c>
      <c r="B157" s="112" t="str">
        <f>IFERROR(INDEX(Closures!$A$2:$A$189,MATCH(A157,Closures!$E$2:$E$189,0)),"")</f>
        <v/>
      </c>
      <c r="C157" s="58" t="s">
        <v>77</v>
      </c>
      <c r="D157" s="176">
        <v>6492</v>
      </c>
      <c r="E157" s="75">
        <v>6468</v>
      </c>
      <c r="F157" s="75">
        <v>6289</v>
      </c>
      <c r="G157" s="176">
        <v>6333</v>
      </c>
      <c r="H157" s="177">
        <v>6358</v>
      </c>
      <c r="I157" s="177">
        <v>6234.4369999999999</v>
      </c>
      <c r="J157" s="178">
        <f t="shared" si="9"/>
        <v>-123.5630000000001</v>
      </c>
      <c r="K157" s="179">
        <f t="shared" si="8"/>
        <v>-1.9434256055363339E-2</v>
      </c>
      <c r="L157" s="180">
        <v>246</v>
      </c>
      <c r="M157" s="17"/>
    </row>
    <row r="158" spans="1:13">
      <c r="A158" s="142" t="s">
        <v>162</v>
      </c>
      <c r="B158" s="112" t="str">
        <f>IFERROR(INDEX(Closures!$A$2:$A$189,MATCH(A158,Closures!$E$2:$E$189,0)),"")</f>
        <v/>
      </c>
      <c r="C158" s="58" t="s">
        <v>77</v>
      </c>
      <c r="D158" s="176">
        <v>4502</v>
      </c>
      <c r="E158" s="75">
        <v>4954</v>
      </c>
      <c r="F158" s="75">
        <v>5096</v>
      </c>
      <c r="G158" s="176">
        <v>5364</v>
      </c>
      <c r="H158" s="177">
        <v>5462</v>
      </c>
      <c r="I158" s="177">
        <v>5416.1575000000003</v>
      </c>
      <c r="J158" s="178">
        <f t="shared" si="9"/>
        <v>-45.842499999999745</v>
      </c>
      <c r="K158" s="179">
        <f t="shared" si="8"/>
        <v>-8.3929879165140515E-3</v>
      </c>
      <c r="L158" s="180">
        <v>276</v>
      </c>
      <c r="M158" s="17"/>
    </row>
    <row r="159" spans="1:13" s="6" customFormat="1">
      <c r="A159" s="142" t="s">
        <v>163</v>
      </c>
      <c r="B159" s="112" t="str">
        <f>IFERROR(INDEX(Closures!$A$2:$A$189,MATCH(A159,Closures!$E$2:$E$189,0)),"")</f>
        <v/>
      </c>
      <c r="C159" s="58" t="s">
        <v>77</v>
      </c>
      <c r="D159" s="176">
        <v>6277</v>
      </c>
      <c r="E159" s="75">
        <v>6521</v>
      </c>
      <c r="F159" s="75">
        <v>6602</v>
      </c>
      <c r="G159" s="176">
        <v>7110</v>
      </c>
      <c r="H159" s="177">
        <v>7255</v>
      </c>
      <c r="I159" s="177">
        <v>7094.9409999999998</v>
      </c>
      <c r="J159" s="178">
        <f t="shared" si="9"/>
        <v>-160.0590000000002</v>
      </c>
      <c r="K159" s="179">
        <f t="shared" si="8"/>
        <v>-2.2061888352860125E-2</v>
      </c>
      <c r="L159" s="180">
        <v>215</v>
      </c>
      <c r="M159" s="17"/>
    </row>
    <row r="160" spans="1:13">
      <c r="A160" s="142" t="s">
        <v>164</v>
      </c>
      <c r="B160" s="112" t="str">
        <f>IFERROR(INDEX(Closures!$A$2:$A$189,MATCH(A160,Closures!$E$2:$E$189,0)),"")</f>
        <v/>
      </c>
      <c r="C160" s="58" t="s">
        <v>77</v>
      </c>
      <c r="D160" s="176">
        <v>10643</v>
      </c>
      <c r="E160" s="75">
        <v>10504</v>
      </c>
      <c r="F160" s="75">
        <v>10483</v>
      </c>
      <c r="G160" s="176">
        <v>10536</v>
      </c>
      <c r="H160" s="177">
        <v>9959</v>
      </c>
      <c r="I160" s="177">
        <v>9346.4055000000008</v>
      </c>
      <c r="J160" s="178">
        <f t="shared" si="9"/>
        <v>-612.59449999999924</v>
      </c>
      <c r="K160" s="179">
        <f t="shared" si="8"/>
        <v>-6.1511647755798697E-2</v>
      </c>
      <c r="L160" s="180">
        <v>172</v>
      </c>
      <c r="M160" s="17"/>
    </row>
    <row r="161" spans="1:13">
      <c r="A161" s="142" t="s">
        <v>165</v>
      </c>
      <c r="B161" s="112" t="str">
        <f>IFERROR(INDEX(Closures!$A$2:$A$189,MATCH(A161,Closures!$E$2:$E$189,0)),"")</f>
        <v/>
      </c>
      <c r="C161" s="58" t="s">
        <v>77</v>
      </c>
      <c r="D161" s="176">
        <v>7971</v>
      </c>
      <c r="E161" s="75">
        <v>7731</v>
      </c>
      <c r="F161" s="75">
        <v>7735</v>
      </c>
      <c r="G161" s="176">
        <v>7452</v>
      </c>
      <c r="H161" s="177">
        <v>7188</v>
      </c>
      <c r="I161" s="177">
        <v>7348.8582999999999</v>
      </c>
      <c r="J161" s="178">
        <f t="shared" ref="J161" si="10">I161-H161</f>
        <v>160.85829999999987</v>
      </c>
      <c r="K161" s="179">
        <f t="shared" si="8"/>
        <v>2.2378728436282677E-2</v>
      </c>
      <c r="L161" s="180">
        <v>208</v>
      </c>
      <c r="M161" s="17"/>
    </row>
    <row r="162" spans="1:13">
      <c r="A162" s="142" t="s">
        <v>166</v>
      </c>
      <c r="B162" s="112" t="str">
        <f>IFERROR(INDEX(Closures!$A$2:$A$189,MATCH(A162,Closures!$E$2:$E$189,0)),"")</f>
        <v/>
      </c>
      <c r="C162" s="58" t="s">
        <v>77</v>
      </c>
      <c r="D162" s="176">
        <v>7824</v>
      </c>
      <c r="E162" s="75">
        <v>7307</v>
      </c>
      <c r="F162" s="75">
        <v>6977</v>
      </c>
      <c r="G162" s="176">
        <v>7317</v>
      </c>
      <c r="H162" s="177">
        <v>6964</v>
      </c>
      <c r="I162" s="177">
        <v>6409.3071</v>
      </c>
      <c r="J162" s="178">
        <f t="shared" ref="J162:J225" si="11">I162-H162</f>
        <v>-554.69290000000001</v>
      </c>
      <c r="K162" s="179">
        <f t="shared" si="8"/>
        <v>-7.9651479035037331E-2</v>
      </c>
      <c r="L162" s="180">
        <v>241</v>
      </c>
      <c r="M162" s="17"/>
    </row>
    <row r="163" spans="1:13" s="6" customFormat="1">
      <c r="A163" s="142" t="s">
        <v>167</v>
      </c>
      <c r="B163" s="112" t="str">
        <f>IFERROR(INDEX(Closures!$A$2:$A$189,MATCH(A163,Closures!$E$2:$E$189,0)),"")</f>
        <v/>
      </c>
      <c r="C163" s="58" t="s">
        <v>77</v>
      </c>
      <c r="D163" s="176">
        <v>6475</v>
      </c>
      <c r="E163" s="75">
        <v>6696</v>
      </c>
      <c r="F163" s="75">
        <v>7044</v>
      </c>
      <c r="G163" s="176">
        <v>6318</v>
      </c>
      <c r="H163" s="177">
        <v>5896</v>
      </c>
      <c r="I163" s="177">
        <v>5710.2402000000002</v>
      </c>
      <c r="J163" s="178">
        <f t="shared" si="11"/>
        <v>-185.75979999999981</v>
      </c>
      <c r="K163" s="179">
        <f t="shared" si="8"/>
        <v>-3.1506071913161432E-2</v>
      </c>
      <c r="L163" s="180">
        <v>263</v>
      </c>
      <c r="M163" s="17"/>
    </row>
    <row r="164" spans="1:13">
      <c r="A164" s="142" t="s">
        <v>168</v>
      </c>
      <c r="B164" s="112">
        <f>IFERROR(INDEX(Closures!$A$2:$A$189,MATCH(A164,Closures!$E$2:$E$189,0)),"")</f>
        <v>45</v>
      </c>
      <c r="C164" s="58" t="s">
        <v>77</v>
      </c>
      <c r="D164" s="176">
        <v>7819</v>
      </c>
      <c r="E164" s="75">
        <v>9191</v>
      </c>
      <c r="F164" s="75">
        <v>9413</v>
      </c>
      <c r="G164" s="176">
        <v>9648</v>
      </c>
      <c r="H164" s="177">
        <v>9509</v>
      </c>
      <c r="I164" s="177">
        <v>10005.972400000001</v>
      </c>
      <c r="J164" s="178">
        <f t="shared" si="11"/>
        <v>496.97240000000056</v>
      </c>
      <c r="K164" s="179">
        <f t="shared" si="8"/>
        <v>5.2263371542749036E-2</v>
      </c>
      <c r="L164" s="180">
        <v>163</v>
      </c>
      <c r="M164" s="17"/>
    </row>
    <row r="165" spans="1:13" s="6" customFormat="1">
      <c r="A165" s="142" t="s">
        <v>169</v>
      </c>
      <c r="B165" s="112" t="str">
        <f>IFERROR(INDEX(Closures!$A$2:$A$189,MATCH(A165,Closures!$E$2:$E$189,0)),"")</f>
        <v/>
      </c>
      <c r="C165" s="58" t="s">
        <v>77</v>
      </c>
      <c r="D165" s="176">
        <v>6174</v>
      </c>
      <c r="E165" s="75">
        <v>6410</v>
      </c>
      <c r="F165" s="75">
        <v>6490</v>
      </c>
      <c r="G165" s="176">
        <v>6616</v>
      </c>
      <c r="H165" s="177">
        <v>6579</v>
      </c>
      <c r="I165" s="177">
        <v>6522.1850000000004</v>
      </c>
      <c r="J165" s="178">
        <f t="shared" si="11"/>
        <v>-56.8149999999996</v>
      </c>
      <c r="K165" s="179">
        <f t="shared" si="8"/>
        <v>-8.6358109135126308E-3</v>
      </c>
      <c r="L165" s="180">
        <v>237</v>
      </c>
      <c r="M165" s="17"/>
    </row>
    <row r="166" spans="1:13">
      <c r="A166" s="142" t="s">
        <v>170</v>
      </c>
      <c r="B166" s="112" t="str">
        <f>IFERROR(INDEX(Closures!$A$2:$A$189,MATCH(A166,Closures!$E$2:$E$189,0)),"")</f>
        <v/>
      </c>
      <c r="C166" s="58" t="s">
        <v>77</v>
      </c>
      <c r="D166" s="176">
        <v>7720</v>
      </c>
      <c r="E166" s="75">
        <v>7932</v>
      </c>
      <c r="F166" s="75">
        <v>8426</v>
      </c>
      <c r="G166" s="176">
        <v>8781</v>
      </c>
      <c r="H166" s="177">
        <v>8386</v>
      </c>
      <c r="I166" s="177">
        <v>7390.5511999999999</v>
      </c>
      <c r="J166" s="178">
        <f t="shared" si="11"/>
        <v>-995.44880000000012</v>
      </c>
      <c r="K166" s="179">
        <f t="shared" si="8"/>
        <v>-0.11870364893870738</v>
      </c>
      <c r="L166" s="180">
        <v>205</v>
      </c>
      <c r="M166" s="17"/>
    </row>
    <row r="167" spans="1:13">
      <c r="A167" s="142" t="s">
        <v>171</v>
      </c>
      <c r="B167" s="112" t="str">
        <f>IFERROR(INDEX(Closures!$A$2:$A$189,MATCH(A167,Closures!$E$2:$E$189,0)),"")</f>
        <v/>
      </c>
      <c r="C167" s="58" t="s">
        <v>77</v>
      </c>
      <c r="D167" s="176">
        <v>2859</v>
      </c>
      <c r="E167" s="75">
        <v>2992</v>
      </c>
      <c r="F167" s="75">
        <v>2866</v>
      </c>
      <c r="G167" s="176">
        <v>2861</v>
      </c>
      <c r="H167" s="177">
        <v>2782</v>
      </c>
      <c r="I167" s="177">
        <v>3280.9803000000002</v>
      </c>
      <c r="J167" s="178">
        <f t="shared" si="11"/>
        <v>498.98030000000017</v>
      </c>
      <c r="K167" s="179">
        <f t="shared" si="8"/>
        <v>0.17936028037383184</v>
      </c>
      <c r="L167" s="180">
        <v>358</v>
      </c>
      <c r="M167" s="17"/>
    </row>
    <row r="168" spans="1:13">
      <c r="A168" s="142" t="s">
        <v>172</v>
      </c>
      <c r="B168" s="112" t="str">
        <f>IFERROR(INDEX(Closures!$A$2:$A$189,MATCH(A168,Closures!$E$2:$E$189,0)),"")</f>
        <v/>
      </c>
      <c r="C168" s="58" t="s">
        <v>77</v>
      </c>
      <c r="D168" s="176">
        <v>8174</v>
      </c>
      <c r="E168" s="75">
        <v>8479</v>
      </c>
      <c r="F168" s="75">
        <v>8701</v>
      </c>
      <c r="G168" s="176">
        <v>9215</v>
      </c>
      <c r="H168" s="177">
        <v>10281</v>
      </c>
      <c r="I168" s="177">
        <v>10775.8346</v>
      </c>
      <c r="J168" s="178">
        <f t="shared" si="11"/>
        <v>494.83460000000014</v>
      </c>
      <c r="K168" s="179">
        <f t="shared" si="8"/>
        <v>4.8130979476704611E-2</v>
      </c>
      <c r="L168" s="180">
        <v>147</v>
      </c>
      <c r="M168" s="17"/>
    </row>
    <row r="169" spans="1:13">
      <c r="A169" s="142" t="s">
        <v>173</v>
      </c>
      <c r="B169" s="112" t="str">
        <f>IFERROR(INDEX(Closures!$A$2:$A$189,MATCH(A169,Closures!$E$2:$E$189,0)),"")</f>
        <v/>
      </c>
      <c r="C169" s="58" t="s">
        <v>77</v>
      </c>
      <c r="D169" s="176">
        <v>7138</v>
      </c>
      <c r="E169" s="75">
        <v>7342</v>
      </c>
      <c r="F169" s="75">
        <v>7615</v>
      </c>
      <c r="G169" s="176">
        <v>7637</v>
      </c>
      <c r="H169" s="177">
        <v>6938</v>
      </c>
      <c r="I169" s="177">
        <v>7466.5</v>
      </c>
      <c r="J169" s="178">
        <f t="shared" si="11"/>
        <v>528.5</v>
      </c>
      <c r="K169" s="179">
        <f t="shared" si="8"/>
        <v>7.6174690112424323E-2</v>
      </c>
      <c r="L169" s="180">
        <v>202</v>
      </c>
      <c r="M169" s="17"/>
    </row>
    <row r="170" spans="1:13" s="6" customFormat="1">
      <c r="A170" s="142" t="s">
        <v>174</v>
      </c>
      <c r="B170" s="112" t="str">
        <f>IFERROR(INDEX(Closures!$A$2:$A$189,MATCH(A170,Closures!$E$2:$E$189,0)),"")</f>
        <v/>
      </c>
      <c r="C170" s="58" t="s">
        <v>77</v>
      </c>
      <c r="D170" s="176">
        <v>9672</v>
      </c>
      <c r="E170" s="75">
        <v>9818</v>
      </c>
      <c r="F170" s="75">
        <v>9894</v>
      </c>
      <c r="G170" s="176">
        <v>10319</v>
      </c>
      <c r="H170" s="177">
        <v>10540</v>
      </c>
      <c r="I170" s="177">
        <v>11237.582700000001</v>
      </c>
      <c r="J170" s="178">
        <f t="shared" si="11"/>
        <v>697.58270000000084</v>
      </c>
      <c r="K170" s="179">
        <f t="shared" si="8"/>
        <v>6.6184316888045616E-2</v>
      </c>
      <c r="L170" s="180">
        <v>141</v>
      </c>
      <c r="M170" s="17"/>
    </row>
    <row r="171" spans="1:13">
      <c r="A171" s="142" t="s">
        <v>175</v>
      </c>
      <c r="B171" s="112" t="str">
        <f>IFERROR(INDEX(Closures!$A$2:$A$189,MATCH(A171,Closures!$E$2:$E$189,0)),"")</f>
        <v/>
      </c>
      <c r="C171" s="58" t="s">
        <v>77</v>
      </c>
      <c r="D171" s="176">
        <v>41405</v>
      </c>
      <c r="E171" s="75">
        <v>43456</v>
      </c>
      <c r="F171" s="75">
        <v>44267</v>
      </c>
      <c r="G171" s="176">
        <v>43833</v>
      </c>
      <c r="H171" s="177">
        <v>42274</v>
      </c>
      <c r="I171" s="177">
        <v>41454.614200000004</v>
      </c>
      <c r="J171" s="178">
        <f t="shared" si="11"/>
        <v>-819.38579999999638</v>
      </c>
      <c r="K171" s="179">
        <f t="shared" si="8"/>
        <v>-1.9382736433741693E-2</v>
      </c>
      <c r="L171" s="180">
        <v>22</v>
      </c>
      <c r="M171" s="17"/>
    </row>
    <row r="172" spans="1:13" s="6" customFormat="1">
      <c r="A172" s="142" t="s">
        <v>176</v>
      </c>
      <c r="B172" s="112" t="str">
        <f>IFERROR(INDEX(Closures!$A$2:$A$189,MATCH(A172,Closures!$E$2:$E$189,0)),"")</f>
        <v/>
      </c>
      <c r="C172" s="58" t="s">
        <v>77</v>
      </c>
      <c r="D172" s="176">
        <v>7230</v>
      </c>
      <c r="E172" s="75">
        <v>7565</v>
      </c>
      <c r="F172" s="75">
        <v>7639</v>
      </c>
      <c r="G172" s="176">
        <v>7807</v>
      </c>
      <c r="H172" s="177">
        <v>7674</v>
      </c>
      <c r="I172" s="177">
        <v>7220.9291000000003</v>
      </c>
      <c r="J172" s="178">
        <f t="shared" si="11"/>
        <v>-453.07089999999971</v>
      </c>
      <c r="K172" s="179">
        <f t="shared" si="8"/>
        <v>-5.9039731561115416E-2</v>
      </c>
      <c r="L172" s="180">
        <v>212</v>
      </c>
      <c r="M172" s="17"/>
    </row>
    <row r="173" spans="1:13">
      <c r="A173" s="142" t="s">
        <v>177</v>
      </c>
      <c r="B173" s="112">
        <f>IFERROR(INDEX(Closures!$A$2:$A$189,MATCH(A173,Closures!$E$2:$E$189,0)),"")</f>
        <v>46</v>
      </c>
      <c r="C173" s="58" t="s">
        <v>77</v>
      </c>
      <c r="D173" s="176">
        <v>2361</v>
      </c>
      <c r="E173" s="75">
        <v>3043</v>
      </c>
      <c r="F173" s="75">
        <v>2230</v>
      </c>
      <c r="G173" s="176">
        <v>970</v>
      </c>
      <c r="H173" s="177">
        <v>2080</v>
      </c>
      <c r="I173" s="177">
        <v>2215.6457</v>
      </c>
      <c r="J173" s="178">
        <f t="shared" si="11"/>
        <v>135.64570000000003</v>
      </c>
      <c r="K173" s="179">
        <f t="shared" si="8"/>
        <v>6.5214278846153856E-2</v>
      </c>
      <c r="L173" s="180">
        <v>396</v>
      </c>
      <c r="M173" s="17"/>
    </row>
    <row r="174" spans="1:13" s="6" customFormat="1">
      <c r="A174" s="142" t="s">
        <v>178</v>
      </c>
      <c r="B174" s="112" t="str">
        <f>IFERROR(INDEX(Closures!$A$2:$A$189,MATCH(A174,Closures!$E$2:$E$189,0)),"")</f>
        <v/>
      </c>
      <c r="C174" s="58" t="s">
        <v>77</v>
      </c>
      <c r="D174" s="176">
        <v>19010</v>
      </c>
      <c r="E174" s="75">
        <v>19500</v>
      </c>
      <c r="F174" s="75">
        <v>20094</v>
      </c>
      <c r="G174" s="176">
        <v>19975</v>
      </c>
      <c r="H174" s="177">
        <v>19569</v>
      </c>
      <c r="I174" s="177">
        <v>19744.9882</v>
      </c>
      <c r="J174" s="178">
        <f t="shared" si="11"/>
        <v>175.98819999999978</v>
      </c>
      <c r="K174" s="179">
        <f t="shared" si="8"/>
        <v>8.9932137564515194E-3</v>
      </c>
      <c r="L174" s="180">
        <v>71</v>
      </c>
      <c r="M174" s="17"/>
    </row>
    <row r="175" spans="1:13">
      <c r="A175" s="142" t="s">
        <v>179</v>
      </c>
      <c r="B175" s="112" t="str">
        <f>IFERROR(INDEX(Closures!$A$2:$A$189,MATCH(A175,Closures!$E$2:$E$189,0)),"")</f>
        <v/>
      </c>
      <c r="C175" s="58" t="s">
        <v>77</v>
      </c>
      <c r="D175" s="176">
        <v>3616</v>
      </c>
      <c r="E175" s="75">
        <v>3726</v>
      </c>
      <c r="F175" s="75">
        <v>4637</v>
      </c>
      <c r="G175" s="176">
        <v>5186</v>
      </c>
      <c r="H175" s="177">
        <v>4567</v>
      </c>
      <c r="I175" s="177">
        <v>3723.5354000000002</v>
      </c>
      <c r="J175" s="178">
        <f t="shared" si="11"/>
        <v>-843.46459999999979</v>
      </c>
      <c r="K175" s="179">
        <f t="shared" si="8"/>
        <v>-0.18468679658419088</v>
      </c>
      <c r="L175" s="180">
        <v>339</v>
      </c>
      <c r="M175" s="17"/>
    </row>
    <row r="176" spans="1:13" s="6" customFormat="1">
      <c r="A176" s="142" t="s">
        <v>180</v>
      </c>
      <c r="B176" s="112">
        <f>IFERROR(INDEX(Closures!$A$2:$A$189,MATCH(A176,Closures!$E$2:$E$189,0)),"")</f>
        <v>47</v>
      </c>
      <c r="C176" s="58" t="s">
        <v>77</v>
      </c>
      <c r="D176" s="176">
        <v>5344</v>
      </c>
      <c r="E176" s="75">
        <v>5482</v>
      </c>
      <c r="F176" s="75">
        <v>1489</v>
      </c>
      <c r="G176" s="176">
        <v>2891</v>
      </c>
      <c r="H176" s="177">
        <v>3328</v>
      </c>
      <c r="I176" s="177">
        <v>4362.8819000000003</v>
      </c>
      <c r="J176" s="178">
        <f t="shared" si="11"/>
        <v>1034.8819000000003</v>
      </c>
      <c r="K176" s="179">
        <f t="shared" si="8"/>
        <v>0.31096210937500007</v>
      </c>
      <c r="L176" s="180">
        <v>317</v>
      </c>
      <c r="M176" s="17"/>
    </row>
    <row r="177" spans="1:13" s="6" customFormat="1">
      <c r="A177" s="142" t="s">
        <v>181</v>
      </c>
      <c r="B177" s="112" t="str">
        <f>IFERROR(INDEX(Closures!$A$2:$A$189,MATCH(A177,Closures!$E$2:$E$189,0)),"")</f>
        <v/>
      </c>
      <c r="C177" s="58" t="s">
        <v>77</v>
      </c>
      <c r="D177" s="176">
        <v>5017</v>
      </c>
      <c r="E177" s="75">
        <v>4999</v>
      </c>
      <c r="F177" s="75">
        <v>4977</v>
      </c>
      <c r="G177" s="176">
        <v>4703</v>
      </c>
      <c r="H177" s="177">
        <v>4623</v>
      </c>
      <c r="I177" s="177">
        <v>4697.4566999999997</v>
      </c>
      <c r="J177" s="178">
        <f t="shared" si="11"/>
        <v>74.456699999999728</v>
      </c>
      <c r="K177" s="179">
        <f t="shared" si="8"/>
        <v>1.6105710577546988E-2</v>
      </c>
      <c r="L177" s="180">
        <v>302</v>
      </c>
      <c r="M177" s="17"/>
    </row>
    <row r="178" spans="1:13" s="6" customFormat="1">
      <c r="A178" s="142" t="s">
        <v>182</v>
      </c>
      <c r="B178" s="112" t="str">
        <f>IFERROR(INDEX(Closures!$A$2:$A$189,MATCH(A178,Closures!$E$2:$E$189,0)),"")</f>
        <v/>
      </c>
      <c r="C178" s="58" t="s">
        <v>77</v>
      </c>
      <c r="D178" s="176">
        <v>5968</v>
      </c>
      <c r="E178" s="75">
        <v>6210</v>
      </c>
      <c r="F178" s="75">
        <v>6350</v>
      </c>
      <c r="G178" s="176">
        <v>6564</v>
      </c>
      <c r="H178" s="177">
        <v>6585</v>
      </c>
      <c r="I178" s="177">
        <v>6642.7402000000002</v>
      </c>
      <c r="J178" s="178">
        <f t="shared" si="11"/>
        <v>57.740200000000186</v>
      </c>
      <c r="K178" s="179">
        <f t="shared" si="8"/>
        <v>8.7684434320425483E-3</v>
      </c>
      <c r="L178" s="180">
        <v>233</v>
      </c>
      <c r="M178" s="17"/>
    </row>
    <row r="179" spans="1:13">
      <c r="A179" s="142" t="s">
        <v>183</v>
      </c>
      <c r="B179" s="112">
        <f>IFERROR(INDEX(Closures!$A$2:$A$189,MATCH(A179,Closures!$E$2:$E$189,0)),"")</f>
        <v>49</v>
      </c>
      <c r="C179" s="58" t="s">
        <v>77</v>
      </c>
      <c r="D179" s="176">
        <v>3806</v>
      </c>
      <c r="E179" s="75">
        <v>4104</v>
      </c>
      <c r="F179" s="75">
        <v>4228</v>
      </c>
      <c r="G179" s="176">
        <v>2077</v>
      </c>
      <c r="H179" s="177">
        <v>2446</v>
      </c>
      <c r="I179" s="177">
        <v>4522.2205000000004</v>
      </c>
      <c r="J179" s="178">
        <f t="shared" si="11"/>
        <v>2076.2205000000004</v>
      </c>
      <c r="K179" s="179">
        <f t="shared" si="8"/>
        <v>0.84882277187244493</v>
      </c>
      <c r="L179" s="180">
        <v>309</v>
      </c>
      <c r="M179" s="17"/>
    </row>
    <row r="180" spans="1:13">
      <c r="A180" s="142" t="s">
        <v>184</v>
      </c>
      <c r="B180" s="112" t="str">
        <f>IFERROR(INDEX(Closures!$A$2:$A$189,MATCH(A180,Closures!$E$2:$E$189,0)),"")</f>
        <v/>
      </c>
      <c r="C180" s="58" t="s">
        <v>77</v>
      </c>
      <c r="D180" s="176">
        <v>4761</v>
      </c>
      <c r="E180" s="75">
        <v>4927</v>
      </c>
      <c r="F180" s="75">
        <v>5118</v>
      </c>
      <c r="G180" s="176">
        <v>6143</v>
      </c>
      <c r="H180" s="177">
        <v>6144</v>
      </c>
      <c r="I180" s="177">
        <v>5562.4606000000003</v>
      </c>
      <c r="J180" s="178">
        <f t="shared" si="11"/>
        <v>-581.53939999999966</v>
      </c>
      <c r="K180" s="179">
        <f t="shared" si="8"/>
        <v>-9.4651595052083273E-2</v>
      </c>
      <c r="L180" s="180">
        <v>270</v>
      </c>
      <c r="M180" s="17"/>
    </row>
    <row r="181" spans="1:13" s="6" customFormat="1">
      <c r="A181" s="142" t="s">
        <v>185</v>
      </c>
      <c r="B181" s="112" t="str">
        <f>IFERROR(INDEX(Closures!$A$2:$A$189,MATCH(A181,Closures!$E$2:$E$189,0)),"")</f>
        <v/>
      </c>
      <c r="C181" s="58" t="s">
        <v>77</v>
      </c>
      <c r="D181" s="176">
        <v>4857</v>
      </c>
      <c r="E181" s="75">
        <v>4849</v>
      </c>
      <c r="F181" s="75">
        <v>4888</v>
      </c>
      <c r="G181" s="176">
        <v>4843</v>
      </c>
      <c r="H181" s="177">
        <v>4889</v>
      </c>
      <c r="I181" s="177">
        <v>4927.8779999999997</v>
      </c>
      <c r="J181" s="178">
        <f t="shared" si="11"/>
        <v>38.877999999999702</v>
      </c>
      <c r="K181" s="179">
        <f t="shared" si="8"/>
        <v>7.9521374514214972E-3</v>
      </c>
      <c r="L181" s="180">
        <v>290</v>
      </c>
      <c r="M181" s="17"/>
    </row>
    <row r="182" spans="1:13">
      <c r="A182" s="142" t="s">
        <v>186</v>
      </c>
      <c r="B182" s="112" t="str">
        <f>IFERROR(INDEX(Closures!$A$2:$A$189,MATCH(A182,Closures!$E$2:$E$189,0)),"")</f>
        <v/>
      </c>
      <c r="C182" s="58" t="s">
        <v>77</v>
      </c>
      <c r="D182" s="176">
        <v>2639</v>
      </c>
      <c r="E182" s="75">
        <v>2780</v>
      </c>
      <c r="F182" s="75">
        <v>3020</v>
      </c>
      <c r="G182" s="176">
        <v>2933</v>
      </c>
      <c r="H182" s="177">
        <v>2754</v>
      </c>
      <c r="I182" s="177">
        <v>2749.0630000000001</v>
      </c>
      <c r="J182" s="178">
        <f t="shared" si="11"/>
        <v>-4.9369999999998981</v>
      </c>
      <c r="K182" s="179">
        <f t="shared" si="8"/>
        <v>-1.7926652142338047E-3</v>
      </c>
      <c r="L182" s="180">
        <v>378</v>
      </c>
      <c r="M182" s="17"/>
    </row>
    <row r="183" spans="1:13" s="6" customFormat="1">
      <c r="A183" s="142" t="s">
        <v>187</v>
      </c>
      <c r="B183" s="112" t="str">
        <f>IFERROR(INDEX(Closures!$A$2:$A$189,MATCH(A183,Closures!$E$2:$E$189,0)),"")</f>
        <v/>
      </c>
      <c r="C183" s="58" t="s">
        <v>77</v>
      </c>
      <c r="D183" s="176">
        <v>3078</v>
      </c>
      <c r="E183" s="75">
        <v>3269</v>
      </c>
      <c r="F183" s="75">
        <v>3418</v>
      </c>
      <c r="G183" s="176">
        <v>3264</v>
      </c>
      <c r="H183" s="177">
        <v>3209</v>
      </c>
      <c r="I183" s="177">
        <v>2831.1772000000001</v>
      </c>
      <c r="J183" s="178">
        <f t="shared" si="11"/>
        <v>-377.82279999999992</v>
      </c>
      <c r="K183" s="179">
        <f t="shared" si="8"/>
        <v>-0.1177384855095045</v>
      </c>
      <c r="L183" s="180">
        <v>377</v>
      </c>
      <c r="M183" s="17"/>
    </row>
    <row r="184" spans="1:13" s="6" customFormat="1">
      <c r="A184" s="142" t="s">
        <v>188</v>
      </c>
      <c r="B184" s="112" t="str">
        <f>IFERROR(INDEX(Closures!$A$2:$A$189,MATCH(A184,Closures!$E$2:$E$189,0)),"")</f>
        <v/>
      </c>
      <c r="C184" s="58" t="s">
        <v>77</v>
      </c>
      <c r="D184" s="176">
        <v>4836</v>
      </c>
      <c r="E184" s="75">
        <v>5070</v>
      </c>
      <c r="F184" s="75">
        <v>5138</v>
      </c>
      <c r="G184" s="176">
        <v>5161</v>
      </c>
      <c r="H184" s="177">
        <v>4837</v>
      </c>
      <c r="I184" s="177">
        <v>5215.7520000000004</v>
      </c>
      <c r="J184" s="178">
        <f t="shared" si="11"/>
        <v>378.75200000000041</v>
      </c>
      <c r="K184" s="179">
        <f t="shared" si="8"/>
        <v>7.8303080421749105E-2</v>
      </c>
      <c r="L184" s="180">
        <v>280</v>
      </c>
      <c r="M184" s="17"/>
    </row>
    <row r="185" spans="1:13" s="6" customFormat="1">
      <c r="A185" s="142" t="s">
        <v>189</v>
      </c>
      <c r="B185" s="112" t="str">
        <f>IFERROR(INDEX(Closures!$A$2:$A$189,MATCH(A185,Closures!$E$2:$E$189,0)),"")</f>
        <v/>
      </c>
      <c r="C185" s="58" t="s">
        <v>77</v>
      </c>
      <c r="D185" s="176">
        <v>14573</v>
      </c>
      <c r="E185" s="75">
        <v>15131</v>
      </c>
      <c r="F185" s="75">
        <v>15082</v>
      </c>
      <c r="G185" s="176">
        <v>14752</v>
      </c>
      <c r="H185" s="177">
        <v>14299</v>
      </c>
      <c r="I185" s="177">
        <v>13985.3977</v>
      </c>
      <c r="J185" s="178">
        <f t="shared" si="11"/>
        <v>-313.60230000000047</v>
      </c>
      <c r="K185" s="179">
        <f t="shared" si="8"/>
        <v>-2.1931764459053114E-2</v>
      </c>
      <c r="L185" s="180">
        <v>111</v>
      </c>
      <c r="M185" s="17"/>
    </row>
    <row r="186" spans="1:13" s="6" customFormat="1">
      <c r="A186" s="142" t="s">
        <v>190</v>
      </c>
      <c r="B186" s="112" t="str">
        <f>IFERROR(INDEX(Closures!$A$2:$A$189,MATCH(A186,Closures!$E$2:$E$189,0)),"")</f>
        <v/>
      </c>
      <c r="C186" s="58" t="s">
        <v>77</v>
      </c>
      <c r="D186" s="176">
        <v>12547</v>
      </c>
      <c r="E186" s="75">
        <v>13276</v>
      </c>
      <c r="F186" s="75">
        <v>13815</v>
      </c>
      <c r="G186" s="176">
        <v>13377</v>
      </c>
      <c r="H186" s="177">
        <v>13315</v>
      </c>
      <c r="I186" s="177">
        <v>14255.279500000001</v>
      </c>
      <c r="J186" s="178">
        <f t="shared" si="11"/>
        <v>940.27950000000055</v>
      </c>
      <c r="K186" s="179">
        <f t="shared" si="8"/>
        <v>7.0618062335711648E-2</v>
      </c>
      <c r="L186" s="180">
        <v>108</v>
      </c>
      <c r="M186" s="17"/>
    </row>
    <row r="187" spans="1:13" s="6" customFormat="1">
      <c r="A187" s="142" t="s">
        <v>191</v>
      </c>
      <c r="B187" s="112" t="str">
        <f>IFERROR(INDEX(Closures!$A$2:$A$189,MATCH(A187,Closures!$E$2:$E$189,0)),"")</f>
        <v/>
      </c>
      <c r="C187" s="58" t="s">
        <v>77</v>
      </c>
      <c r="D187" s="176">
        <v>6961</v>
      </c>
      <c r="E187" s="75">
        <v>7025</v>
      </c>
      <c r="F187" s="75">
        <v>7007</v>
      </c>
      <c r="G187" s="176">
        <v>7021</v>
      </c>
      <c r="H187" s="177">
        <v>6884</v>
      </c>
      <c r="I187" s="177">
        <v>6514.6929</v>
      </c>
      <c r="J187" s="178">
        <f t="shared" si="11"/>
        <v>-369.30709999999999</v>
      </c>
      <c r="K187" s="179">
        <f t="shared" si="8"/>
        <v>-5.3647167344567114E-2</v>
      </c>
      <c r="L187" s="180">
        <v>238</v>
      </c>
      <c r="M187" s="17"/>
    </row>
    <row r="188" spans="1:13" s="6" customFormat="1">
      <c r="A188" s="142" t="s">
        <v>192</v>
      </c>
      <c r="B188" s="112" t="str">
        <f>IFERROR(INDEX(Closures!$A$2:$A$189,MATCH(A188,Closures!$E$2:$E$189,0)),"")</f>
        <v/>
      </c>
      <c r="C188" s="58" t="s">
        <v>77</v>
      </c>
      <c r="D188" s="176">
        <v>7298</v>
      </c>
      <c r="E188" s="75">
        <v>7221</v>
      </c>
      <c r="F188" s="75">
        <v>7592</v>
      </c>
      <c r="G188" s="176">
        <v>7769</v>
      </c>
      <c r="H188" s="177">
        <v>7510</v>
      </c>
      <c r="I188" s="177">
        <v>6944.2165000000005</v>
      </c>
      <c r="J188" s="178">
        <f t="shared" si="11"/>
        <v>-565.78349999999955</v>
      </c>
      <c r="K188" s="179">
        <f t="shared" si="8"/>
        <v>-7.533735019973363E-2</v>
      </c>
      <c r="L188" s="180">
        <v>220</v>
      </c>
      <c r="M188" s="17"/>
    </row>
    <row r="189" spans="1:13">
      <c r="A189" s="142" t="s">
        <v>193</v>
      </c>
      <c r="B189" s="112" t="str">
        <f>IFERROR(INDEX(Closures!$A$2:$A$189,MATCH(A189,Closures!$E$2:$E$189,0)),"")</f>
        <v/>
      </c>
      <c r="C189" s="58" t="s">
        <v>77</v>
      </c>
      <c r="D189" s="176">
        <v>11048</v>
      </c>
      <c r="E189" s="75">
        <v>11424</v>
      </c>
      <c r="F189" s="75">
        <v>11801</v>
      </c>
      <c r="G189" s="176">
        <v>13222</v>
      </c>
      <c r="H189" s="177">
        <v>12122</v>
      </c>
      <c r="I189" s="177">
        <v>11969.9409</v>
      </c>
      <c r="J189" s="178">
        <f t="shared" si="11"/>
        <v>-152.0591000000004</v>
      </c>
      <c r="K189" s="179">
        <f t="shared" si="8"/>
        <v>-1.2544060386074939E-2</v>
      </c>
      <c r="L189" s="180">
        <v>130</v>
      </c>
      <c r="M189" s="17"/>
    </row>
    <row r="190" spans="1:13">
      <c r="A190" s="142" t="s">
        <v>194</v>
      </c>
      <c r="B190" s="112" t="str">
        <f>IFERROR(INDEX(Closures!$A$2:$A$189,MATCH(A190,Closures!$E$2:$E$189,0)),"")</f>
        <v/>
      </c>
      <c r="C190" s="58" t="s">
        <v>77</v>
      </c>
      <c r="D190" s="176">
        <v>5330</v>
      </c>
      <c r="E190" s="75">
        <v>5783</v>
      </c>
      <c r="F190" s="75">
        <v>5889</v>
      </c>
      <c r="G190" s="176">
        <v>5743</v>
      </c>
      <c r="H190" s="177">
        <v>5736</v>
      </c>
      <c r="I190" s="177">
        <v>5919.1810999999998</v>
      </c>
      <c r="J190" s="178">
        <f t="shared" si="11"/>
        <v>183.18109999999979</v>
      </c>
      <c r="K190" s="179">
        <f t="shared" si="8"/>
        <v>3.1935338214783782E-2</v>
      </c>
      <c r="L190" s="180">
        <v>254</v>
      </c>
      <c r="M190" s="17"/>
    </row>
    <row r="191" spans="1:13">
      <c r="A191" s="142" t="s">
        <v>195</v>
      </c>
      <c r="B191" s="112" t="str">
        <f>IFERROR(INDEX(Closures!$A$2:$A$189,MATCH(A191,Closures!$E$2:$E$189,0)),"")</f>
        <v/>
      </c>
      <c r="C191" s="58" t="s">
        <v>77</v>
      </c>
      <c r="D191" s="176">
        <v>19203</v>
      </c>
      <c r="E191" s="75">
        <v>19490</v>
      </c>
      <c r="F191" s="75">
        <v>19673</v>
      </c>
      <c r="G191" s="176">
        <v>22434</v>
      </c>
      <c r="H191" s="177">
        <v>21241</v>
      </c>
      <c r="I191" s="177">
        <v>18734.948799999998</v>
      </c>
      <c r="J191" s="178">
        <f t="shared" si="11"/>
        <v>-2506.0512000000017</v>
      </c>
      <c r="K191" s="179">
        <f t="shared" si="8"/>
        <v>-0.1179817899345606</v>
      </c>
      <c r="L191" s="180">
        <v>75</v>
      </c>
      <c r="M191" s="17"/>
    </row>
    <row r="192" spans="1:13">
      <c r="A192" s="142" t="s">
        <v>196</v>
      </c>
      <c r="B192" s="112" t="str">
        <f>IFERROR(INDEX(Closures!$A$2:$A$189,MATCH(A192,Closures!$E$2:$E$189,0)),"")</f>
        <v/>
      </c>
      <c r="C192" s="58" t="s">
        <v>77</v>
      </c>
      <c r="D192" s="176">
        <v>8765</v>
      </c>
      <c r="E192" s="75">
        <v>9066</v>
      </c>
      <c r="F192" s="75">
        <v>9150</v>
      </c>
      <c r="G192" s="176">
        <v>9105</v>
      </c>
      <c r="H192" s="177">
        <v>9312</v>
      </c>
      <c r="I192" s="177">
        <v>9841.1378000000004</v>
      </c>
      <c r="J192" s="178">
        <f t="shared" si="11"/>
        <v>529.13780000000042</v>
      </c>
      <c r="K192" s="179">
        <f t="shared" si="8"/>
        <v>5.6823217353951933E-2</v>
      </c>
      <c r="L192" s="180">
        <v>165</v>
      </c>
      <c r="M192" s="17"/>
    </row>
    <row r="193" spans="1:13">
      <c r="A193" s="145" t="s">
        <v>197</v>
      </c>
      <c r="B193" s="112" t="str">
        <f>IFERROR(INDEX(Closures!$A$2:$A$189,MATCH(A193,Closures!$E$2:$E$189,0)),"")</f>
        <v/>
      </c>
      <c r="C193" s="58" t="s">
        <v>77</v>
      </c>
      <c r="D193" s="176">
        <v>4033</v>
      </c>
      <c r="E193" s="75">
        <v>4207</v>
      </c>
      <c r="F193" s="75">
        <v>4354</v>
      </c>
      <c r="G193" s="176">
        <v>4441</v>
      </c>
      <c r="H193" s="177">
        <v>4405</v>
      </c>
      <c r="I193" s="177">
        <v>4401.2244000000001</v>
      </c>
      <c r="J193" s="178">
        <f t="shared" si="11"/>
        <v>-3.7755999999999403</v>
      </c>
      <c r="K193" s="179">
        <f t="shared" si="8"/>
        <v>-8.5711691259930537E-4</v>
      </c>
      <c r="L193" s="180">
        <v>314</v>
      </c>
      <c r="M193" s="17"/>
    </row>
    <row r="194" spans="1:13">
      <c r="A194" s="142" t="s">
        <v>198</v>
      </c>
      <c r="B194" s="112">
        <f>IFERROR(INDEX(Closures!$A$2:$A$189,MATCH(A194,Closures!$E$2:$E$189,0)),"")</f>
        <v>50</v>
      </c>
      <c r="C194" s="58" t="s">
        <v>77</v>
      </c>
      <c r="D194" s="176">
        <v>1698</v>
      </c>
      <c r="E194" s="75">
        <v>1807</v>
      </c>
      <c r="F194" s="75">
        <v>1742</v>
      </c>
      <c r="G194" s="176">
        <v>1658</v>
      </c>
      <c r="H194" s="177">
        <v>1516</v>
      </c>
      <c r="I194" s="177">
        <v>1455.8937000000001</v>
      </c>
      <c r="J194" s="178">
        <f t="shared" si="11"/>
        <v>-60.106299999999919</v>
      </c>
      <c r="K194" s="179">
        <f t="shared" si="8"/>
        <v>-3.964795514511868E-2</v>
      </c>
      <c r="L194" s="180">
        <v>413</v>
      </c>
      <c r="M194" s="17"/>
    </row>
    <row r="195" spans="1:13">
      <c r="A195" s="142" t="s">
        <v>199</v>
      </c>
      <c r="B195" s="112" t="str">
        <f>IFERROR(INDEX(Closures!$A$2:$A$189,MATCH(A195,Closures!$E$2:$E$189,0)),"")</f>
        <v/>
      </c>
      <c r="C195" s="58" t="s">
        <v>77</v>
      </c>
      <c r="D195" s="176">
        <v>11752</v>
      </c>
      <c r="E195" s="75">
        <v>10896</v>
      </c>
      <c r="F195" s="75">
        <v>10716</v>
      </c>
      <c r="G195" s="176">
        <v>10699</v>
      </c>
      <c r="H195" s="177">
        <v>10426</v>
      </c>
      <c r="I195" s="177">
        <v>10205</v>
      </c>
      <c r="J195" s="178">
        <f t="shared" si="11"/>
        <v>-221</v>
      </c>
      <c r="K195" s="179">
        <f t="shared" si="8"/>
        <v>-2.119700748129676E-2</v>
      </c>
      <c r="L195" s="180">
        <v>156</v>
      </c>
      <c r="M195" s="17"/>
    </row>
    <row r="196" spans="1:13">
      <c r="A196" s="142" t="s">
        <v>200</v>
      </c>
      <c r="B196" s="112" t="str">
        <f>IFERROR(INDEX(Closures!$A$2:$A$189,MATCH(A196,Closures!$E$2:$E$189,0)),"")</f>
        <v/>
      </c>
      <c r="C196" s="58" t="s">
        <v>77</v>
      </c>
      <c r="D196" s="176">
        <v>6626</v>
      </c>
      <c r="E196" s="75">
        <v>7133</v>
      </c>
      <c r="F196" s="75">
        <v>6855</v>
      </c>
      <c r="G196" s="176">
        <v>6087</v>
      </c>
      <c r="H196" s="177">
        <v>5573</v>
      </c>
      <c r="I196" s="177">
        <v>5453.7087000000001</v>
      </c>
      <c r="J196" s="178">
        <f t="shared" si="11"/>
        <v>-119.29129999999986</v>
      </c>
      <c r="K196" s="179">
        <f t="shared" si="8"/>
        <v>-2.1405221604162906E-2</v>
      </c>
      <c r="L196" s="180">
        <v>274</v>
      </c>
      <c r="M196" s="17"/>
    </row>
    <row r="197" spans="1:13">
      <c r="A197" s="142" t="s">
        <v>201</v>
      </c>
      <c r="B197" s="112" t="str">
        <f>IFERROR(INDEX(Closures!$A$2:$A$189,MATCH(A197,Closures!$E$2:$E$189,0)),"")</f>
        <v/>
      </c>
      <c r="C197" s="58" t="s">
        <v>77</v>
      </c>
      <c r="D197" s="176">
        <v>5005</v>
      </c>
      <c r="E197" s="75">
        <v>5244</v>
      </c>
      <c r="F197" s="75">
        <v>5431</v>
      </c>
      <c r="G197" s="176">
        <v>5290</v>
      </c>
      <c r="H197" s="177">
        <v>4869</v>
      </c>
      <c r="I197" s="177">
        <v>4168.4763999999996</v>
      </c>
      <c r="J197" s="178">
        <f t="shared" si="11"/>
        <v>-700.52360000000044</v>
      </c>
      <c r="K197" s="179">
        <f t="shared" ref="K197:K229" si="12">J197/H197</f>
        <v>-0.14387422468679409</v>
      </c>
      <c r="L197" s="180">
        <v>326</v>
      </c>
      <c r="M197" s="17"/>
    </row>
    <row r="198" spans="1:13">
      <c r="A198" s="142" t="s">
        <v>202</v>
      </c>
      <c r="B198" s="112">
        <f>IFERROR(INDEX(Closures!$A$2:$A$189,MATCH(A198,Closures!$E$2:$E$189,0)),"")</f>
        <v>51</v>
      </c>
      <c r="C198" s="58" t="s">
        <v>77</v>
      </c>
      <c r="D198" s="176">
        <v>5270</v>
      </c>
      <c r="E198" s="75">
        <v>5551</v>
      </c>
      <c r="F198" s="75">
        <v>5602</v>
      </c>
      <c r="G198" s="176">
        <v>5217</v>
      </c>
      <c r="H198" s="177">
        <v>4673</v>
      </c>
      <c r="I198" s="177">
        <v>4735.5788000000002</v>
      </c>
      <c r="J198" s="178">
        <f t="shared" si="11"/>
        <v>62.578800000000228</v>
      </c>
      <c r="K198" s="179">
        <f t="shared" si="12"/>
        <v>1.3391568585491167E-2</v>
      </c>
      <c r="L198" s="180">
        <v>299</v>
      </c>
      <c r="M198" s="17"/>
    </row>
    <row r="199" spans="1:13">
      <c r="A199" s="142" t="s">
        <v>203</v>
      </c>
      <c r="B199" s="112" t="str">
        <f>IFERROR(INDEX(Closures!$A$2:$A$189,MATCH(A199,Closures!$E$2:$E$189,0)),"")</f>
        <v/>
      </c>
      <c r="C199" s="58" t="s">
        <v>77</v>
      </c>
      <c r="D199" s="176">
        <v>8015</v>
      </c>
      <c r="E199" s="75">
        <v>8035</v>
      </c>
      <c r="F199" s="75">
        <v>7840</v>
      </c>
      <c r="G199" s="176">
        <v>7600</v>
      </c>
      <c r="H199" s="177">
        <v>7312</v>
      </c>
      <c r="I199" s="177">
        <v>7181.7637999999997</v>
      </c>
      <c r="J199" s="178">
        <f t="shared" si="11"/>
        <v>-130.23620000000028</v>
      </c>
      <c r="K199" s="179">
        <f t="shared" si="12"/>
        <v>-1.7811296498905945E-2</v>
      </c>
      <c r="L199" s="180">
        <v>213</v>
      </c>
      <c r="M199" s="17"/>
    </row>
    <row r="200" spans="1:13">
      <c r="A200" s="142" t="s">
        <v>204</v>
      </c>
      <c r="B200" s="112" t="str">
        <f>IFERROR(INDEX(Closures!$A$2:$A$189,MATCH(A200,Closures!$E$2:$E$189,0)),"")</f>
        <v/>
      </c>
      <c r="C200" s="58" t="s">
        <v>77</v>
      </c>
      <c r="D200" s="176">
        <v>10707</v>
      </c>
      <c r="E200" s="75">
        <v>10864</v>
      </c>
      <c r="F200" s="75">
        <v>10842</v>
      </c>
      <c r="G200" s="176">
        <v>10728</v>
      </c>
      <c r="H200" s="177">
        <v>10534</v>
      </c>
      <c r="I200" s="177">
        <v>10513.956700000001</v>
      </c>
      <c r="J200" s="178">
        <f t="shared" si="11"/>
        <v>-20.043299999999363</v>
      </c>
      <c r="K200" s="179">
        <f t="shared" si="12"/>
        <v>-1.9027245111068315E-3</v>
      </c>
      <c r="L200" s="180">
        <v>153</v>
      </c>
      <c r="M200" s="17"/>
    </row>
    <row r="201" spans="1:13">
      <c r="A201" s="142" t="s">
        <v>205</v>
      </c>
      <c r="B201" s="112" t="str">
        <f>IFERROR(INDEX(Closures!$A$2:$A$189,MATCH(A201,Closures!$E$2:$E$189,0)),"")</f>
        <v/>
      </c>
      <c r="C201" s="58" t="s">
        <v>77</v>
      </c>
      <c r="D201" s="176">
        <v>3603</v>
      </c>
      <c r="E201" s="75">
        <v>3639</v>
      </c>
      <c r="F201" s="75">
        <v>3613</v>
      </c>
      <c r="G201" s="176">
        <v>3437</v>
      </c>
      <c r="H201" s="177">
        <v>3190</v>
      </c>
      <c r="I201" s="177">
        <v>3155.7087000000001</v>
      </c>
      <c r="J201" s="178">
        <f t="shared" si="11"/>
        <v>-34.291299999999865</v>
      </c>
      <c r="K201" s="179">
        <f t="shared" si="12"/>
        <v>-1.0749623824451368E-2</v>
      </c>
      <c r="L201" s="180">
        <v>369</v>
      </c>
      <c r="M201" s="17"/>
    </row>
    <row r="202" spans="1:13">
      <c r="A202" s="142" t="s">
        <v>206</v>
      </c>
      <c r="B202" s="112" t="str">
        <f>IFERROR(INDEX(Closures!$A$2:$A$189,MATCH(A202,Closures!$E$2:$E$189,0)),"")</f>
        <v/>
      </c>
      <c r="C202" s="58" t="s">
        <v>77</v>
      </c>
      <c r="D202" s="176">
        <v>4268</v>
      </c>
      <c r="E202" s="75">
        <v>4306</v>
      </c>
      <c r="F202" s="75">
        <v>4239</v>
      </c>
      <c r="G202" s="176">
        <v>4066</v>
      </c>
      <c r="H202" s="177">
        <v>3907</v>
      </c>
      <c r="I202" s="177">
        <v>4194.8307000000004</v>
      </c>
      <c r="J202" s="178">
        <f t="shared" si="11"/>
        <v>287.83070000000043</v>
      </c>
      <c r="K202" s="179">
        <f t="shared" si="12"/>
        <v>7.3670514461223552E-2</v>
      </c>
      <c r="L202" s="180">
        <v>325</v>
      </c>
      <c r="M202" s="17"/>
    </row>
    <row r="203" spans="1:13">
      <c r="A203" s="142" t="s">
        <v>207</v>
      </c>
      <c r="B203" s="112" t="str">
        <f>IFERROR(INDEX(Closures!$A$2:$A$189,MATCH(A203,Closures!$E$2:$E$189,0)),"")</f>
        <v/>
      </c>
      <c r="C203" s="58" t="s">
        <v>77</v>
      </c>
      <c r="D203" s="176">
        <v>17062</v>
      </c>
      <c r="E203" s="75">
        <v>17790</v>
      </c>
      <c r="F203" s="75">
        <v>18231</v>
      </c>
      <c r="G203" s="176">
        <v>18035</v>
      </c>
      <c r="H203" s="177">
        <v>17437</v>
      </c>
      <c r="I203" s="177">
        <v>17352.1378</v>
      </c>
      <c r="J203" s="178">
        <f t="shared" si="11"/>
        <v>-84.862199999999575</v>
      </c>
      <c r="K203" s="179">
        <f t="shared" si="12"/>
        <v>-4.8667890118712842E-3</v>
      </c>
      <c r="L203" s="180">
        <v>83</v>
      </c>
      <c r="M203" s="17"/>
    </row>
    <row r="204" spans="1:13" s="6" customFormat="1">
      <c r="A204" s="142" t="s">
        <v>208</v>
      </c>
      <c r="B204" s="112">
        <f>IFERROR(INDEX(Closures!$A$2:$A$189,MATCH(A204,Closures!$E$2:$E$189,0)),"")</f>
        <v>53</v>
      </c>
      <c r="C204" s="58" t="s">
        <v>77</v>
      </c>
      <c r="D204" s="176">
        <v>3124</v>
      </c>
      <c r="E204" s="75">
        <v>3203</v>
      </c>
      <c r="F204" s="75">
        <v>3211</v>
      </c>
      <c r="G204" s="176">
        <v>3251</v>
      </c>
      <c r="H204" s="177">
        <v>3199</v>
      </c>
      <c r="I204" s="177">
        <v>3241.9803000000002</v>
      </c>
      <c r="J204" s="178">
        <f t="shared" si="11"/>
        <v>42.98030000000017</v>
      </c>
      <c r="K204" s="179">
        <f t="shared" si="12"/>
        <v>1.3435542356986612E-2</v>
      </c>
      <c r="L204" s="180">
        <v>362</v>
      </c>
      <c r="M204" s="17"/>
    </row>
    <row r="205" spans="1:13">
      <c r="A205" s="142" t="s">
        <v>209</v>
      </c>
      <c r="B205" s="112" t="str">
        <f>IFERROR(INDEX(Closures!$A$2:$A$189,MATCH(A205,Closures!$E$2:$E$189,0)),"")</f>
        <v/>
      </c>
      <c r="C205" s="58" t="s">
        <v>77</v>
      </c>
      <c r="D205" s="176">
        <v>1968</v>
      </c>
      <c r="E205" s="75">
        <v>1922</v>
      </c>
      <c r="F205" s="75">
        <v>1850</v>
      </c>
      <c r="G205" s="176">
        <v>1818</v>
      </c>
      <c r="H205" s="177">
        <v>1725</v>
      </c>
      <c r="I205" s="177">
        <v>1675.9331</v>
      </c>
      <c r="J205" s="178">
        <f t="shared" si="11"/>
        <v>-49.066900000000032</v>
      </c>
      <c r="K205" s="179">
        <f t="shared" si="12"/>
        <v>-2.8444579710144947E-2</v>
      </c>
      <c r="L205" s="180">
        <v>408</v>
      </c>
      <c r="M205" s="17"/>
    </row>
    <row r="206" spans="1:13">
      <c r="A206" s="142" t="s">
        <v>210</v>
      </c>
      <c r="B206" s="112">
        <f>IFERROR(INDEX(Closures!$A$2:$A$189,MATCH(A206,Closures!$E$2:$E$189,0)),"")</f>
        <v>54</v>
      </c>
      <c r="C206" s="58" t="s">
        <v>77</v>
      </c>
      <c r="D206" s="176">
        <v>4969</v>
      </c>
      <c r="E206" s="75">
        <v>5266</v>
      </c>
      <c r="F206" s="75">
        <v>5524</v>
      </c>
      <c r="G206" s="176">
        <v>5898</v>
      </c>
      <c r="H206" s="177">
        <v>6050</v>
      </c>
      <c r="I206" s="177">
        <v>6173.0865999999996</v>
      </c>
      <c r="J206" s="178">
        <f t="shared" si="11"/>
        <v>123.08659999999963</v>
      </c>
      <c r="K206" s="179">
        <f t="shared" si="12"/>
        <v>2.0344892561983411E-2</v>
      </c>
      <c r="L206" s="180">
        <v>249</v>
      </c>
      <c r="M206" s="17"/>
    </row>
    <row r="207" spans="1:13" s="6" customFormat="1">
      <c r="A207" s="142" t="s">
        <v>211</v>
      </c>
      <c r="B207" s="112">
        <f>IFERROR(INDEX(Closures!$A$2:$A$189,MATCH(A207,Closures!$E$2:$E$189,0)),"")</f>
        <v>55</v>
      </c>
      <c r="C207" s="58" t="s">
        <v>77</v>
      </c>
      <c r="D207" s="176">
        <v>5718</v>
      </c>
      <c r="E207" s="75">
        <v>6997</v>
      </c>
      <c r="F207" s="75">
        <v>2485</v>
      </c>
      <c r="G207" s="176">
        <v>3503</v>
      </c>
      <c r="H207" s="177">
        <v>4331</v>
      </c>
      <c r="I207" s="177">
        <v>4493.4449000000004</v>
      </c>
      <c r="J207" s="178">
        <f t="shared" si="11"/>
        <v>162.44490000000042</v>
      </c>
      <c r="K207" s="179">
        <f t="shared" si="12"/>
        <v>3.7507480951281556E-2</v>
      </c>
      <c r="L207" s="180">
        <v>310</v>
      </c>
      <c r="M207" s="17"/>
    </row>
    <row r="208" spans="1:13">
      <c r="A208" s="142" t="s">
        <v>212</v>
      </c>
      <c r="B208" s="112" t="str">
        <f>IFERROR(INDEX(Closures!$A$2:$A$189,MATCH(A208,Closures!$E$2:$E$189,0)),"")</f>
        <v/>
      </c>
      <c r="C208" s="58" t="s">
        <v>77</v>
      </c>
      <c r="D208" s="176">
        <v>4092</v>
      </c>
      <c r="E208" s="75">
        <v>4120</v>
      </c>
      <c r="F208" s="75">
        <v>4114</v>
      </c>
      <c r="G208" s="176">
        <v>4113</v>
      </c>
      <c r="H208" s="177">
        <v>4019</v>
      </c>
      <c r="I208" s="177">
        <v>3557.8503999999998</v>
      </c>
      <c r="J208" s="178">
        <f t="shared" si="11"/>
        <v>-461.14960000000019</v>
      </c>
      <c r="K208" s="179">
        <f t="shared" si="12"/>
        <v>-0.11474237372480721</v>
      </c>
      <c r="L208" s="180">
        <v>346</v>
      </c>
      <c r="M208" s="17"/>
    </row>
    <row r="209" spans="1:13" s="6" customFormat="1">
      <c r="A209" s="144" t="s">
        <v>213</v>
      </c>
      <c r="B209" s="112">
        <f>IFERROR(INDEX(Closures!$A$2:$A$189,MATCH(A209,Closures!$E$2:$E$189,0)),"")</f>
        <v>57</v>
      </c>
      <c r="C209" s="58" t="s">
        <v>77</v>
      </c>
      <c r="D209" s="176">
        <v>5943</v>
      </c>
      <c r="E209" s="75">
        <v>5896</v>
      </c>
      <c r="F209" s="75">
        <v>5842</v>
      </c>
      <c r="G209" s="176">
        <v>3199</v>
      </c>
      <c r="H209" s="177">
        <v>5523</v>
      </c>
      <c r="I209" s="177">
        <v>5967.3149999999996</v>
      </c>
      <c r="J209" s="178">
        <f t="shared" si="11"/>
        <v>444.3149999999996</v>
      </c>
      <c r="K209" s="179">
        <f t="shared" si="12"/>
        <v>8.0448126018468152E-2</v>
      </c>
      <c r="L209" s="180">
        <v>253</v>
      </c>
      <c r="M209" s="17"/>
    </row>
    <row r="210" spans="1:13">
      <c r="A210" s="142" t="s">
        <v>214</v>
      </c>
      <c r="B210" s="112" t="str">
        <f>IFERROR(INDEX(Closures!$A$2:$A$189,MATCH(A210,Closures!$E$2:$E$189,0)),"")</f>
        <v/>
      </c>
      <c r="C210" s="58" t="s">
        <v>77</v>
      </c>
      <c r="D210" s="176">
        <v>9715</v>
      </c>
      <c r="E210" s="75">
        <v>10033</v>
      </c>
      <c r="F210" s="75">
        <v>9995</v>
      </c>
      <c r="G210" s="176">
        <v>10234</v>
      </c>
      <c r="H210" s="177">
        <v>10059</v>
      </c>
      <c r="I210" s="177">
        <v>10152.401599999999</v>
      </c>
      <c r="J210" s="178">
        <f t="shared" si="11"/>
        <v>93.401599999999235</v>
      </c>
      <c r="K210" s="179">
        <f t="shared" si="12"/>
        <v>9.2853762799482292E-3</v>
      </c>
      <c r="L210" s="180">
        <v>158</v>
      </c>
      <c r="M210" s="17"/>
    </row>
    <row r="211" spans="1:13">
      <c r="A211" s="142" t="s">
        <v>215</v>
      </c>
      <c r="B211" s="112" t="str">
        <f>IFERROR(INDEX(Closures!$A$2:$A$189,MATCH(A211,Closures!$E$2:$E$189,0)),"")</f>
        <v/>
      </c>
      <c r="C211" s="58" t="s">
        <v>77</v>
      </c>
      <c r="D211" s="176">
        <v>5570</v>
      </c>
      <c r="E211" s="75">
        <v>5796</v>
      </c>
      <c r="F211" s="75">
        <v>5801</v>
      </c>
      <c r="G211" s="176">
        <v>5936</v>
      </c>
      <c r="H211" s="177">
        <v>5768</v>
      </c>
      <c r="I211" s="177">
        <v>5730.3149999999996</v>
      </c>
      <c r="J211" s="178">
        <f t="shared" si="11"/>
        <v>-37.6850000000004</v>
      </c>
      <c r="K211" s="179">
        <f t="shared" si="12"/>
        <v>-6.5334604715673369E-3</v>
      </c>
      <c r="L211" s="180">
        <v>261</v>
      </c>
      <c r="M211" s="17"/>
    </row>
    <row r="212" spans="1:13" s="6" customFormat="1">
      <c r="A212" s="142" t="s">
        <v>216</v>
      </c>
      <c r="B212" s="112">
        <f>IFERROR(INDEX(Closures!$A$2:$A$189,MATCH(A212,Closures!$E$2:$E$189,0)),"")</f>
        <v>58</v>
      </c>
      <c r="C212" s="58" t="s">
        <v>77</v>
      </c>
      <c r="D212" s="176">
        <v>5735</v>
      </c>
      <c r="E212" s="75">
        <v>1690</v>
      </c>
      <c r="F212" s="75">
        <v>5122</v>
      </c>
      <c r="G212" s="176">
        <v>5642</v>
      </c>
      <c r="H212" s="177">
        <v>4747</v>
      </c>
      <c r="I212" s="177">
        <v>4780.1692999999996</v>
      </c>
      <c r="J212" s="178">
        <f t="shared" si="11"/>
        <v>33.169299999999566</v>
      </c>
      <c r="K212" s="179">
        <f t="shared" si="12"/>
        <v>6.9874236359805282E-3</v>
      </c>
      <c r="L212" s="180">
        <v>296</v>
      </c>
      <c r="M212" s="17"/>
    </row>
    <row r="213" spans="1:13">
      <c r="A213" s="142" t="s">
        <v>217</v>
      </c>
      <c r="B213" s="112" t="str">
        <f>IFERROR(INDEX(Closures!$A$2:$A$189,MATCH(A213,Closures!$E$2:$E$189,0)),"")</f>
        <v/>
      </c>
      <c r="C213" s="58" t="s">
        <v>77</v>
      </c>
      <c r="D213" s="176">
        <v>5223</v>
      </c>
      <c r="E213" s="75">
        <v>5443</v>
      </c>
      <c r="F213" s="75">
        <v>5678</v>
      </c>
      <c r="G213" s="176">
        <v>5715</v>
      </c>
      <c r="H213" s="177">
        <v>5667</v>
      </c>
      <c r="I213" s="177">
        <v>5652.6810999999998</v>
      </c>
      <c r="J213" s="178">
        <f t="shared" si="11"/>
        <v>-14.318900000000212</v>
      </c>
      <c r="K213" s="179">
        <f t="shared" si="12"/>
        <v>-2.5267160755250064E-3</v>
      </c>
      <c r="L213" s="180">
        <v>266</v>
      </c>
      <c r="M213" s="17"/>
    </row>
    <row r="214" spans="1:13">
      <c r="A214" s="142" t="s">
        <v>218</v>
      </c>
      <c r="B214" s="112">
        <f>IFERROR(INDEX(Closures!$A$2:$A$189,MATCH(A214,Closures!$E$2:$E$189,0)),"")</f>
        <v>59</v>
      </c>
      <c r="C214" s="58" t="s">
        <v>77</v>
      </c>
      <c r="D214" s="176">
        <v>5933</v>
      </c>
      <c r="E214" s="75">
        <v>8148</v>
      </c>
      <c r="F214" s="75">
        <v>4006</v>
      </c>
      <c r="G214" s="176">
        <v>5777</v>
      </c>
      <c r="H214" s="177">
        <v>5246</v>
      </c>
      <c r="I214" s="177">
        <v>5238.0906000000004</v>
      </c>
      <c r="J214" s="178">
        <f t="shared" si="11"/>
        <v>-7.9093999999995503</v>
      </c>
      <c r="K214" s="179">
        <f t="shared" si="12"/>
        <v>-1.5077011056041842E-3</v>
      </c>
      <c r="L214" s="180">
        <v>279</v>
      </c>
      <c r="M214" s="17"/>
    </row>
    <row r="215" spans="1:13">
      <c r="A215" s="142" t="s">
        <v>219</v>
      </c>
      <c r="B215" s="112" t="str">
        <f>IFERROR(INDEX(Closures!$A$2:$A$189,MATCH(A215,Closures!$E$2:$E$189,0)),"")</f>
        <v/>
      </c>
      <c r="C215" s="58" t="s">
        <v>77</v>
      </c>
      <c r="D215" s="176">
        <v>14118</v>
      </c>
      <c r="E215" s="75">
        <v>14304</v>
      </c>
      <c r="F215" s="75">
        <v>14477</v>
      </c>
      <c r="G215" s="176">
        <v>14311</v>
      </c>
      <c r="H215" s="177">
        <v>13946</v>
      </c>
      <c r="I215" s="177">
        <v>13908.145699999999</v>
      </c>
      <c r="J215" s="178">
        <f t="shared" si="11"/>
        <v>-37.854300000000876</v>
      </c>
      <c r="K215" s="179">
        <f t="shared" si="12"/>
        <v>-2.7143482002008374E-3</v>
      </c>
      <c r="L215" s="180">
        <v>112</v>
      </c>
      <c r="M215" s="17"/>
    </row>
    <row r="216" spans="1:13">
      <c r="A216" s="142" t="s">
        <v>220</v>
      </c>
      <c r="B216" s="112" t="str">
        <f>IFERROR(INDEX(Closures!$A$2:$A$189,MATCH(A216,Closures!$E$2:$E$189,0)),"")</f>
        <v/>
      </c>
      <c r="C216" s="58" t="s">
        <v>77</v>
      </c>
      <c r="D216" s="176">
        <v>3263</v>
      </c>
      <c r="E216" s="75">
        <v>3370</v>
      </c>
      <c r="F216" s="75">
        <v>3393</v>
      </c>
      <c r="G216" s="176">
        <v>3337</v>
      </c>
      <c r="H216" s="177">
        <v>3182</v>
      </c>
      <c r="I216" s="177">
        <v>3152.5904999999998</v>
      </c>
      <c r="J216" s="178">
        <f t="shared" si="11"/>
        <v>-29.409500000000207</v>
      </c>
      <c r="K216" s="179">
        <f t="shared" si="12"/>
        <v>-9.2424575738529885E-3</v>
      </c>
      <c r="L216" s="180">
        <v>370</v>
      </c>
      <c r="M216" s="17"/>
    </row>
    <row r="217" spans="1:13">
      <c r="A217" s="142" t="s">
        <v>221</v>
      </c>
      <c r="B217" s="112" t="str">
        <f>IFERROR(INDEX(Closures!$A$2:$A$189,MATCH(A217,Closures!$E$2:$E$189,0)),"")</f>
        <v/>
      </c>
      <c r="C217" s="58" t="s">
        <v>77</v>
      </c>
      <c r="D217" s="176">
        <v>4762</v>
      </c>
      <c r="E217" s="75">
        <v>5084</v>
      </c>
      <c r="F217" s="75">
        <v>4861</v>
      </c>
      <c r="G217" s="176">
        <v>4714</v>
      </c>
      <c r="H217" s="177">
        <v>4689</v>
      </c>
      <c r="I217" s="177">
        <v>4553</v>
      </c>
      <c r="J217" s="178">
        <f t="shared" si="11"/>
        <v>-136</v>
      </c>
      <c r="K217" s="179">
        <f t="shared" si="12"/>
        <v>-2.9004052036681594E-2</v>
      </c>
      <c r="L217" s="180">
        <v>307</v>
      </c>
      <c r="M217" s="17"/>
    </row>
    <row r="218" spans="1:13" s="6" customFormat="1">
      <c r="A218" s="142" t="s">
        <v>222</v>
      </c>
      <c r="B218" s="112" t="str">
        <f>IFERROR(INDEX(Closures!$A$2:$A$189,MATCH(A218,Closures!$E$2:$E$189,0)),"")</f>
        <v/>
      </c>
      <c r="C218" s="58" t="s">
        <v>77</v>
      </c>
      <c r="D218" s="176">
        <v>5783</v>
      </c>
      <c r="E218" s="75">
        <v>5802</v>
      </c>
      <c r="F218" s="75">
        <v>5806</v>
      </c>
      <c r="G218" s="176">
        <v>5795</v>
      </c>
      <c r="H218" s="177">
        <v>5684</v>
      </c>
      <c r="I218" s="177">
        <v>5468.1063000000004</v>
      </c>
      <c r="J218" s="178">
        <f t="shared" si="11"/>
        <v>-215.89369999999963</v>
      </c>
      <c r="K218" s="179">
        <f t="shared" si="12"/>
        <v>-3.7982705840957004E-2</v>
      </c>
      <c r="L218" s="180">
        <v>273</v>
      </c>
      <c r="M218" s="17"/>
    </row>
    <row r="219" spans="1:13">
      <c r="A219" s="142" t="s">
        <v>223</v>
      </c>
      <c r="B219" s="112" t="str">
        <f>IFERROR(INDEX(Closures!$A$2:$A$189,MATCH(A219,Closures!$E$2:$E$189,0)),"")</f>
        <v/>
      </c>
      <c r="C219" s="58" t="s">
        <v>77</v>
      </c>
      <c r="D219" s="176">
        <v>4675</v>
      </c>
      <c r="E219" s="75">
        <v>4727</v>
      </c>
      <c r="F219" s="75">
        <v>4688</v>
      </c>
      <c r="G219" s="176">
        <v>4471</v>
      </c>
      <c r="H219" s="177">
        <v>4029</v>
      </c>
      <c r="I219" s="177">
        <v>3446.3150000000001</v>
      </c>
      <c r="J219" s="178">
        <f t="shared" si="11"/>
        <v>-582.68499999999995</v>
      </c>
      <c r="K219" s="179">
        <f t="shared" si="12"/>
        <v>-0.14462273517001736</v>
      </c>
      <c r="L219" s="180">
        <v>352</v>
      </c>
      <c r="M219" s="17"/>
    </row>
    <row r="220" spans="1:13">
      <c r="A220" s="142" t="s">
        <v>224</v>
      </c>
      <c r="B220" s="112">
        <f>IFERROR(INDEX(Closures!$A$2:$A$189,MATCH(A220,Closures!$E$2:$E$189,0)),"")</f>
        <v>60</v>
      </c>
      <c r="C220" s="58" t="s">
        <v>77</v>
      </c>
      <c r="D220" s="176">
        <v>8084</v>
      </c>
      <c r="E220" s="75">
        <v>8031</v>
      </c>
      <c r="F220" s="75">
        <v>6785</v>
      </c>
      <c r="G220" s="176">
        <v>3449</v>
      </c>
      <c r="H220" s="177">
        <v>6657</v>
      </c>
      <c r="I220" s="177">
        <v>6724.3071</v>
      </c>
      <c r="J220" s="178">
        <f t="shared" si="11"/>
        <v>67.307099999999991</v>
      </c>
      <c r="K220" s="179">
        <f t="shared" si="12"/>
        <v>1.0110725552050472E-2</v>
      </c>
      <c r="L220" s="180">
        <v>228</v>
      </c>
      <c r="M220" s="17"/>
    </row>
    <row r="221" spans="1:13">
      <c r="A221" s="142" t="s">
        <v>225</v>
      </c>
      <c r="B221" s="112" t="str">
        <f>IFERROR(INDEX(Closures!$A$2:$A$189,MATCH(A221,Closures!$E$2:$E$189,0)),"")</f>
        <v/>
      </c>
      <c r="C221" s="58" t="s">
        <v>77</v>
      </c>
      <c r="D221" s="176">
        <v>6415</v>
      </c>
      <c r="E221" s="75">
        <v>6599</v>
      </c>
      <c r="F221" s="75">
        <v>6512</v>
      </c>
      <c r="G221" s="176">
        <v>6395</v>
      </c>
      <c r="H221" s="177">
        <v>6835</v>
      </c>
      <c r="I221" s="177">
        <v>7375.2519000000002</v>
      </c>
      <c r="J221" s="178">
        <f t="shared" si="11"/>
        <v>540.25190000000021</v>
      </c>
      <c r="K221" s="179">
        <f t="shared" si="12"/>
        <v>7.9041975128017583E-2</v>
      </c>
      <c r="L221" s="180">
        <v>207</v>
      </c>
      <c r="M221" s="17"/>
    </row>
    <row r="222" spans="1:13">
      <c r="A222" s="142" t="s">
        <v>226</v>
      </c>
      <c r="B222" s="112" t="str">
        <f>IFERROR(INDEX(Closures!$A$2:$A$189,MATCH(A222,Closures!$E$2:$E$189,0)),"")</f>
        <v/>
      </c>
      <c r="C222" s="58" t="s">
        <v>77</v>
      </c>
      <c r="D222" s="176">
        <v>15117</v>
      </c>
      <c r="E222" s="75">
        <v>15674</v>
      </c>
      <c r="F222" s="75">
        <v>16060</v>
      </c>
      <c r="G222" s="176">
        <v>16408</v>
      </c>
      <c r="H222" s="177">
        <v>16121</v>
      </c>
      <c r="I222" s="177">
        <v>15956.531499999999</v>
      </c>
      <c r="J222" s="178">
        <f t="shared" si="11"/>
        <v>-164.46850000000086</v>
      </c>
      <c r="K222" s="179">
        <f t="shared" si="12"/>
        <v>-1.0202127659574522E-2</v>
      </c>
      <c r="L222" s="180">
        <v>90</v>
      </c>
      <c r="M222" s="17"/>
    </row>
    <row r="223" spans="1:13" s="6" customFormat="1">
      <c r="A223" s="142" t="s">
        <v>227</v>
      </c>
      <c r="B223" s="112">
        <f>IFERROR(INDEX(Closures!$A$2:$A$189,MATCH(A223,Closures!$E$2:$E$189,0)),"")</f>
        <v>61</v>
      </c>
      <c r="C223" s="58" t="s">
        <v>77</v>
      </c>
      <c r="D223" s="176">
        <v>3438</v>
      </c>
      <c r="E223" s="75">
        <v>989</v>
      </c>
      <c r="F223" s="75">
        <v>4194</v>
      </c>
      <c r="G223" s="176">
        <v>3660</v>
      </c>
      <c r="H223" s="177">
        <v>2904</v>
      </c>
      <c r="I223" s="177">
        <v>2833.0118000000002</v>
      </c>
      <c r="J223" s="178">
        <f t="shared" si="11"/>
        <v>-70.988199999999779</v>
      </c>
      <c r="K223" s="179">
        <f t="shared" si="12"/>
        <v>-2.4444972451790559E-2</v>
      </c>
      <c r="L223" s="180">
        <v>376</v>
      </c>
      <c r="M223" s="17"/>
    </row>
    <row r="224" spans="1:13" s="6" customFormat="1">
      <c r="A224" s="142" t="s">
        <v>228</v>
      </c>
      <c r="B224" s="112" t="str">
        <f>IFERROR(INDEX(Closures!$A$2:$A$189,MATCH(A224,Closures!$E$2:$E$189,0)),"")</f>
        <v/>
      </c>
      <c r="C224" s="58" t="s">
        <v>77</v>
      </c>
      <c r="D224" s="176">
        <v>3050</v>
      </c>
      <c r="E224" s="75">
        <v>3202</v>
      </c>
      <c r="F224" s="75">
        <v>3224</v>
      </c>
      <c r="G224" s="176">
        <v>3259</v>
      </c>
      <c r="H224" s="177">
        <v>3021</v>
      </c>
      <c r="I224" s="177">
        <v>2919.8937000000001</v>
      </c>
      <c r="J224" s="178">
        <f t="shared" si="11"/>
        <v>-101.10629999999992</v>
      </c>
      <c r="K224" s="179">
        <f t="shared" si="12"/>
        <v>-3.3467825223435922E-2</v>
      </c>
      <c r="L224" s="180">
        <v>374</v>
      </c>
      <c r="M224" s="17"/>
    </row>
    <row r="225" spans="1:13" s="6" customFormat="1">
      <c r="A225" s="142" t="s">
        <v>229</v>
      </c>
      <c r="B225" s="112" t="str">
        <f>IFERROR(INDEX(Closures!$A$2:$A$189,MATCH(A225,Closures!$E$2:$E$189,0)),"")</f>
        <v/>
      </c>
      <c r="C225" s="58" t="s">
        <v>77</v>
      </c>
      <c r="D225" s="176">
        <v>2940</v>
      </c>
      <c r="E225" s="75">
        <v>3004</v>
      </c>
      <c r="F225" s="75">
        <v>3067</v>
      </c>
      <c r="G225" s="176">
        <v>2900</v>
      </c>
      <c r="H225" s="177">
        <v>2678</v>
      </c>
      <c r="I225" s="177">
        <v>2614.3897999999999</v>
      </c>
      <c r="J225" s="178">
        <f t="shared" si="11"/>
        <v>-63.610200000000077</v>
      </c>
      <c r="K225" s="179">
        <f t="shared" si="12"/>
        <v>-2.3752875280059774E-2</v>
      </c>
      <c r="L225" s="180">
        <v>384</v>
      </c>
      <c r="M225" s="17"/>
    </row>
    <row r="226" spans="1:13">
      <c r="A226" s="142" t="s">
        <v>230</v>
      </c>
      <c r="B226" s="112">
        <f>IFERROR(INDEX(Closures!$A$2:$A$189,MATCH(A226,Closures!$E$2:$E$189,0)),"")</f>
        <v>62</v>
      </c>
      <c r="C226" s="58" t="s">
        <v>77</v>
      </c>
      <c r="D226" s="176">
        <v>2262</v>
      </c>
      <c r="E226" s="75">
        <v>2397</v>
      </c>
      <c r="F226" s="75">
        <v>2421</v>
      </c>
      <c r="G226" s="176">
        <v>2404</v>
      </c>
      <c r="H226" s="177">
        <v>2469</v>
      </c>
      <c r="I226" s="177">
        <v>2471.2165</v>
      </c>
      <c r="J226" s="178">
        <f t="shared" ref="J226:J229" si="13">I226-H226</f>
        <v>2.2164999999999964</v>
      </c>
      <c r="K226" s="179">
        <f t="shared" si="12"/>
        <v>8.9773187525313746E-4</v>
      </c>
      <c r="L226" s="180">
        <v>389</v>
      </c>
      <c r="M226" s="17"/>
    </row>
    <row r="227" spans="1:13">
      <c r="A227" s="142" t="s">
        <v>231</v>
      </c>
      <c r="B227" s="112">
        <f>IFERROR(INDEX(Closures!$A$2:$A$189,MATCH(A227,Closures!$E$2:$E$189,0)),"")</f>
        <v>63</v>
      </c>
      <c r="C227" s="58" t="s">
        <v>77</v>
      </c>
      <c r="D227" s="176">
        <v>4248</v>
      </c>
      <c r="E227" s="75">
        <v>4437</v>
      </c>
      <c r="F227" s="75">
        <v>3812</v>
      </c>
      <c r="G227" s="176">
        <v>4564</v>
      </c>
      <c r="H227" s="177">
        <v>4468</v>
      </c>
      <c r="I227" s="177">
        <v>4292.0038999999997</v>
      </c>
      <c r="J227" s="178">
        <f t="shared" si="13"/>
        <v>-175.9961000000003</v>
      </c>
      <c r="K227" s="179">
        <f t="shared" si="12"/>
        <v>-3.9390353625783414E-2</v>
      </c>
      <c r="L227" s="180">
        <v>319</v>
      </c>
      <c r="M227" s="17"/>
    </row>
    <row r="228" spans="1:13">
      <c r="A228" s="142" t="s">
        <v>232</v>
      </c>
      <c r="B228" s="112" t="str">
        <f>IFERROR(INDEX(Closures!$A$2:$A$189,MATCH(A228,Closures!$E$2:$E$189,0)),"")</f>
        <v/>
      </c>
      <c r="C228" s="58" t="s">
        <v>77</v>
      </c>
      <c r="D228" s="176">
        <v>7720</v>
      </c>
      <c r="E228" s="75">
        <v>7541</v>
      </c>
      <c r="F228" s="75">
        <v>7272</v>
      </c>
      <c r="G228" s="176">
        <v>7317</v>
      </c>
      <c r="H228" s="177">
        <v>7262</v>
      </c>
      <c r="I228" s="177">
        <v>6499.4763999999996</v>
      </c>
      <c r="J228" s="178">
        <f t="shared" si="13"/>
        <v>-762.52360000000044</v>
      </c>
      <c r="K228" s="179">
        <f t="shared" si="12"/>
        <v>-0.10500187276232449</v>
      </c>
      <c r="L228" s="180">
        <v>239</v>
      </c>
      <c r="M228" s="17"/>
    </row>
    <row r="229" spans="1:13">
      <c r="A229" s="146" t="s">
        <v>233</v>
      </c>
      <c r="B229" s="112" t="str">
        <f>IFERROR(INDEX(Closures!$A$2:$A$189,MATCH(A229,Closures!$E$2:$E$189,0)),"")</f>
        <v/>
      </c>
      <c r="C229" s="181" t="s">
        <v>77</v>
      </c>
      <c r="D229" s="101">
        <v>8973</v>
      </c>
      <c r="E229" s="76">
        <v>9328</v>
      </c>
      <c r="F229" s="76">
        <v>10246</v>
      </c>
      <c r="G229" s="187">
        <v>10373</v>
      </c>
      <c r="H229" s="59">
        <v>11032</v>
      </c>
      <c r="I229" s="177">
        <v>12638.326800000001</v>
      </c>
      <c r="J229" s="178">
        <f t="shared" si="13"/>
        <v>1606.3268000000007</v>
      </c>
      <c r="K229" s="179">
        <f t="shared" si="12"/>
        <v>0.14560612762871653</v>
      </c>
      <c r="L229" s="180">
        <v>124</v>
      </c>
      <c r="M229" s="17"/>
    </row>
    <row r="230" spans="1:13" s="13" customFormat="1" ht="12.75">
      <c r="A230" s="143" t="s">
        <v>234</v>
      </c>
      <c r="B230" s="114"/>
      <c r="C230" s="11"/>
      <c r="D230" s="16"/>
      <c r="E230" s="16"/>
      <c r="F230" s="16"/>
      <c r="G230" s="16"/>
      <c r="H230" s="16"/>
      <c r="I230" s="16"/>
      <c r="J230" s="183"/>
      <c r="K230" s="184"/>
      <c r="L230" s="185"/>
      <c r="M230" s="17"/>
    </row>
    <row r="231" spans="1:13">
      <c r="A231" s="141" t="s">
        <v>235</v>
      </c>
      <c r="B231" s="112" t="str">
        <f>IFERROR(INDEX(Closures!$A$2:$A$189,MATCH(A231,Closures!$E$2:$E$189,0)),"")</f>
        <v/>
      </c>
      <c r="C231" s="169" t="s">
        <v>236</v>
      </c>
      <c r="D231" s="170">
        <v>24286</v>
      </c>
      <c r="E231" s="74">
        <v>23789</v>
      </c>
      <c r="F231" s="74">
        <v>23195</v>
      </c>
      <c r="G231" s="188">
        <v>21823</v>
      </c>
      <c r="H231" s="186">
        <v>20998</v>
      </c>
      <c r="I231" s="177">
        <v>18393.110199999999</v>
      </c>
      <c r="J231" s="178">
        <f t="shared" ref="J231" si="14">I231-H231</f>
        <v>-2604.8898000000008</v>
      </c>
      <c r="K231" s="179">
        <f>J231/H231</f>
        <v>-0.12405418611296318</v>
      </c>
      <c r="L231" s="180">
        <v>78</v>
      </c>
      <c r="M231" s="17"/>
    </row>
    <row r="232" spans="1:13">
      <c r="A232" s="142" t="s">
        <v>237</v>
      </c>
      <c r="B232" s="112" t="str">
        <f>IFERROR(INDEX(Closures!$A$2:$A$189,MATCH(A232,Closures!$E$2:$E$189,0)),"")</f>
        <v/>
      </c>
      <c r="C232" s="58" t="s">
        <v>236</v>
      </c>
      <c r="D232" s="176">
        <v>13318</v>
      </c>
      <c r="E232" s="75">
        <v>13309</v>
      </c>
      <c r="F232" s="75">
        <v>13246</v>
      </c>
      <c r="G232" s="176">
        <v>12818</v>
      </c>
      <c r="H232" s="177">
        <v>12569</v>
      </c>
      <c r="I232" s="177">
        <v>12004.5905</v>
      </c>
      <c r="J232" s="178">
        <f t="shared" ref="J232:J239" si="15">I232-H232</f>
        <v>-564.40949999999975</v>
      </c>
      <c r="K232" s="179">
        <f t="shared" ref="K232:K239" si="16">J232/H232</f>
        <v>-4.4904885034608939E-2</v>
      </c>
      <c r="L232" s="180">
        <v>129</v>
      </c>
      <c r="M232" s="17"/>
    </row>
    <row r="233" spans="1:13">
      <c r="A233" s="142" t="s">
        <v>238</v>
      </c>
      <c r="B233" s="112">
        <f>IFERROR(INDEX(Closures!$A$2:$A$189,MATCH(A233,Closures!$E$2:$E$189,0)),"")</f>
        <v>64</v>
      </c>
      <c r="C233" s="58" t="s">
        <v>236</v>
      </c>
      <c r="D233" s="176">
        <v>16641</v>
      </c>
      <c r="E233" s="75">
        <v>13057</v>
      </c>
      <c r="F233" s="75">
        <v>13994</v>
      </c>
      <c r="G233" s="176">
        <v>14337</v>
      </c>
      <c r="H233" s="177">
        <v>13285</v>
      </c>
      <c r="I233" s="177">
        <v>13217.507900000001</v>
      </c>
      <c r="J233" s="178">
        <f t="shared" si="15"/>
        <v>-67.492099999999482</v>
      </c>
      <c r="K233" s="179">
        <f t="shared" si="16"/>
        <v>-5.0803236733157307E-3</v>
      </c>
      <c r="L233" s="180">
        <v>117</v>
      </c>
      <c r="M233" s="17"/>
    </row>
    <row r="234" spans="1:13">
      <c r="A234" s="142" t="s">
        <v>239</v>
      </c>
      <c r="B234" s="112" t="str">
        <f>IFERROR(INDEX(Closures!$A$2:$A$189,MATCH(A234,Closures!$E$2:$E$189,0)),"")</f>
        <v/>
      </c>
      <c r="C234" s="58" t="s">
        <v>236</v>
      </c>
      <c r="D234" s="176">
        <v>4832</v>
      </c>
      <c r="E234" s="75">
        <v>4800</v>
      </c>
      <c r="F234" s="75">
        <v>4776</v>
      </c>
      <c r="G234" s="176">
        <v>4674</v>
      </c>
      <c r="H234" s="177">
        <v>5444</v>
      </c>
      <c r="I234" s="177">
        <v>4724.0668999999998</v>
      </c>
      <c r="J234" s="178">
        <f t="shared" si="15"/>
        <v>-719.93310000000019</v>
      </c>
      <c r="K234" s="179">
        <f t="shared" si="16"/>
        <v>-0.13224340558412936</v>
      </c>
      <c r="L234" s="180">
        <v>301</v>
      </c>
      <c r="M234" s="17"/>
    </row>
    <row r="235" spans="1:13">
      <c r="A235" s="142" t="s">
        <v>240</v>
      </c>
      <c r="B235" s="112" t="str">
        <f>IFERROR(INDEX(Closures!$A$2:$A$189,MATCH(A235,Closures!$E$2:$E$189,0)),"")</f>
        <v/>
      </c>
      <c r="C235" s="58" t="s">
        <v>236</v>
      </c>
      <c r="D235" s="176">
        <v>12452</v>
      </c>
      <c r="E235" s="75">
        <v>13409</v>
      </c>
      <c r="F235" s="75">
        <v>13341</v>
      </c>
      <c r="G235" s="176">
        <v>11932</v>
      </c>
      <c r="H235" s="177">
        <v>10851</v>
      </c>
      <c r="I235" s="177">
        <v>10579.866099999999</v>
      </c>
      <c r="J235" s="178">
        <f t="shared" si="15"/>
        <v>-271.13390000000072</v>
      </c>
      <c r="K235" s="179">
        <f t="shared" si="16"/>
        <v>-2.4986996590176086E-2</v>
      </c>
      <c r="L235" s="180">
        <v>150</v>
      </c>
      <c r="M235" s="17"/>
    </row>
    <row r="236" spans="1:13" s="6" customFormat="1">
      <c r="A236" s="142" t="s">
        <v>241</v>
      </c>
      <c r="B236" s="112" t="str">
        <f>IFERROR(INDEX(Closures!$A$2:$A$189,MATCH(A236,Closures!$E$2:$E$189,0)),"")</f>
        <v/>
      </c>
      <c r="C236" s="58" t="s">
        <v>236</v>
      </c>
      <c r="D236" s="176">
        <v>11787</v>
      </c>
      <c r="E236" s="75">
        <v>12196</v>
      </c>
      <c r="F236" s="75">
        <v>12090</v>
      </c>
      <c r="G236" s="176">
        <v>11553</v>
      </c>
      <c r="H236" s="177">
        <v>10707</v>
      </c>
      <c r="I236" s="177">
        <v>10591.570900000001</v>
      </c>
      <c r="J236" s="178">
        <f t="shared" si="15"/>
        <v>-115.42909999999938</v>
      </c>
      <c r="K236" s="179">
        <f t="shared" si="16"/>
        <v>-1.0780713551881888E-2</v>
      </c>
      <c r="L236" s="180">
        <v>149</v>
      </c>
      <c r="M236" s="17"/>
    </row>
    <row r="237" spans="1:13">
      <c r="A237" s="142" t="s">
        <v>242</v>
      </c>
      <c r="B237" s="112" t="str">
        <f>IFERROR(INDEX(Closures!$A$2:$A$189,MATCH(A237,Closures!$E$2:$E$189,0)),"")</f>
        <v/>
      </c>
      <c r="C237" s="58" t="s">
        <v>236</v>
      </c>
      <c r="D237" s="176">
        <v>16674</v>
      </c>
      <c r="E237" s="75">
        <v>16702</v>
      </c>
      <c r="F237" s="75">
        <v>16707</v>
      </c>
      <c r="G237" s="176">
        <v>15899</v>
      </c>
      <c r="H237" s="177">
        <v>14715</v>
      </c>
      <c r="I237" s="177">
        <v>14394.220499999999</v>
      </c>
      <c r="J237" s="178">
        <f t="shared" si="15"/>
        <v>-320.77950000000055</v>
      </c>
      <c r="K237" s="179">
        <f t="shared" si="16"/>
        <v>-2.1799490316004116E-2</v>
      </c>
      <c r="L237" s="180">
        <v>106</v>
      </c>
      <c r="M237" s="17"/>
    </row>
    <row r="238" spans="1:13">
      <c r="A238" s="142" t="s">
        <v>243</v>
      </c>
      <c r="B238" s="112" t="str">
        <f>IFERROR(INDEX(Closures!$A$2:$A$189,MATCH(A238,Closures!$E$2:$E$189,0)),"")</f>
        <v/>
      </c>
      <c r="C238" s="58" t="s">
        <v>236</v>
      </c>
      <c r="D238" s="176">
        <v>7005</v>
      </c>
      <c r="E238" s="75">
        <v>7215</v>
      </c>
      <c r="F238" s="75">
        <v>7417</v>
      </c>
      <c r="G238" s="176">
        <v>7232</v>
      </c>
      <c r="H238" s="177">
        <v>7613</v>
      </c>
      <c r="I238" s="177">
        <v>7249.1495999999997</v>
      </c>
      <c r="J238" s="178">
        <f t="shared" si="15"/>
        <v>-363.85040000000026</v>
      </c>
      <c r="K238" s="179">
        <f t="shared" si="16"/>
        <v>-4.7793300932615301E-2</v>
      </c>
      <c r="L238" s="180">
        <v>211</v>
      </c>
      <c r="M238" s="17"/>
    </row>
    <row r="239" spans="1:13">
      <c r="A239" s="142" t="s">
        <v>244</v>
      </c>
      <c r="B239" s="112" t="str">
        <f>IFERROR(INDEX(Closures!$A$2:$A$189,MATCH(A239,Closures!$E$2:$E$189,0)),"")</f>
        <v/>
      </c>
      <c r="C239" s="58" t="s">
        <v>236</v>
      </c>
      <c r="D239" s="176">
        <v>16460</v>
      </c>
      <c r="E239" s="75">
        <v>16132</v>
      </c>
      <c r="F239" s="75">
        <v>15861</v>
      </c>
      <c r="G239" s="176">
        <v>15263</v>
      </c>
      <c r="H239" s="177">
        <v>15079</v>
      </c>
      <c r="I239" s="177">
        <v>14777.3858</v>
      </c>
      <c r="J239" s="178">
        <f t="shared" si="15"/>
        <v>-301.61419999999998</v>
      </c>
      <c r="K239" s="179">
        <f t="shared" si="16"/>
        <v>-2.0002268054910802E-2</v>
      </c>
      <c r="L239" s="180">
        <v>101</v>
      </c>
      <c r="M239" s="17"/>
    </row>
    <row r="240" spans="1:13">
      <c r="A240" s="142" t="s">
        <v>245</v>
      </c>
      <c r="B240" s="112" t="str">
        <f>IFERROR(INDEX(Closures!$A$2:$A$189,MATCH(A240,Closures!$E$2:$E$189,0)),"")</f>
        <v/>
      </c>
      <c r="C240" s="58" t="s">
        <v>236</v>
      </c>
      <c r="D240" s="176">
        <v>8077</v>
      </c>
      <c r="E240" s="75">
        <v>7991</v>
      </c>
      <c r="F240" s="75">
        <v>7794</v>
      </c>
      <c r="G240" s="176">
        <v>7584</v>
      </c>
      <c r="H240" s="177">
        <v>7679</v>
      </c>
      <c r="I240" s="177">
        <v>7598.9093999999996</v>
      </c>
      <c r="J240" s="178">
        <f t="shared" ref="J240" si="17">I240-H240</f>
        <v>-80.09060000000045</v>
      </c>
      <c r="K240" s="179">
        <f>J240/H240</f>
        <v>-1.0429821591353099E-2</v>
      </c>
      <c r="L240" s="180">
        <v>199</v>
      </c>
      <c r="M240" s="17"/>
    </row>
    <row r="241" spans="1:13">
      <c r="A241" s="142" t="s">
        <v>246</v>
      </c>
      <c r="B241" s="112" t="str">
        <f>IFERROR(INDEX(Closures!$A$2:$A$189,MATCH(A241,Closures!$E$2:$E$189,0)),"")</f>
        <v/>
      </c>
      <c r="C241" s="58" t="s">
        <v>236</v>
      </c>
      <c r="D241" s="176">
        <v>15744</v>
      </c>
      <c r="E241" s="75">
        <v>15986</v>
      </c>
      <c r="F241" s="75">
        <v>15719</v>
      </c>
      <c r="G241" s="176">
        <v>15692</v>
      </c>
      <c r="H241" s="177">
        <v>14746</v>
      </c>
      <c r="I241" s="177">
        <v>14702.889800000001</v>
      </c>
      <c r="J241" s="178">
        <f t="shared" ref="J241:J304" si="18">I241-H241</f>
        <v>-43.110199999999168</v>
      </c>
      <c r="K241" s="179">
        <f t="shared" ref="K241:K304" si="19">J241/H241</f>
        <v>-2.923518242235126E-3</v>
      </c>
      <c r="L241" s="180">
        <v>103</v>
      </c>
      <c r="M241" s="17"/>
    </row>
    <row r="242" spans="1:13">
      <c r="A242" s="142" t="s">
        <v>247</v>
      </c>
      <c r="B242" s="112" t="str">
        <f>IFERROR(INDEX(Closures!$A$2:$A$189,MATCH(A242,Closures!$E$2:$E$189,0)),"")</f>
        <v/>
      </c>
      <c r="C242" s="58" t="s">
        <v>236</v>
      </c>
      <c r="D242" s="176">
        <v>30168</v>
      </c>
      <c r="E242" s="75">
        <v>30277</v>
      </c>
      <c r="F242" s="75">
        <v>30024</v>
      </c>
      <c r="G242" s="176">
        <v>29065</v>
      </c>
      <c r="H242" s="177">
        <v>27605</v>
      </c>
      <c r="I242" s="177">
        <v>27231.492099999999</v>
      </c>
      <c r="J242" s="178">
        <f t="shared" si="18"/>
        <v>-373.50790000000052</v>
      </c>
      <c r="K242" s="179">
        <f t="shared" si="19"/>
        <v>-1.3530443760188391E-2</v>
      </c>
      <c r="L242" s="180">
        <v>38</v>
      </c>
      <c r="M242" s="17"/>
    </row>
    <row r="243" spans="1:13">
      <c r="A243" s="142" t="s">
        <v>248</v>
      </c>
      <c r="B243" s="112" t="str">
        <f>IFERROR(INDEX(Closures!$A$2:$A$189,MATCH(A243,Closures!$E$2:$E$189,0)),"")</f>
        <v/>
      </c>
      <c r="C243" s="58" t="s">
        <v>236</v>
      </c>
      <c r="D243" s="176">
        <v>28428</v>
      </c>
      <c r="E243" s="75">
        <v>29062</v>
      </c>
      <c r="F243" s="75">
        <v>29423</v>
      </c>
      <c r="G243" s="176">
        <v>28680</v>
      </c>
      <c r="H243" s="177">
        <v>27677</v>
      </c>
      <c r="I243" s="177">
        <v>28266.752</v>
      </c>
      <c r="J243" s="178">
        <f t="shared" si="18"/>
        <v>589.75200000000041</v>
      </c>
      <c r="K243" s="179">
        <f t="shared" si="19"/>
        <v>2.1308378798280174E-2</v>
      </c>
      <c r="L243" s="180">
        <v>36</v>
      </c>
      <c r="M243" s="17"/>
    </row>
    <row r="244" spans="1:13">
      <c r="A244" s="142" t="s">
        <v>249</v>
      </c>
      <c r="B244" s="112" t="str">
        <f>IFERROR(INDEX(Closures!$A$2:$A$189,MATCH(A244,Closures!$E$2:$E$189,0)),"")</f>
        <v/>
      </c>
      <c r="C244" s="58" t="s">
        <v>236</v>
      </c>
      <c r="D244" s="176">
        <v>15335</v>
      </c>
      <c r="E244" s="75">
        <v>15598</v>
      </c>
      <c r="F244" s="75">
        <v>15446</v>
      </c>
      <c r="G244" s="176">
        <v>15023</v>
      </c>
      <c r="H244" s="177">
        <v>14343</v>
      </c>
      <c r="I244" s="177">
        <v>13799.0236</v>
      </c>
      <c r="J244" s="178">
        <f t="shared" si="18"/>
        <v>-543.97639999999956</v>
      </c>
      <c r="K244" s="179">
        <f t="shared" si="19"/>
        <v>-3.7926263682632612E-2</v>
      </c>
      <c r="L244" s="180">
        <v>114</v>
      </c>
      <c r="M244" s="17"/>
    </row>
    <row r="245" spans="1:13">
      <c r="A245" s="142" t="s">
        <v>250</v>
      </c>
      <c r="B245" s="112" t="str">
        <f>IFERROR(INDEX(Closures!$A$2:$A$189,MATCH(A245,Closures!$E$2:$E$189,0)),"")</f>
        <v/>
      </c>
      <c r="C245" s="58" t="s">
        <v>236</v>
      </c>
      <c r="D245" s="176">
        <v>5620</v>
      </c>
      <c r="E245" s="75">
        <v>5575</v>
      </c>
      <c r="F245" s="75">
        <v>5785</v>
      </c>
      <c r="G245" s="176">
        <v>5770</v>
      </c>
      <c r="H245" s="177">
        <v>5490</v>
      </c>
      <c r="I245" s="177">
        <v>5656.6142</v>
      </c>
      <c r="J245" s="178">
        <f t="shared" si="18"/>
        <v>166.61419999999998</v>
      </c>
      <c r="K245" s="179">
        <f t="shared" si="19"/>
        <v>3.0348670309653911E-2</v>
      </c>
      <c r="L245" s="180">
        <v>265</v>
      </c>
      <c r="M245" s="17"/>
    </row>
    <row r="246" spans="1:13">
      <c r="A246" s="142" t="s">
        <v>251</v>
      </c>
      <c r="B246" s="112" t="str">
        <f>IFERROR(INDEX(Closures!$A$2:$A$189,MATCH(A246,Closures!$E$2:$E$189,0)),"")</f>
        <v/>
      </c>
      <c r="C246" s="58" t="s">
        <v>236</v>
      </c>
      <c r="D246" s="176">
        <v>14768</v>
      </c>
      <c r="E246" s="75">
        <v>14798</v>
      </c>
      <c r="F246" s="75">
        <v>14460</v>
      </c>
      <c r="G246" s="176">
        <v>14049</v>
      </c>
      <c r="H246" s="177">
        <v>13371</v>
      </c>
      <c r="I246" s="177">
        <v>12463.7441</v>
      </c>
      <c r="J246" s="178">
        <f t="shared" si="18"/>
        <v>-907.25590000000011</v>
      </c>
      <c r="K246" s="179">
        <f t="shared" si="19"/>
        <v>-6.7852509161618432E-2</v>
      </c>
      <c r="L246" s="180">
        <v>126</v>
      </c>
      <c r="M246" s="17"/>
    </row>
    <row r="247" spans="1:13" s="6" customFormat="1">
      <c r="A247" s="142" t="s">
        <v>252</v>
      </c>
      <c r="B247" s="112" t="str">
        <f>IFERROR(INDEX(Closures!$A$2:$A$189,MATCH(A247,Closures!$E$2:$E$189,0)),"")</f>
        <v/>
      </c>
      <c r="C247" s="58" t="s">
        <v>236</v>
      </c>
      <c r="D247" s="176">
        <v>43953</v>
      </c>
      <c r="E247" s="75">
        <v>45253</v>
      </c>
      <c r="F247" s="75">
        <v>44680</v>
      </c>
      <c r="G247" s="176">
        <v>43434</v>
      </c>
      <c r="H247" s="177">
        <v>44031</v>
      </c>
      <c r="I247" s="177">
        <v>44369.921300000002</v>
      </c>
      <c r="J247" s="178">
        <f t="shared" si="18"/>
        <v>338.92130000000179</v>
      </c>
      <c r="K247" s="179">
        <f t="shared" si="19"/>
        <v>7.6973336967137195E-3</v>
      </c>
      <c r="L247" s="180">
        <v>18</v>
      </c>
      <c r="M247" s="17"/>
    </row>
    <row r="248" spans="1:13">
      <c r="A248" s="142" t="s">
        <v>253</v>
      </c>
      <c r="B248" s="112" t="str">
        <f>IFERROR(INDEX(Closures!$A$2:$A$189,MATCH(A248,Closures!$E$2:$E$189,0)),"")</f>
        <v/>
      </c>
      <c r="C248" s="58" t="s">
        <v>236</v>
      </c>
      <c r="D248" s="176">
        <v>49990</v>
      </c>
      <c r="E248" s="75">
        <v>50335</v>
      </c>
      <c r="F248" s="75">
        <v>50692</v>
      </c>
      <c r="G248" s="176">
        <v>48565</v>
      </c>
      <c r="H248" s="177">
        <v>48508</v>
      </c>
      <c r="I248" s="177">
        <v>46363.244100000004</v>
      </c>
      <c r="J248" s="178">
        <f t="shared" si="18"/>
        <v>-2144.7558999999965</v>
      </c>
      <c r="K248" s="179">
        <f t="shared" si="19"/>
        <v>-4.4214478024243352E-2</v>
      </c>
      <c r="L248" s="180">
        <v>17</v>
      </c>
      <c r="M248" s="17"/>
    </row>
    <row r="249" spans="1:13">
      <c r="A249" s="142" t="s">
        <v>254</v>
      </c>
      <c r="B249" s="112" t="str">
        <f>IFERROR(INDEX(Closures!$A$2:$A$189,MATCH(A249,Closures!$E$2:$E$189,0)),"")</f>
        <v/>
      </c>
      <c r="C249" s="58" t="s">
        <v>236</v>
      </c>
      <c r="D249" s="176">
        <v>109472</v>
      </c>
      <c r="E249" s="75">
        <v>108440</v>
      </c>
      <c r="F249" s="75">
        <v>106718</v>
      </c>
      <c r="G249" s="176">
        <v>107141</v>
      </c>
      <c r="H249" s="177">
        <v>103572</v>
      </c>
      <c r="I249" s="177">
        <v>101831.7205</v>
      </c>
      <c r="J249" s="178">
        <f t="shared" si="18"/>
        <v>-1740.2795000000042</v>
      </c>
      <c r="K249" s="179">
        <f t="shared" si="19"/>
        <v>-1.6802605916657051E-2</v>
      </c>
      <c r="L249" s="180">
        <v>4</v>
      </c>
      <c r="M249" s="17"/>
    </row>
    <row r="250" spans="1:13">
      <c r="A250" s="142" t="s">
        <v>255</v>
      </c>
      <c r="B250" s="112" t="str">
        <f>IFERROR(INDEX(Closures!$A$2:$A$189,MATCH(A250,Closures!$E$2:$E$189,0)),"")</f>
        <v/>
      </c>
      <c r="C250" s="58" t="s">
        <v>236</v>
      </c>
      <c r="D250" s="176">
        <v>10099</v>
      </c>
      <c r="E250" s="75">
        <v>10112</v>
      </c>
      <c r="F250" s="75">
        <v>10039</v>
      </c>
      <c r="G250" s="176">
        <v>9863</v>
      </c>
      <c r="H250" s="177">
        <v>9433</v>
      </c>
      <c r="I250" s="177">
        <v>9218.7952999999998</v>
      </c>
      <c r="J250" s="178">
        <f t="shared" si="18"/>
        <v>-214.20470000000023</v>
      </c>
      <c r="K250" s="179">
        <f t="shared" si="19"/>
        <v>-2.2708014417470605E-2</v>
      </c>
      <c r="L250" s="180">
        <v>173</v>
      </c>
      <c r="M250" s="17"/>
    </row>
    <row r="251" spans="1:13">
      <c r="A251" s="142" t="s">
        <v>256</v>
      </c>
      <c r="B251" s="112">
        <f>IFERROR(INDEX(Closures!$A$2:$A$189,MATCH(A251,Closures!$E$2:$E$189,0)),"")</f>
        <v>66</v>
      </c>
      <c r="C251" s="58" t="s">
        <v>236</v>
      </c>
      <c r="D251" s="176">
        <v>3631</v>
      </c>
      <c r="E251" s="75">
        <v>3664</v>
      </c>
      <c r="F251" s="75">
        <v>3590</v>
      </c>
      <c r="G251" s="176">
        <v>3540</v>
      </c>
      <c r="H251" s="177">
        <v>2105</v>
      </c>
      <c r="I251" s="177">
        <v>3192.5787</v>
      </c>
      <c r="J251" s="178">
        <f t="shared" si="18"/>
        <v>1087.5787</v>
      </c>
      <c r="K251" s="179">
        <f t="shared" si="19"/>
        <v>0.51666446555819479</v>
      </c>
      <c r="L251" s="180">
        <v>366</v>
      </c>
      <c r="M251" s="17"/>
    </row>
    <row r="252" spans="1:13">
      <c r="A252" s="142" t="s">
        <v>257</v>
      </c>
      <c r="B252" s="112" t="str">
        <f>IFERROR(INDEX(Closures!$A$2:$A$189,MATCH(A252,Closures!$E$2:$E$189,0)),"")</f>
        <v/>
      </c>
      <c r="C252" s="58" t="s">
        <v>236</v>
      </c>
      <c r="D252" s="176">
        <v>23805</v>
      </c>
      <c r="E252" s="75">
        <v>24307</v>
      </c>
      <c r="F252" s="75">
        <v>24604</v>
      </c>
      <c r="G252" s="176">
        <v>23932</v>
      </c>
      <c r="H252" s="177">
        <v>23047</v>
      </c>
      <c r="I252" s="177">
        <v>22936.6024</v>
      </c>
      <c r="J252" s="178">
        <f t="shared" si="18"/>
        <v>-110.39760000000024</v>
      </c>
      <c r="K252" s="179">
        <f t="shared" si="19"/>
        <v>-4.7901071723000926E-3</v>
      </c>
      <c r="L252" s="180">
        <v>57</v>
      </c>
      <c r="M252" s="17"/>
    </row>
    <row r="253" spans="1:13">
      <c r="A253" s="142" t="s">
        <v>258</v>
      </c>
      <c r="B253" s="112" t="str">
        <f>IFERROR(INDEX(Closures!$A$2:$A$189,MATCH(A253,Closures!$E$2:$E$189,0)),"")</f>
        <v/>
      </c>
      <c r="C253" s="58" t="s">
        <v>236</v>
      </c>
      <c r="D253" s="176">
        <v>4022</v>
      </c>
      <c r="E253" s="75">
        <v>4038</v>
      </c>
      <c r="F253" s="75">
        <v>4052</v>
      </c>
      <c r="G253" s="176">
        <v>3804</v>
      </c>
      <c r="H253" s="177">
        <v>3595</v>
      </c>
      <c r="I253" s="177">
        <v>3555.6772000000001</v>
      </c>
      <c r="J253" s="178">
        <f t="shared" si="18"/>
        <v>-39.322799999999916</v>
      </c>
      <c r="K253" s="179">
        <f t="shared" si="19"/>
        <v>-1.0938191933240589E-2</v>
      </c>
      <c r="L253" s="180">
        <v>347</v>
      </c>
      <c r="M253" s="17"/>
    </row>
    <row r="254" spans="1:13">
      <c r="A254" s="142" t="s">
        <v>259</v>
      </c>
      <c r="B254" s="112" t="str">
        <f>IFERROR(INDEX(Closures!$A$2:$A$189,MATCH(A254,Closures!$E$2:$E$189,0)),"")</f>
        <v/>
      </c>
      <c r="C254" s="58" t="s">
        <v>236</v>
      </c>
      <c r="D254" s="176">
        <v>2586</v>
      </c>
      <c r="E254" s="75">
        <v>2596</v>
      </c>
      <c r="F254" s="75">
        <v>2733</v>
      </c>
      <c r="G254" s="176">
        <v>2715</v>
      </c>
      <c r="H254" s="177">
        <v>3168</v>
      </c>
      <c r="I254" s="177">
        <v>2731.5787</v>
      </c>
      <c r="J254" s="178">
        <f t="shared" si="18"/>
        <v>-436.42129999999997</v>
      </c>
      <c r="K254" s="179">
        <f t="shared" si="19"/>
        <v>-0.13775924873737372</v>
      </c>
      <c r="L254" s="180">
        <v>379</v>
      </c>
      <c r="M254" s="17"/>
    </row>
    <row r="255" spans="1:13">
      <c r="A255" s="142" t="s">
        <v>260</v>
      </c>
      <c r="B255" s="112" t="str">
        <f>IFERROR(INDEX(Closures!$A$2:$A$189,MATCH(A255,Closures!$E$2:$E$189,0)),"")</f>
        <v/>
      </c>
      <c r="C255" s="58" t="s">
        <v>236</v>
      </c>
      <c r="D255" s="176">
        <v>10822</v>
      </c>
      <c r="E255" s="75">
        <v>10918</v>
      </c>
      <c r="F255" s="75">
        <v>10928</v>
      </c>
      <c r="G255" s="176">
        <v>10802</v>
      </c>
      <c r="H255" s="177">
        <v>11036</v>
      </c>
      <c r="I255" s="177">
        <v>12041.535400000001</v>
      </c>
      <c r="J255" s="178">
        <f t="shared" si="18"/>
        <v>1005.5354000000007</v>
      </c>
      <c r="K255" s="179">
        <f t="shared" si="19"/>
        <v>9.1114117433852906E-2</v>
      </c>
      <c r="L255" s="180">
        <v>128</v>
      </c>
      <c r="M255" s="17"/>
    </row>
    <row r="256" spans="1:13">
      <c r="A256" s="142" t="s">
        <v>261</v>
      </c>
      <c r="B256" s="112">
        <f>IFERROR(INDEX(Closures!$A$2:$A$189,MATCH(A256,Closures!$E$2:$E$189,0)),"")</f>
        <v>67</v>
      </c>
      <c r="C256" s="58" t="s">
        <v>236</v>
      </c>
      <c r="D256" s="176">
        <v>4271</v>
      </c>
      <c r="E256" s="75">
        <v>4340</v>
      </c>
      <c r="F256" s="75">
        <v>4513</v>
      </c>
      <c r="G256" s="176">
        <v>4436</v>
      </c>
      <c r="H256" s="177">
        <v>1711</v>
      </c>
      <c r="I256" s="177">
        <v>4288.5196999999998</v>
      </c>
      <c r="J256" s="178">
        <f t="shared" si="18"/>
        <v>2577.5196999999998</v>
      </c>
      <c r="K256" s="179">
        <f t="shared" si="19"/>
        <v>1.5064405026300409</v>
      </c>
      <c r="L256" s="180">
        <v>320</v>
      </c>
      <c r="M256" s="17"/>
    </row>
    <row r="257" spans="1:13">
      <c r="A257" s="142" t="s">
        <v>262</v>
      </c>
      <c r="B257" s="112">
        <f>IFERROR(INDEX(Closures!$A$2:$A$189,MATCH(A257,Closures!$E$2:$E$189,0)),"")</f>
        <v>68</v>
      </c>
      <c r="C257" s="58" t="s">
        <v>236</v>
      </c>
      <c r="D257" s="176">
        <v>25659</v>
      </c>
      <c r="E257" s="75">
        <v>25845</v>
      </c>
      <c r="F257" s="75">
        <v>25879</v>
      </c>
      <c r="G257" s="176">
        <v>25589</v>
      </c>
      <c r="H257" s="177">
        <v>26138</v>
      </c>
      <c r="I257" s="177">
        <v>20078.968499999999</v>
      </c>
      <c r="J257" s="178">
        <f t="shared" si="18"/>
        <v>-6059.031500000001</v>
      </c>
      <c r="K257" s="179">
        <f t="shared" si="19"/>
        <v>-0.2318093006350907</v>
      </c>
      <c r="L257" s="180">
        <v>67</v>
      </c>
      <c r="M257" s="17"/>
    </row>
    <row r="258" spans="1:13" s="6" customFormat="1">
      <c r="A258" s="142" t="s">
        <v>263</v>
      </c>
      <c r="B258" s="112" t="str">
        <f>IFERROR(INDEX(Closures!$A$2:$A$189,MATCH(A258,Closures!$E$2:$E$189,0)),"")</f>
        <v/>
      </c>
      <c r="C258" s="58" t="s">
        <v>236</v>
      </c>
      <c r="D258" s="176">
        <v>13460</v>
      </c>
      <c r="E258" s="75">
        <v>13224</v>
      </c>
      <c r="F258" s="75">
        <v>13377</v>
      </c>
      <c r="G258" s="176">
        <v>13217</v>
      </c>
      <c r="H258" s="177">
        <v>12580</v>
      </c>
      <c r="I258" s="177">
        <v>13144.1929</v>
      </c>
      <c r="J258" s="178">
        <f t="shared" si="18"/>
        <v>564.19290000000001</v>
      </c>
      <c r="K258" s="179">
        <f t="shared" si="19"/>
        <v>4.4848402225755167E-2</v>
      </c>
      <c r="L258" s="180">
        <v>118</v>
      </c>
      <c r="M258" s="17"/>
    </row>
    <row r="259" spans="1:13">
      <c r="A259" s="142" t="s">
        <v>264</v>
      </c>
      <c r="B259" s="112" t="str">
        <f>IFERROR(INDEX(Closures!$A$2:$A$189,MATCH(A259,Closures!$E$2:$E$189,0)),"")</f>
        <v/>
      </c>
      <c r="C259" s="58" t="s">
        <v>236</v>
      </c>
      <c r="D259" s="176">
        <v>8638</v>
      </c>
      <c r="E259" s="75">
        <v>8800</v>
      </c>
      <c r="F259" s="75">
        <v>8903</v>
      </c>
      <c r="G259" s="176">
        <v>8680</v>
      </c>
      <c r="H259" s="177">
        <v>8860</v>
      </c>
      <c r="I259" s="177">
        <v>8843.3543000000009</v>
      </c>
      <c r="J259" s="178">
        <f t="shared" si="18"/>
        <v>-16.645699999999124</v>
      </c>
      <c r="K259" s="179">
        <f t="shared" si="19"/>
        <v>-1.8787471783294723E-3</v>
      </c>
      <c r="L259" s="180">
        <v>177</v>
      </c>
      <c r="M259" s="17"/>
    </row>
    <row r="260" spans="1:13" s="6" customFormat="1">
      <c r="A260" s="142" t="s">
        <v>265</v>
      </c>
      <c r="B260" s="112" t="str">
        <f>IFERROR(INDEX(Closures!$A$2:$A$189,MATCH(A260,Closures!$E$2:$E$189,0)),"")</f>
        <v/>
      </c>
      <c r="C260" s="58" t="s">
        <v>236</v>
      </c>
      <c r="D260" s="176">
        <v>11673</v>
      </c>
      <c r="E260" s="75">
        <v>11850</v>
      </c>
      <c r="F260" s="75">
        <v>11578</v>
      </c>
      <c r="G260" s="176">
        <v>11693</v>
      </c>
      <c r="H260" s="177">
        <v>11342</v>
      </c>
      <c r="I260" s="177">
        <v>11310.937</v>
      </c>
      <c r="J260" s="178">
        <f t="shared" si="18"/>
        <v>-31.063000000000102</v>
      </c>
      <c r="K260" s="179">
        <f t="shared" si="19"/>
        <v>-2.7387585963674927E-3</v>
      </c>
      <c r="L260" s="180">
        <v>137</v>
      </c>
      <c r="M260" s="17"/>
    </row>
    <row r="261" spans="1:13">
      <c r="A261" s="142" t="s">
        <v>266</v>
      </c>
      <c r="B261" s="112" t="str">
        <f>IFERROR(INDEX(Closures!$A$2:$A$189,MATCH(A261,Closures!$E$2:$E$189,0)),"")</f>
        <v/>
      </c>
      <c r="C261" s="58" t="s">
        <v>236</v>
      </c>
      <c r="D261" s="176">
        <v>10861</v>
      </c>
      <c r="E261" s="75">
        <v>11237</v>
      </c>
      <c r="F261" s="75">
        <v>11294</v>
      </c>
      <c r="G261" s="176">
        <v>10981</v>
      </c>
      <c r="H261" s="177">
        <v>10760</v>
      </c>
      <c r="I261" s="177">
        <v>10542.413399999999</v>
      </c>
      <c r="J261" s="178">
        <f t="shared" si="18"/>
        <v>-217.58660000000054</v>
      </c>
      <c r="K261" s="179">
        <f t="shared" si="19"/>
        <v>-2.0221802973977746E-2</v>
      </c>
      <c r="L261" s="180">
        <v>152</v>
      </c>
      <c r="M261" s="17"/>
    </row>
    <row r="262" spans="1:13">
      <c r="A262" s="142" t="s">
        <v>267</v>
      </c>
      <c r="B262" s="112" t="str">
        <f>IFERROR(INDEX(Closures!$A$2:$A$189,MATCH(A262,Closures!$E$2:$E$189,0)),"")</f>
        <v/>
      </c>
      <c r="C262" s="58" t="s">
        <v>236</v>
      </c>
      <c r="D262" s="176">
        <v>4549</v>
      </c>
      <c r="E262" s="75">
        <v>4683</v>
      </c>
      <c r="F262" s="75">
        <v>4748</v>
      </c>
      <c r="G262" s="176">
        <v>4719</v>
      </c>
      <c r="H262" s="177">
        <v>4574</v>
      </c>
      <c r="I262" s="177">
        <v>4805.4409999999998</v>
      </c>
      <c r="J262" s="178">
        <f t="shared" si="18"/>
        <v>231.4409999999998</v>
      </c>
      <c r="K262" s="179">
        <f t="shared" si="19"/>
        <v>5.0599256668124135E-2</v>
      </c>
      <c r="L262" s="180">
        <v>295</v>
      </c>
      <c r="M262" s="17"/>
    </row>
    <row r="263" spans="1:13">
      <c r="A263" s="142" t="s">
        <v>268</v>
      </c>
      <c r="B263" s="112" t="str">
        <f>IFERROR(INDEX(Closures!$A$2:$A$189,MATCH(A263,Closures!$E$2:$E$189,0)),"")</f>
        <v/>
      </c>
      <c r="C263" s="58" t="s">
        <v>236</v>
      </c>
      <c r="D263" s="176">
        <v>8580</v>
      </c>
      <c r="E263" s="75">
        <v>8619</v>
      </c>
      <c r="F263" s="75">
        <v>8545</v>
      </c>
      <c r="G263" s="176">
        <v>8419</v>
      </c>
      <c r="H263" s="177">
        <v>8032</v>
      </c>
      <c r="I263" s="177">
        <v>7525.3701000000001</v>
      </c>
      <c r="J263" s="178">
        <f t="shared" si="18"/>
        <v>-506.62989999999991</v>
      </c>
      <c r="K263" s="179">
        <f t="shared" si="19"/>
        <v>-6.3076431772908351E-2</v>
      </c>
      <c r="L263" s="180">
        <v>200</v>
      </c>
      <c r="M263" s="17"/>
    </row>
    <row r="264" spans="1:13">
      <c r="A264" s="142" t="s">
        <v>269</v>
      </c>
      <c r="B264" s="112" t="str">
        <f>IFERROR(INDEX(Closures!$A$2:$A$189,MATCH(A264,Closures!$E$2:$E$189,0)),"")</f>
        <v/>
      </c>
      <c r="C264" s="58" t="s">
        <v>236</v>
      </c>
      <c r="D264" s="176">
        <v>17183</v>
      </c>
      <c r="E264" s="75">
        <v>17355</v>
      </c>
      <c r="F264" s="75">
        <v>17059</v>
      </c>
      <c r="G264" s="176">
        <v>16675</v>
      </c>
      <c r="H264" s="177">
        <v>15995</v>
      </c>
      <c r="I264" s="177">
        <v>16702.6024</v>
      </c>
      <c r="J264" s="178">
        <f t="shared" si="18"/>
        <v>707.60239999999976</v>
      </c>
      <c r="K264" s="179">
        <f t="shared" si="19"/>
        <v>4.4238974679587359E-2</v>
      </c>
      <c r="L264" s="180">
        <v>86</v>
      </c>
      <c r="M264" s="17"/>
    </row>
    <row r="265" spans="1:13" s="6" customFormat="1">
      <c r="A265" s="142" t="s">
        <v>270</v>
      </c>
      <c r="B265" s="112" t="str">
        <f>IFERROR(INDEX(Closures!$A$2:$A$189,MATCH(A265,Closures!$E$2:$E$189,0)),"")</f>
        <v/>
      </c>
      <c r="C265" s="58" t="s">
        <v>236</v>
      </c>
      <c r="D265" s="176">
        <v>6336</v>
      </c>
      <c r="E265" s="75">
        <v>6514</v>
      </c>
      <c r="F265" s="75">
        <v>6562</v>
      </c>
      <c r="G265" s="176">
        <v>6524</v>
      </c>
      <c r="H265" s="177">
        <v>6349</v>
      </c>
      <c r="I265" s="177">
        <v>5889.5906000000004</v>
      </c>
      <c r="J265" s="178">
        <f t="shared" si="18"/>
        <v>-459.40939999999955</v>
      </c>
      <c r="K265" s="179">
        <f t="shared" si="19"/>
        <v>-7.2359332178295724E-2</v>
      </c>
      <c r="L265" s="180">
        <v>256</v>
      </c>
      <c r="M265" s="17"/>
    </row>
    <row r="266" spans="1:13">
      <c r="A266" s="142" t="s">
        <v>271</v>
      </c>
      <c r="B266" s="112" t="str">
        <f>IFERROR(INDEX(Closures!$A$2:$A$189,MATCH(A266,Closures!$E$2:$E$189,0)),"")</f>
        <v/>
      </c>
      <c r="C266" s="58" t="s">
        <v>236</v>
      </c>
      <c r="D266" s="176">
        <v>2057</v>
      </c>
      <c r="E266" s="75">
        <v>2012</v>
      </c>
      <c r="F266" s="75">
        <v>2001</v>
      </c>
      <c r="G266" s="176">
        <v>1988</v>
      </c>
      <c r="H266" s="177">
        <v>1787</v>
      </c>
      <c r="I266" s="177">
        <v>1717.8701000000001</v>
      </c>
      <c r="J266" s="178">
        <f t="shared" si="18"/>
        <v>-69.129899999999907</v>
      </c>
      <c r="K266" s="179">
        <f t="shared" si="19"/>
        <v>-3.8684890878567378E-2</v>
      </c>
      <c r="L266" s="180">
        <v>407</v>
      </c>
      <c r="M266" s="17"/>
    </row>
    <row r="267" spans="1:13" s="6" customFormat="1">
      <c r="A267" s="142" t="s">
        <v>272</v>
      </c>
      <c r="B267" s="112" t="str">
        <f>IFERROR(INDEX(Closures!$A$2:$A$189,MATCH(A267,Closures!$E$2:$E$189,0)),"")</f>
        <v/>
      </c>
      <c r="C267" s="58" t="s">
        <v>236</v>
      </c>
      <c r="D267" s="176">
        <v>15542</v>
      </c>
      <c r="E267" s="75">
        <v>15451</v>
      </c>
      <c r="F267" s="75">
        <v>15062</v>
      </c>
      <c r="G267" s="176">
        <v>14763</v>
      </c>
      <c r="H267" s="177">
        <v>15470</v>
      </c>
      <c r="I267" s="177">
        <v>14824.1929</v>
      </c>
      <c r="J267" s="178">
        <f t="shared" si="18"/>
        <v>-645.80709999999999</v>
      </c>
      <c r="K267" s="179">
        <f t="shared" si="19"/>
        <v>-4.1745772462831288E-2</v>
      </c>
      <c r="L267" s="180">
        <v>100</v>
      </c>
      <c r="M267" s="17"/>
    </row>
    <row r="268" spans="1:13" s="6" customFormat="1">
      <c r="A268" s="142" t="s">
        <v>273</v>
      </c>
      <c r="B268" s="112" t="str">
        <f>IFERROR(INDEX(Closures!$A$2:$A$189,MATCH(A268,Closures!$E$2:$E$189,0)),"")</f>
        <v/>
      </c>
      <c r="C268" s="58" t="s">
        <v>236</v>
      </c>
      <c r="D268" s="176">
        <v>31212</v>
      </c>
      <c r="E268" s="75">
        <v>29972</v>
      </c>
      <c r="F268" s="75">
        <v>29452</v>
      </c>
      <c r="G268" s="176">
        <v>28479</v>
      </c>
      <c r="H268" s="177">
        <v>31597</v>
      </c>
      <c r="I268" s="177">
        <v>30031.181100000002</v>
      </c>
      <c r="J268" s="178">
        <f t="shared" si="18"/>
        <v>-1565.8188999999984</v>
      </c>
      <c r="K268" s="179">
        <f t="shared" si="19"/>
        <v>-4.9555935690097114E-2</v>
      </c>
      <c r="L268" s="180">
        <v>33</v>
      </c>
      <c r="M268" s="17"/>
    </row>
    <row r="269" spans="1:13">
      <c r="A269" s="142" t="s">
        <v>274</v>
      </c>
      <c r="B269" s="112" t="str">
        <f>IFERROR(INDEX(Closures!$A$2:$A$189,MATCH(A269,Closures!$E$2:$E$189,0)),"")</f>
        <v/>
      </c>
      <c r="C269" s="58" t="s">
        <v>236</v>
      </c>
      <c r="D269" s="176">
        <v>25620</v>
      </c>
      <c r="E269" s="75">
        <v>25731</v>
      </c>
      <c r="F269" s="75">
        <v>24569</v>
      </c>
      <c r="G269" s="176">
        <v>24161</v>
      </c>
      <c r="H269" s="177">
        <v>24397</v>
      </c>
      <c r="I269" s="177">
        <v>23890.374</v>
      </c>
      <c r="J269" s="178">
        <f t="shared" si="18"/>
        <v>-506.6260000000002</v>
      </c>
      <c r="K269" s="179">
        <f t="shared" si="19"/>
        <v>-2.076591384186581E-2</v>
      </c>
      <c r="L269" s="180">
        <v>51</v>
      </c>
      <c r="M269" s="17"/>
    </row>
    <row r="270" spans="1:13">
      <c r="A270" s="142" t="s">
        <v>275</v>
      </c>
      <c r="B270" s="112">
        <f>IFERROR(INDEX(Closures!$A$2:$A$189,MATCH(A270,Closures!$E$2:$E$189,0)),"")</f>
        <v>69</v>
      </c>
      <c r="C270" s="58" t="s">
        <v>236</v>
      </c>
      <c r="D270" s="176">
        <v>29327</v>
      </c>
      <c r="E270" s="75">
        <v>30652</v>
      </c>
      <c r="F270" s="75">
        <v>31078</v>
      </c>
      <c r="G270" s="176">
        <v>30758</v>
      </c>
      <c r="H270" s="177">
        <v>18416</v>
      </c>
      <c r="I270" s="177">
        <v>28775.665400000002</v>
      </c>
      <c r="J270" s="178">
        <f t="shared" si="18"/>
        <v>10359.665400000002</v>
      </c>
      <c r="K270" s="179">
        <f t="shared" si="19"/>
        <v>0.56253613162467431</v>
      </c>
      <c r="L270" s="180">
        <v>34</v>
      </c>
      <c r="M270" s="17"/>
    </row>
    <row r="271" spans="1:13">
      <c r="A271" s="142" t="s">
        <v>276</v>
      </c>
      <c r="B271" s="112" t="str">
        <f>IFERROR(INDEX(Closures!$A$2:$A$189,MATCH(A271,Closures!$E$2:$E$189,0)),"")</f>
        <v/>
      </c>
      <c r="C271" s="58" t="s">
        <v>236</v>
      </c>
      <c r="D271" s="176">
        <v>24060</v>
      </c>
      <c r="E271" s="75">
        <v>25973</v>
      </c>
      <c r="F271" s="75">
        <v>26693</v>
      </c>
      <c r="G271" s="176">
        <v>25007</v>
      </c>
      <c r="H271" s="177">
        <v>26381</v>
      </c>
      <c r="I271" s="177">
        <v>23398.185000000001</v>
      </c>
      <c r="J271" s="178">
        <f t="shared" si="18"/>
        <v>-2982.8149999999987</v>
      </c>
      <c r="K271" s="179">
        <f t="shared" si="19"/>
        <v>-0.1130667904931579</v>
      </c>
      <c r="L271" s="180">
        <v>55</v>
      </c>
      <c r="M271" s="17"/>
    </row>
    <row r="272" spans="1:13">
      <c r="A272" s="142" t="s">
        <v>277</v>
      </c>
      <c r="B272" s="112" t="str">
        <f>IFERROR(INDEX(Closures!$A$2:$A$189,MATCH(A272,Closures!$E$2:$E$189,0)),"")</f>
        <v/>
      </c>
      <c r="C272" s="58" t="s">
        <v>236</v>
      </c>
      <c r="D272" s="176">
        <v>15568</v>
      </c>
      <c r="E272" s="75">
        <v>15620</v>
      </c>
      <c r="F272" s="75">
        <v>15253</v>
      </c>
      <c r="G272" s="176">
        <v>14740</v>
      </c>
      <c r="H272" s="177">
        <v>14797</v>
      </c>
      <c r="I272" s="177">
        <v>15083.0787</v>
      </c>
      <c r="J272" s="178">
        <f t="shared" si="18"/>
        <v>286.07870000000003</v>
      </c>
      <c r="K272" s="179">
        <f t="shared" si="19"/>
        <v>1.933356085693046E-2</v>
      </c>
      <c r="L272" s="180">
        <v>97</v>
      </c>
      <c r="M272" s="17"/>
    </row>
    <row r="273" spans="1:13">
      <c r="A273" s="142" t="s">
        <v>278</v>
      </c>
      <c r="B273" s="112">
        <f>IFERROR(INDEX(Closures!$A$2:$A$189,MATCH(A273,Closures!$E$2:$E$189,0)),"")</f>
        <v>70</v>
      </c>
      <c r="C273" s="58" t="s">
        <v>236</v>
      </c>
      <c r="D273" s="176">
        <v>23856</v>
      </c>
      <c r="E273" s="75">
        <v>24470</v>
      </c>
      <c r="F273" s="75">
        <v>24130</v>
      </c>
      <c r="G273" s="176">
        <v>23081</v>
      </c>
      <c r="H273" s="177">
        <v>12019</v>
      </c>
      <c r="I273" s="177">
        <v>19765.539400000001</v>
      </c>
      <c r="J273" s="178">
        <f t="shared" si="18"/>
        <v>7746.5394000000015</v>
      </c>
      <c r="K273" s="179">
        <f t="shared" si="19"/>
        <v>0.64452445294949678</v>
      </c>
      <c r="L273" s="180">
        <v>70</v>
      </c>
      <c r="M273" s="17"/>
    </row>
    <row r="274" spans="1:13">
      <c r="A274" s="142" t="s">
        <v>279</v>
      </c>
      <c r="B274" s="112" t="str">
        <f>IFERROR(INDEX(Closures!$A$2:$A$189,MATCH(A274,Closures!$E$2:$E$189,0)),"")</f>
        <v/>
      </c>
      <c r="C274" s="58" t="s">
        <v>236</v>
      </c>
      <c r="D274" s="176">
        <v>12407</v>
      </c>
      <c r="E274" s="75">
        <v>13271</v>
      </c>
      <c r="F274" s="75">
        <v>13680</v>
      </c>
      <c r="G274" s="176">
        <v>13256</v>
      </c>
      <c r="H274" s="177">
        <v>14302</v>
      </c>
      <c r="I274" s="177">
        <v>13143.905500000001</v>
      </c>
      <c r="J274" s="178">
        <f t="shared" si="18"/>
        <v>-1158.0944999999992</v>
      </c>
      <c r="K274" s="179">
        <f t="shared" si="19"/>
        <v>-8.09743042931058E-2</v>
      </c>
      <c r="L274" s="180">
        <v>119</v>
      </c>
      <c r="M274" s="17"/>
    </row>
    <row r="275" spans="1:13">
      <c r="A275" s="142" t="s">
        <v>280</v>
      </c>
      <c r="B275" s="112" t="str">
        <f>IFERROR(INDEX(Closures!$A$2:$A$189,MATCH(A275,Closures!$E$2:$E$189,0)),"")</f>
        <v/>
      </c>
      <c r="C275" s="58" t="s">
        <v>236</v>
      </c>
      <c r="D275" s="176">
        <v>7193</v>
      </c>
      <c r="E275" s="75">
        <v>7140</v>
      </c>
      <c r="F275" s="75">
        <v>7179</v>
      </c>
      <c r="G275" s="176">
        <v>6934</v>
      </c>
      <c r="H275" s="177">
        <v>6749</v>
      </c>
      <c r="I275" s="177">
        <v>5725.3189000000002</v>
      </c>
      <c r="J275" s="178">
        <f t="shared" si="18"/>
        <v>-1023.6810999999998</v>
      </c>
      <c r="K275" s="179">
        <f t="shared" si="19"/>
        <v>-0.15167893021188322</v>
      </c>
      <c r="L275" s="180">
        <v>262</v>
      </c>
      <c r="M275" s="17"/>
    </row>
    <row r="276" spans="1:13">
      <c r="A276" s="142" t="s">
        <v>281</v>
      </c>
      <c r="B276" s="112" t="str">
        <f>IFERROR(INDEX(Closures!$A$2:$A$189,MATCH(A276,Closures!$E$2:$E$189,0)),"")</f>
        <v/>
      </c>
      <c r="C276" s="58" t="s">
        <v>236</v>
      </c>
      <c r="D276" s="176">
        <v>32863</v>
      </c>
      <c r="E276" s="75">
        <v>32809</v>
      </c>
      <c r="F276" s="75">
        <v>32153</v>
      </c>
      <c r="G276" s="176">
        <v>30040</v>
      </c>
      <c r="H276" s="177">
        <v>32608</v>
      </c>
      <c r="I276" s="177">
        <v>30368.0157</v>
      </c>
      <c r="J276" s="178">
        <f t="shared" si="18"/>
        <v>-2239.9843000000001</v>
      </c>
      <c r="K276" s="179">
        <f t="shared" si="19"/>
        <v>-6.8694317345436712E-2</v>
      </c>
      <c r="L276" s="180">
        <v>32</v>
      </c>
      <c r="M276" s="17"/>
    </row>
    <row r="277" spans="1:13">
      <c r="A277" s="142" t="s">
        <v>282</v>
      </c>
      <c r="B277" s="112" t="str">
        <f>IFERROR(INDEX(Closures!$A$2:$A$189,MATCH(A277,Closures!$E$2:$E$189,0)),"")</f>
        <v/>
      </c>
      <c r="C277" s="58" t="s">
        <v>236</v>
      </c>
      <c r="D277" s="176">
        <v>125355</v>
      </c>
      <c r="E277" s="75">
        <v>126776</v>
      </c>
      <c r="F277" s="75">
        <v>125682</v>
      </c>
      <c r="G277" s="176">
        <v>127664</v>
      </c>
      <c r="H277" s="177">
        <v>126576</v>
      </c>
      <c r="I277" s="177">
        <v>125498.27559999999</v>
      </c>
      <c r="J277" s="178">
        <f t="shared" si="18"/>
        <v>-1077.7244000000064</v>
      </c>
      <c r="K277" s="179">
        <f t="shared" si="19"/>
        <v>-8.5144450764758437E-3</v>
      </c>
      <c r="L277" s="180">
        <v>3</v>
      </c>
      <c r="M277" s="17"/>
    </row>
    <row r="278" spans="1:13">
      <c r="A278" s="142" t="s">
        <v>283</v>
      </c>
      <c r="B278" s="112" t="str">
        <f>IFERROR(INDEX(Closures!$A$2:$A$189,MATCH(A278,Closures!$E$2:$E$189,0)),"")</f>
        <v/>
      </c>
      <c r="C278" s="58" t="s">
        <v>236</v>
      </c>
      <c r="D278" s="176"/>
      <c r="E278" s="75">
        <v>2064</v>
      </c>
      <c r="F278" s="75">
        <v>8507</v>
      </c>
      <c r="G278" s="176">
        <v>10082</v>
      </c>
      <c r="H278" s="177">
        <v>10789</v>
      </c>
      <c r="I278" s="177">
        <v>18875.3583</v>
      </c>
      <c r="J278" s="178">
        <f t="shared" si="18"/>
        <v>8086.3582999999999</v>
      </c>
      <c r="K278" s="179">
        <f t="shared" si="19"/>
        <v>0.74950025952358879</v>
      </c>
      <c r="L278" s="180">
        <v>74</v>
      </c>
      <c r="M278" s="17"/>
    </row>
    <row r="279" spans="1:13">
      <c r="A279" s="142" t="s">
        <v>284</v>
      </c>
      <c r="B279" s="112" t="str">
        <f>IFERROR(INDEX(Closures!$A$2:$A$189,MATCH(A279,Closures!$E$2:$E$189,0)),"")</f>
        <v/>
      </c>
      <c r="C279" s="58" t="s">
        <v>236</v>
      </c>
      <c r="D279" s="176">
        <v>92693</v>
      </c>
      <c r="E279" s="75">
        <v>92176</v>
      </c>
      <c r="F279" s="75">
        <v>90524</v>
      </c>
      <c r="G279" s="176">
        <v>85585</v>
      </c>
      <c r="H279" s="177">
        <v>85180</v>
      </c>
      <c r="I279" s="177">
        <v>84975.271599999993</v>
      </c>
      <c r="J279" s="178">
        <f t="shared" si="18"/>
        <v>-204.72840000000724</v>
      </c>
      <c r="K279" s="179">
        <f t="shared" si="19"/>
        <v>-2.4034796900681762E-3</v>
      </c>
      <c r="L279" s="180">
        <v>6</v>
      </c>
      <c r="M279" s="17"/>
    </row>
    <row r="280" spans="1:13">
      <c r="A280" s="142" t="s">
        <v>285</v>
      </c>
      <c r="B280" s="112" t="str">
        <f>IFERROR(INDEX(Closures!$A$2:$A$189,MATCH(A280,Closures!$E$2:$E$189,0)),"")</f>
        <v/>
      </c>
      <c r="C280" s="58" t="s">
        <v>236</v>
      </c>
      <c r="D280" s="176">
        <v>85634</v>
      </c>
      <c r="E280" s="75">
        <v>84778</v>
      </c>
      <c r="F280" s="75">
        <v>82584</v>
      </c>
      <c r="G280" s="176">
        <v>78904</v>
      </c>
      <c r="H280" s="177">
        <v>80346</v>
      </c>
      <c r="I280" s="177">
        <v>82854.937000000005</v>
      </c>
      <c r="J280" s="178">
        <f t="shared" si="18"/>
        <v>2508.9370000000054</v>
      </c>
      <c r="K280" s="179">
        <f t="shared" si="19"/>
        <v>3.1226657207577294E-2</v>
      </c>
      <c r="L280" s="180">
        <v>7</v>
      </c>
      <c r="M280" s="17"/>
    </row>
    <row r="281" spans="1:13">
      <c r="A281" s="142" t="s">
        <v>286</v>
      </c>
      <c r="B281" s="112" t="str">
        <f>IFERROR(INDEX(Closures!$A$2:$A$189,MATCH(A281,Closures!$E$2:$E$189,0)),"")</f>
        <v/>
      </c>
      <c r="C281" s="58" t="s">
        <v>236</v>
      </c>
      <c r="D281" s="176">
        <v>54289</v>
      </c>
      <c r="E281" s="75">
        <v>55400</v>
      </c>
      <c r="F281" s="75">
        <v>57793</v>
      </c>
      <c r="G281" s="176">
        <v>57395</v>
      </c>
      <c r="H281" s="177">
        <v>55872</v>
      </c>
      <c r="I281" s="177">
        <v>58338.795299999998</v>
      </c>
      <c r="J281" s="178">
        <f t="shared" si="18"/>
        <v>2466.795299999998</v>
      </c>
      <c r="K281" s="179">
        <f t="shared" si="19"/>
        <v>4.4150832259450136E-2</v>
      </c>
      <c r="L281" s="180">
        <v>12</v>
      </c>
      <c r="M281" s="17"/>
    </row>
    <row r="282" spans="1:13">
      <c r="A282" s="142" t="s">
        <v>287</v>
      </c>
      <c r="B282" s="112" t="str">
        <f>IFERROR(INDEX(Closures!$A$2:$A$189,MATCH(A282,Closures!$E$2:$E$189,0)),"")</f>
        <v/>
      </c>
      <c r="C282" s="58" t="s">
        <v>236</v>
      </c>
      <c r="D282" s="176">
        <v>62693</v>
      </c>
      <c r="E282" s="75">
        <v>63803</v>
      </c>
      <c r="F282" s="75">
        <v>62283</v>
      </c>
      <c r="G282" s="176">
        <v>61478</v>
      </c>
      <c r="H282" s="177">
        <v>61027</v>
      </c>
      <c r="I282" s="177">
        <v>63608.799200000001</v>
      </c>
      <c r="J282" s="178">
        <f t="shared" si="18"/>
        <v>2581.7992000000013</v>
      </c>
      <c r="K282" s="179">
        <f t="shared" si="19"/>
        <v>4.2305851508348785E-2</v>
      </c>
      <c r="L282" s="180">
        <v>11</v>
      </c>
      <c r="M282" s="17"/>
    </row>
    <row r="283" spans="1:13">
      <c r="A283" s="142" t="s">
        <v>288</v>
      </c>
      <c r="B283" s="112" t="str">
        <f>IFERROR(INDEX(Closures!$A$2:$A$189,MATCH(A283,Closures!$E$2:$E$189,0)),"")</f>
        <v/>
      </c>
      <c r="C283" s="58" t="s">
        <v>236</v>
      </c>
      <c r="D283" s="176">
        <v>26546</v>
      </c>
      <c r="E283" s="75">
        <v>25459</v>
      </c>
      <c r="F283" s="75">
        <v>27077</v>
      </c>
      <c r="G283" s="176">
        <v>26519</v>
      </c>
      <c r="H283" s="177">
        <v>25911</v>
      </c>
      <c r="I283" s="177">
        <v>23854.007900000001</v>
      </c>
      <c r="J283" s="178">
        <f t="shared" si="18"/>
        <v>-2056.9920999999995</v>
      </c>
      <c r="K283" s="179">
        <f t="shared" si="19"/>
        <v>-7.938682798811314E-2</v>
      </c>
      <c r="L283" s="180">
        <v>52</v>
      </c>
      <c r="M283" s="17"/>
    </row>
    <row r="284" spans="1:13">
      <c r="A284" s="142" t="s">
        <v>289</v>
      </c>
      <c r="B284" s="112" t="str">
        <f>IFERROR(INDEX(Closures!$A$2:$A$189,MATCH(A284,Closures!$E$2:$E$189,0)),"")</f>
        <v/>
      </c>
      <c r="C284" s="58" t="s">
        <v>236</v>
      </c>
      <c r="D284" s="176">
        <v>26761</v>
      </c>
      <c r="E284" s="75">
        <v>26955</v>
      </c>
      <c r="F284" s="75">
        <v>26566</v>
      </c>
      <c r="G284" s="176">
        <v>25746</v>
      </c>
      <c r="H284" s="177">
        <v>27612</v>
      </c>
      <c r="I284" s="177">
        <v>27934.212599999999</v>
      </c>
      <c r="J284" s="178">
        <f t="shared" si="18"/>
        <v>322.21259999999893</v>
      </c>
      <c r="K284" s="179">
        <f t="shared" si="19"/>
        <v>1.166929595827897E-2</v>
      </c>
      <c r="L284" s="180">
        <v>37</v>
      </c>
      <c r="M284" s="17"/>
    </row>
    <row r="285" spans="1:13">
      <c r="A285" s="142" t="s">
        <v>290</v>
      </c>
      <c r="B285" s="112" t="str">
        <f>IFERROR(INDEX(Closures!$A$2:$A$189,MATCH(A285,Closures!$E$2:$E$189,0)),"")</f>
        <v/>
      </c>
      <c r="C285" s="58" t="s">
        <v>236</v>
      </c>
      <c r="D285" s="176">
        <v>19245</v>
      </c>
      <c r="E285" s="75">
        <v>18957</v>
      </c>
      <c r="F285" s="75">
        <v>18637</v>
      </c>
      <c r="G285" s="176">
        <v>16871</v>
      </c>
      <c r="H285" s="177">
        <v>16638</v>
      </c>
      <c r="I285" s="177">
        <v>15853.9606</v>
      </c>
      <c r="J285" s="178">
        <f t="shared" si="18"/>
        <v>-784.03939999999966</v>
      </c>
      <c r="K285" s="179">
        <f t="shared" si="19"/>
        <v>-4.7123416275994694E-2</v>
      </c>
      <c r="L285" s="180">
        <v>91</v>
      </c>
      <c r="M285" s="17"/>
    </row>
    <row r="286" spans="1:13" s="6" customFormat="1">
      <c r="A286" s="142" t="s">
        <v>291</v>
      </c>
      <c r="B286" s="112" t="str">
        <f>IFERROR(INDEX(Closures!$A$2:$A$189,MATCH(A286,Closures!$E$2:$E$189,0)),"")</f>
        <v/>
      </c>
      <c r="C286" s="58" t="s">
        <v>236</v>
      </c>
      <c r="D286" s="176">
        <v>27251</v>
      </c>
      <c r="E286" s="75">
        <v>26927</v>
      </c>
      <c r="F286" s="75">
        <v>26362</v>
      </c>
      <c r="G286" s="176">
        <v>25932</v>
      </c>
      <c r="H286" s="177">
        <v>26268</v>
      </c>
      <c r="I286" s="177">
        <v>26712.200799999999</v>
      </c>
      <c r="J286" s="178">
        <f t="shared" si="18"/>
        <v>444.20079999999871</v>
      </c>
      <c r="K286" s="179">
        <f t="shared" si="19"/>
        <v>1.6910339576671186E-2</v>
      </c>
      <c r="L286" s="180">
        <v>39</v>
      </c>
      <c r="M286" s="17"/>
    </row>
    <row r="287" spans="1:13">
      <c r="A287" s="142" t="s">
        <v>292</v>
      </c>
      <c r="B287" s="112" t="str">
        <f>IFERROR(INDEX(Closures!$A$2:$A$189,MATCH(A287,Closures!$E$2:$E$189,0)),"")</f>
        <v/>
      </c>
      <c r="C287" s="58" t="s">
        <v>236</v>
      </c>
      <c r="D287" s="176">
        <v>20993</v>
      </c>
      <c r="E287" s="75">
        <v>20828</v>
      </c>
      <c r="F287" s="75">
        <v>20921</v>
      </c>
      <c r="G287" s="176">
        <v>20502</v>
      </c>
      <c r="H287" s="177">
        <v>19757</v>
      </c>
      <c r="I287" s="177">
        <v>21223.082699999999</v>
      </c>
      <c r="J287" s="178">
        <f t="shared" si="18"/>
        <v>1466.082699999999</v>
      </c>
      <c r="K287" s="179">
        <f t="shared" si="19"/>
        <v>7.4205734676317206E-2</v>
      </c>
      <c r="L287" s="180">
        <v>62</v>
      </c>
      <c r="M287" s="17"/>
    </row>
    <row r="288" spans="1:13" s="6" customFormat="1">
      <c r="A288" s="142" t="s">
        <v>293</v>
      </c>
      <c r="B288" s="112">
        <f>IFERROR(INDEX(Closures!$A$2:$A$189,MATCH(A288,Closures!$E$2:$E$189,0)),"")</f>
        <v>71</v>
      </c>
      <c r="C288" s="58" t="s">
        <v>236</v>
      </c>
      <c r="D288" s="176">
        <v>15506</v>
      </c>
      <c r="E288" s="75">
        <v>15725</v>
      </c>
      <c r="F288" s="75">
        <v>15768</v>
      </c>
      <c r="G288" s="176">
        <v>15154</v>
      </c>
      <c r="H288" s="177">
        <v>7638</v>
      </c>
      <c r="I288" s="177">
        <v>14253.5591</v>
      </c>
      <c r="J288" s="178">
        <f t="shared" si="18"/>
        <v>6615.5591000000004</v>
      </c>
      <c r="K288" s="179">
        <f t="shared" si="19"/>
        <v>0.86613761455878513</v>
      </c>
      <c r="L288" s="180">
        <v>109</v>
      </c>
      <c r="M288" s="17"/>
    </row>
    <row r="289" spans="1:13" s="6" customFormat="1">
      <c r="A289" s="142" t="s">
        <v>294</v>
      </c>
      <c r="B289" s="112" t="str">
        <f>IFERROR(INDEX(Closures!$A$2:$A$189,MATCH(A289,Closures!$E$2:$E$189,0)),"")</f>
        <v/>
      </c>
      <c r="C289" s="58" t="s">
        <v>236</v>
      </c>
      <c r="D289" s="176">
        <v>29414</v>
      </c>
      <c r="E289" s="75">
        <v>29976</v>
      </c>
      <c r="F289" s="75">
        <v>30311</v>
      </c>
      <c r="G289" s="176">
        <v>35390</v>
      </c>
      <c r="H289" s="177">
        <v>37870</v>
      </c>
      <c r="I289" s="177">
        <v>35078.2716</v>
      </c>
      <c r="J289" s="178">
        <f t="shared" si="18"/>
        <v>-2791.7284</v>
      </c>
      <c r="K289" s="179">
        <f t="shared" si="19"/>
        <v>-7.3718732505941381E-2</v>
      </c>
      <c r="L289" s="180">
        <v>26</v>
      </c>
      <c r="M289" s="17"/>
    </row>
    <row r="290" spans="1:13">
      <c r="A290" s="142" t="s">
        <v>295</v>
      </c>
      <c r="B290" s="112" t="str">
        <f>IFERROR(INDEX(Closures!$A$2:$A$189,MATCH(A290,Closures!$E$2:$E$189,0)),"")</f>
        <v/>
      </c>
      <c r="C290" s="58" t="s">
        <v>236</v>
      </c>
      <c r="D290" s="176">
        <v>74572</v>
      </c>
      <c r="E290" s="75">
        <v>73954</v>
      </c>
      <c r="F290" s="75">
        <v>73836</v>
      </c>
      <c r="G290" s="176">
        <v>73105</v>
      </c>
      <c r="H290" s="177">
        <v>73003</v>
      </c>
      <c r="I290" s="177">
        <v>72958.862200000003</v>
      </c>
      <c r="J290" s="178">
        <f t="shared" si="18"/>
        <v>-44.137799999996787</v>
      </c>
      <c r="K290" s="179">
        <f t="shared" si="19"/>
        <v>-6.0460255058006915E-4</v>
      </c>
      <c r="L290" s="180">
        <v>8</v>
      </c>
      <c r="M290" s="17"/>
    </row>
    <row r="291" spans="1:13">
      <c r="A291" s="142" t="s">
        <v>296</v>
      </c>
      <c r="B291" s="112" t="str">
        <f>IFERROR(INDEX(Closures!$A$2:$A$189,MATCH(A291,Closures!$E$2:$E$189,0)),"")</f>
        <v/>
      </c>
      <c r="C291" s="58" t="s">
        <v>236</v>
      </c>
      <c r="D291" s="176">
        <v>24311</v>
      </c>
      <c r="E291" s="75">
        <v>24631</v>
      </c>
      <c r="F291" s="75">
        <v>24064</v>
      </c>
      <c r="G291" s="176">
        <v>22918</v>
      </c>
      <c r="H291" s="177">
        <v>22890</v>
      </c>
      <c r="I291" s="177">
        <v>22949.4882</v>
      </c>
      <c r="J291" s="178">
        <f t="shared" si="18"/>
        <v>59.488199999999779</v>
      </c>
      <c r="K291" s="179">
        <f t="shared" si="19"/>
        <v>2.5988728702490073E-3</v>
      </c>
      <c r="L291" s="180">
        <v>56</v>
      </c>
      <c r="M291" s="17"/>
    </row>
    <row r="292" spans="1:13">
      <c r="A292" s="142" t="s">
        <v>297</v>
      </c>
      <c r="B292" s="112" t="str">
        <f>IFERROR(INDEX(Closures!$A$2:$A$189,MATCH(A292,Closures!$E$2:$E$189,0)),"")</f>
        <v/>
      </c>
      <c r="C292" s="58" t="s">
        <v>236</v>
      </c>
      <c r="D292" s="176">
        <v>36208</v>
      </c>
      <c r="E292" s="75">
        <v>35640</v>
      </c>
      <c r="F292" s="75">
        <v>35068</v>
      </c>
      <c r="G292" s="176">
        <v>24456</v>
      </c>
      <c r="H292" s="177">
        <v>22757</v>
      </c>
      <c r="I292" s="177">
        <v>23429.681100000002</v>
      </c>
      <c r="J292" s="178">
        <f t="shared" si="18"/>
        <v>672.68110000000161</v>
      </c>
      <c r="K292" s="179">
        <f t="shared" si="19"/>
        <v>2.9559304829283369E-2</v>
      </c>
      <c r="L292" s="180">
        <v>54</v>
      </c>
      <c r="M292" s="17"/>
    </row>
    <row r="293" spans="1:13" s="6" customFormat="1">
      <c r="A293" s="142" t="s">
        <v>298</v>
      </c>
      <c r="B293" s="112" t="str">
        <f>IFERROR(INDEX(Closures!$A$2:$A$189,MATCH(A293,Closures!$E$2:$E$189,0)),"")</f>
        <v/>
      </c>
      <c r="C293" s="58" t="s">
        <v>236</v>
      </c>
      <c r="D293" s="176">
        <v>16833</v>
      </c>
      <c r="E293" s="75">
        <v>17356</v>
      </c>
      <c r="F293" s="75">
        <v>17538</v>
      </c>
      <c r="G293" s="176">
        <v>17334</v>
      </c>
      <c r="H293" s="177">
        <v>17947</v>
      </c>
      <c r="I293" s="177">
        <v>18474.8701</v>
      </c>
      <c r="J293" s="178">
        <f t="shared" si="18"/>
        <v>527.87010000000009</v>
      </c>
      <c r="K293" s="179">
        <f t="shared" si="19"/>
        <v>2.9412720788989807E-2</v>
      </c>
      <c r="L293" s="180">
        <v>77</v>
      </c>
      <c r="M293" s="17"/>
    </row>
    <row r="294" spans="1:13">
      <c r="A294" s="142" t="s">
        <v>299</v>
      </c>
      <c r="B294" s="112" t="str">
        <f>IFERROR(INDEX(Closures!$A$2:$A$189,MATCH(A294,Closures!$E$2:$E$189,0)),"")</f>
        <v/>
      </c>
      <c r="C294" s="58" t="s">
        <v>236</v>
      </c>
      <c r="D294" s="176">
        <v>40639</v>
      </c>
      <c r="E294" s="75">
        <v>40506</v>
      </c>
      <c r="F294" s="75">
        <v>40450</v>
      </c>
      <c r="G294" s="176">
        <v>38957</v>
      </c>
      <c r="H294" s="177">
        <v>39477</v>
      </c>
      <c r="I294" s="177">
        <v>38061.315000000002</v>
      </c>
      <c r="J294" s="178">
        <f t="shared" si="18"/>
        <v>-1415.6849999999977</v>
      </c>
      <c r="K294" s="179">
        <f t="shared" si="19"/>
        <v>-3.586100767535521E-2</v>
      </c>
      <c r="L294" s="180">
        <v>24</v>
      </c>
      <c r="M294" s="17"/>
    </row>
    <row r="295" spans="1:13">
      <c r="A295" s="142" t="s">
        <v>300</v>
      </c>
      <c r="B295" s="112">
        <f>IFERROR(INDEX(Closures!$A$2:$A$189,MATCH(A295,Closures!$E$2:$E$189,0)),"")</f>
        <v>72</v>
      </c>
      <c r="C295" s="58" t="s">
        <v>236</v>
      </c>
      <c r="D295" s="176">
        <v>9361</v>
      </c>
      <c r="E295" s="75">
        <v>9443</v>
      </c>
      <c r="F295" s="75">
        <v>9448</v>
      </c>
      <c r="G295" s="176">
        <v>8803</v>
      </c>
      <c r="H295" s="177">
        <v>4472</v>
      </c>
      <c r="I295" s="177">
        <v>8650.5550999999996</v>
      </c>
      <c r="J295" s="178">
        <f t="shared" si="18"/>
        <v>4178.5550999999996</v>
      </c>
      <c r="K295" s="179">
        <f t="shared" si="19"/>
        <v>0.9343817307692307</v>
      </c>
      <c r="L295" s="180">
        <v>179</v>
      </c>
      <c r="M295" s="17"/>
    </row>
    <row r="296" spans="1:13">
      <c r="A296" s="142" t="s">
        <v>301</v>
      </c>
      <c r="B296" s="112" t="str">
        <f>IFERROR(INDEX(Closures!$A$2:$A$189,MATCH(A296,Closures!$E$2:$E$189,0)),"")</f>
        <v/>
      </c>
      <c r="C296" s="58" t="s">
        <v>236</v>
      </c>
      <c r="D296" s="176"/>
      <c r="E296" s="75"/>
      <c r="F296" s="75"/>
      <c r="G296" s="176">
        <v>28145</v>
      </c>
      <c r="H296" s="177">
        <v>30253</v>
      </c>
      <c r="I296" s="177">
        <v>31584.633900000001</v>
      </c>
      <c r="J296" s="178">
        <f t="shared" si="18"/>
        <v>1331.6339000000007</v>
      </c>
      <c r="K296" s="179">
        <f t="shared" si="19"/>
        <v>4.4016590090239005E-2</v>
      </c>
      <c r="L296" s="180">
        <v>30</v>
      </c>
      <c r="M296" s="17"/>
    </row>
    <row r="297" spans="1:13">
      <c r="A297" s="142" t="s">
        <v>302</v>
      </c>
      <c r="B297" s="112" t="str">
        <f>IFERROR(INDEX(Closures!$A$2:$A$189,MATCH(A297,Closures!$E$2:$E$189,0)),"")</f>
        <v/>
      </c>
      <c r="C297" s="58" t="s">
        <v>236</v>
      </c>
      <c r="D297" s="176">
        <v>37521</v>
      </c>
      <c r="E297" s="75">
        <v>36797</v>
      </c>
      <c r="F297" s="75">
        <v>36103</v>
      </c>
      <c r="G297" s="176">
        <v>27584</v>
      </c>
      <c r="H297" s="177">
        <v>25369</v>
      </c>
      <c r="I297" s="177">
        <v>25996.3858</v>
      </c>
      <c r="J297" s="178">
        <f t="shared" si="18"/>
        <v>627.38580000000002</v>
      </c>
      <c r="K297" s="179">
        <f t="shared" si="19"/>
        <v>2.4730411131696165E-2</v>
      </c>
      <c r="L297" s="180">
        <v>43</v>
      </c>
      <c r="M297" s="17"/>
    </row>
    <row r="298" spans="1:13">
      <c r="A298" s="142" t="s">
        <v>303</v>
      </c>
      <c r="B298" s="112" t="str">
        <f>IFERROR(INDEX(Closures!$A$2:$A$189,MATCH(A298,Closures!$E$2:$E$189,0)),"")</f>
        <v/>
      </c>
      <c r="C298" s="58" t="s">
        <v>236</v>
      </c>
      <c r="D298" s="176">
        <v>16987</v>
      </c>
      <c r="E298" s="75">
        <v>16865</v>
      </c>
      <c r="F298" s="75">
        <v>16372</v>
      </c>
      <c r="G298" s="176">
        <v>15698</v>
      </c>
      <c r="H298" s="177">
        <v>15175</v>
      </c>
      <c r="I298" s="177">
        <v>14917.6417</v>
      </c>
      <c r="J298" s="178">
        <f t="shared" si="18"/>
        <v>-257.35829999999987</v>
      </c>
      <c r="K298" s="179">
        <f t="shared" si="19"/>
        <v>-1.6959360790774293E-2</v>
      </c>
      <c r="L298" s="180">
        <v>99</v>
      </c>
      <c r="M298" s="17"/>
    </row>
    <row r="299" spans="1:13" s="6" customFormat="1">
      <c r="A299" s="142" t="s">
        <v>304</v>
      </c>
      <c r="B299" s="112" t="str">
        <f>IFERROR(INDEX(Closures!$A$2:$A$189,MATCH(A299,Closures!$E$2:$E$189,0)),"")</f>
        <v/>
      </c>
      <c r="C299" s="58" t="s">
        <v>236</v>
      </c>
      <c r="D299" s="176">
        <v>17248</v>
      </c>
      <c r="E299" s="75">
        <v>17902</v>
      </c>
      <c r="F299" s="75">
        <v>18305</v>
      </c>
      <c r="G299" s="176">
        <v>16994</v>
      </c>
      <c r="H299" s="177">
        <v>17192</v>
      </c>
      <c r="I299" s="177">
        <v>16870.4843</v>
      </c>
      <c r="J299" s="178">
        <f t="shared" si="18"/>
        <v>-321.51569999999992</v>
      </c>
      <c r="K299" s="179">
        <f t="shared" si="19"/>
        <v>-1.870147161470451E-2</v>
      </c>
      <c r="L299" s="180">
        <v>85</v>
      </c>
      <c r="M299" s="17"/>
    </row>
    <row r="300" spans="1:13">
      <c r="A300" s="142" t="s">
        <v>305</v>
      </c>
      <c r="B300" s="112" t="str">
        <f>IFERROR(INDEX(Closures!$A$2:$A$189,MATCH(A300,Closures!$E$2:$E$189,0)),"")</f>
        <v/>
      </c>
      <c r="C300" s="58" t="s">
        <v>236</v>
      </c>
      <c r="D300" s="176">
        <v>13935</v>
      </c>
      <c r="E300" s="75">
        <v>14129</v>
      </c>
      <c r="F300" s="75">
        <v>14140</v>
      </c>
      <c r="G300" s="176">
        <v>13313</v>
      </c>
      <c r="H300" s="177">
        <v>15383</v>
      </c>
      <c r="I300" s="177">
        <v>13420.185100000001</v>
      </c>
      <c r="J300" s="178">
        <f t="shared" si="18"/>
        <v>-1962.8148999999994</v>
      </c>
      <c r="K300" s="179">
        <f t="shared" si="19"/>
        <v>-0.12759636611844238</v>
      </c>
      <c r="L300" s="180">
        <v>115</v>
      </c>
      <c r="M300" s="17"/>
    </row>
    <row r="301" spans="1:13">
      <c r="A301" s="142" t="s">
        <v>306</v>
      </c>
      <c r="B301" s="112" t="str">
        <f>IFERROR(INDEX(Closures!$A$2:$A$189,MATCH(A301,Closures!$E$2:$E$189,0)),"")</f>
        <v/>
      </c>
      <c r="C301" s="58" t="s">
        <v>236</v>
      </c>
      <c r="D301" s="176">
        <v>20221</v>
      </c>
      <c r="E301" s="75">
        <v>20145</v>
      </c>
      <c r="F301" s="75">
        <v>19757</v>
      </c>
      <c r="G301" s="176">
        <v>18882</v>
      </c>
      <c r="H301" s="177">
        <v>19325</v>
      </c>
      <c r="I301" s="177">
        <v>18220.8858</v>
      </c>
      <c r="J301" s="178">
        <f t="shared" si="18"/>
        <v>-1104.1142</v>
      </c>
      <c r="K301" s="179">
        <f t="shared" si="19"/>
        <v>-5.7133981888745147E-2</v>
      </c>
      <c r="L301" s="180">
        <v>79</v>
      </c>
      <c r="M301" s="17"/>
    </row>
    <row r="302" spans="1:13">
      <c r="A302" s="142" t="s">
        <v>307</v>
      </c>
      <c r="B302" s="112" t="str">
        <f>IFERROR(INDEX(Closures!$A$2:$A$189,MATCH(A302,Closures!$E$2:$E$189,0)),"")</f>
        <v/>
      </c>
      <c r="C302" s="58" t="s">
        <v>236</v>
      </c>
      <c r="D302" s="176">
        <v>65634</v>
      </c>
      <c r="E302" s="75">
        <v>65948</v>
      </c>
      <c r="F302" s="75">
        <v>64793</v>
      </c>
      <c r="G302" s="176">
        <v>45882</v>
      </c>
      <c r="H302" s="177">
        <v>43169</v>
      </c>
      <c r="I302" s="177">
        <v>43282.480300000003</v>
      </c>
      <c r="J302" s="178">
        <f t="shared" si="18"/>
        <v>113.4803000000029</v>
      </c>
      <c r="K302" s="179">
        <f t="shared" si="19"/>
        <v>2.6287451643541176E-3</v>
      </c>
      <c r="L302" s="180">
        <v>20</v>
      </c>
      <c r="M302" s="17"/>
    </row>
    <row r="303" spans="1:13" s="6" customFormat="1">
      <c r="A303" s="142" t="s">
        <v>308</v>
      </c>
      <c r="B303" s="112">
        <f>IFERROR(INDEX(Closures!$A$2:$A$189,MATCH(A303,Closures!$E$2:$E$189,0)),"")</f>
        <v>73</v>
      </c>
      <c r="C303" s="58" t="s">
        <v>236</v>
      </c>
      <c r="D303" s="176">
        <v>11605</v>
      </c>
      <c r="E303" s="75">
        <v>11594</v>
      </c>
      <c r="F303" s="75">
        <v>11809</v>
      </c>
      <c r="G303" s="176">
        <v>10681</v>
      </c>
      <c r="H303" s="177">
        <v>6007</v>
      </c>
      <c r="I303" s="177">
        <v>10652.1142</v>
      </c>
      <c r="J303" s="178">
        <f t="shared" si="18"/>
        <v>4645.1142</v>
      </c>
      <c r="K303" s="179">
        <f t="shared" si="19"/>
        <v>0.77328353587481269</v>
      </c>
      <c r="L303" s="180">
        <v>148</v>
      </c>
      <c r="M303" s="17"/>
    </row>
    <row r="304" spans="1:13" s="6" customFormat="1">
      <c r="A304" s="142" t="s">
        <v>309</v>
      </c>
      <c r="B304" s="112" t="str">
        <f>IFERROR(INDEX(Closures!$A$2:$A$189,MATCH(A304,Closures!$E$2:$E$189,0)),"")</f>
        <v/>
      </c>
      <c r="C304" s="58" t="s">
        <v>236</v>
      </c>
      <c r="D304" s="176"/>
      <c r="E304" s="75"/>
      <c r="F304" s="75"/>
      <c r="G304" s="176">
        <v>23722</v>
      </c>
      <c r="H304" s="177">
        <v>25455</v>
      </c>
      <c r="I304" s="177">
        <v>26306.685000000001</v>
      </c>
      <c r="J304" s="178">
        <f t="shared" si="18"/>
        <v>851.68500000000131</v>
      </c>
      <c r="K304" s="179">
        <f t="shared" si="19"/>
        <v>3.3458456098998286E-2</v>
      </c>
      <c r="L304" s="180">
        <v>42</v>
      </c>
      <c r="M304" s="17"/>
    </row>
    <row r="305" spans="1:13">
      <c r="A305" s="142" t="s">
        <v>310</v>
      </c>
      <c r="B305" s="112" t="str">
        <f>IFERROR(INDEX(Closures!$A$2:$A$189,MATCH(A305,Closures!$E$2:$E$189,0)),"")</f>
        <v/>
      </c>
      <c r="C305" s="58" t="s">
        <v>236</v>
      </c>
      <c r="D305" s="176">
        <v>39254</v>
      </c>
      <c r="E305" s="75">
        <v>39434</v>
      </c>
      <c r="F305" s="75">
        <v>38859</v>
      </c>
      <c r="G305" s="176">
        <v>37043</v>
      </c>
      <c r="H305" s="177">
        <v>36026</v>
      </c>
      <c r="I305" s="177">
        <v>35617.1181</v>
      </c>
      <c r="J305" s="178">
        <f t="shared" ref="J305:J318" si="20">I305-H305</f>
        <v>-408.88190000000031</v>
      </c>
      <c r="K305" s="179">
        <f t="shared" ref="K305:K367" si="21">J305/H305</f>
        <v>-1.1349633597957039E-2</v>
      </c>
      <c r="L305" s="180">
        <v>25</v>
      </c>
      <c r="M305" s="17"/>
    </row>
    <row r="306" spans="1:13">
      <c r="A306" s="142" t="s">
        <v>311</v>
      </c>
      <c r="B306" s="112" t="str">
        <f>IFERROR(INDEX(Closures!$A$2:$A$189,MATCH(A306,Closures!$E$2:$E$189,0)),"")</f>
        <v/>
      </c>
      <c r="C306" s="58" t="s">
        <v>236</v>
      </c>
      <c r="D306" s="176">
        <v>26529</v>
      </c>
      <c r="E306" s="75">
        <v>28060</v>
      </c>
      <c r="F306" s="75">
        <v>26939</v>
      </c>
      <c r="G306" s="176">
        <v>18983</v>
      </c>
      <c r="H306" s="177">
        <v>17447</v>
      </c>
      <c r="I306" s="177">
        <v>17432.322800000002</v>
      </c>
      <c r="J306" s="178">
        <f t="shared" si="20"/>
        <v>-14.677199999998265</v>
      </c>
      <c r="K306" s="179">
        <f t="shared" si="21"/>
        <v>-8.4124491316548778E-4</v>
      </c>
      <c r="L306" s="180">
        <v>82</v>
      </c>
      <c r="M306" s="17"/>
    </row>
    <row r="307" spans="1:13">
      <c r="A307" s="142" t="s">
        <v>312</v>
      </c>
      <c r="B307" s="112" t="str">
        <f>IFERROR(INDEX(Closures!$A$2:$A$189,MATCH(A307,Closures!$E$2:$E$189,0)),"")</f>
        <v/>
      </c>
      <c r="C307" s="58" t="s">
        <v>236</v>
      </c>
      <c r="D307" s="176">
        <v>10203</v>
      </c>
      <c r="E307" s="75">
        <v>10365</v>
      </c>
      <c r="F307" s="75">
        <v>10425</v>
      </c>
      <c r="G307" s="176">
        <v>9733</v>
      </c>
      <c r="H307" s="177">
        <v>9924</v>
      </c>
      <c r="I307" s="177">
        <v>10058.6693</v>
      </c>
      <c r="J307" s="178">
        <f t="shared" si="20"/>
        <v>134.66929999999957</v>
      </c>
      <c r="K307" s="179">
        <f t="shared" si="21"/>
        <v>1.3570062474808501E-2</v>
      </c>
      <c r="L307" s="180">
        <v>161</v>
      </c>
      <c r="M307" s="17"/>
    </row>
    <row r="308" spans="1:13">
      <c r="A308" s="142" t="s">
        <v>313</v>
      </c>
      <c r="B308" s="112" t="str">
        <f>IFERROR(INDEX(Closures!$A$2:$A$189,MATCH(A308,Closures!$E$2:$E$189,0)),"")</f>
        <v/>
      </c>
      <c r="C308" s="58" t="s">
        <v>236</v>
      </c>
      <c r="D308" s="176"/>
      <c r="E308" s="75"/>
      <c r="F308" s="75"/>
      <c r="G308" s="176">
        <v>17150</v>
      </c>
      <c r="H308" s="177">
        <v>19318</v>
      </c>
      <c r="I308" s="177">
        <v>19704.027600000001</v>
      </c>
      <c r="J308" s="178">
        <f t="shared" si="20"/>
        <v>386.02760000000126</v>
      </c>
      <c r="K308" s="179">
        <f t="shared" si="21"/>
        <v>1.9982793249818886E-2</v>
      </c>
      <c r="L308" s="180">
        <v>72</v>
      </c>
      <c r="M308" s="17"/>
    </row>
    <row r="309" spans="1:13">
      <c r="A309" s="142" t="s">
        <v>314</v>
      </c>
      <c r="B309" s="112" t="str">
        <f>IFERROR(INDEX(Closures!$A$2:$A$189,MATCH(A309,Closures!$E$2:$E$189,0)),"")</f>
        <v/>
      </c>
      <c r="C309" s="58" t="s">
        <v>236</v>
      </c>
      <c r="D309" s="176">
        <v>17803</v>
      </c>
      <c r="E309" s="75">
        <v>17274</v>
      </c>
      <c r="F309" s="75">
        <v>16806</v>
      </c>
      <c r="G309" s="176">
        <v>16377</v>
      </c>
      <c r="H309" s="177">
        <v>16031</v>
      </c>
      <c r="I309" s="177">
        <v>17179.818899999998</v>
      </c>
      <c r="J309" s="178">
        <f t="shared" si="20"/>
        <v>1148.8188999999984</v>
      </c>
      <c r="K309" s="179">
        <f t="shared" si="21"/>
        <v>7.1662335475017047E-2</v>
      </c>
      <c r="L309" s="180">
        <v>84</v>
      </c>
      <c r="M309" s="17"/>
    </row>
    <row r="310" spans="1:13">
      <c r="A310" s="142" t="s">
        <v>315</v>
      </c>
      <c r="B310" s="112" t="str">
        <f>IFERROR(INDEX(Closures!$A$2:$A$189,MATCH(A310,Closures!$E$2:$E$189,0)),"")</f>
        <v/>
      </c>
      <c r="C310" s="58" t="s">
        <v>236</v>
      </c>
      <c r="D310" s="176">
        <v>3015</v>
      </c>
      <c r="E310" s="75">
        <v>3325</v>
      </c>
      <c r="F310" s="75">
        <v>3504</v>
      </c>
      <c r="G310" s="176">
        <v>3715</v>
      </c>
      <c r="H310" s="177">
        <v>3738</v>
      </c>
      <c r="I310" s="177">
        <v>3841.9567000000002</v>
      </c>
      <c r="J310" s="178">
        <f t="shared" si="20"/>
        <v>103.95670000000018</v>
      </c>
      <c r="K310" s="179">
        <f t="shared" si="21"/>
        <v>2.7810781166399193E-2</v>
      </c>
      <c r="L310" s="180">
        <v>335</v>
      </c>
      <c r="M310" s="17"/>
    </row>
    <row r="311" spans="1:13" s="6" customFormat="1">
      <c r="A311" s="142" t="s">
        <v>316</v>
      </c>
      <c r="B311" s="112" t="str">
        <f>IFERROR(INDEX(Closures!$A$2:$A$189,MATCH(A311,Closures!$E$2:$E$189,0)),"")</f>
        <v/>
      </c>
      <c r="C311" s="58" t="s">
        <v>236</v>
      </c>
      <c r="D311" s="176">
        <v>34830</v>
      </c>
      <c r="E311" s="75">
        <v>31556</v>
      </c>
      <c r="F311" s="75">
        <v>31522</v>
      </c>
      <c r="G311" s="176">
        <v>29395</v>
      </c>
      <c r="H311" s="177">
        <v>28646</v>
      </c>
      <c r="I311" s="177">
        <v>28664.421200000001</v>
      </c>
      <c r="J311" s="178">
        <f t="shared" si="20"/>
        <v>18.421200000000681</v>
      </c>
      <c r="K311" s="179">
        <f t="shared" si="21"/>
        <v>6.430636039936005E-4</v>
      </c>
      <c r="L311" s="180">
        <v>35</v>
      </c>
      <c r="M311" s="17"/>
    </row>
    <row r="312" spans="1:13">
      <c r="A312" s="142" t="s">
        <v>317</v>
      </c>
      <c r="B312" s="112" t="str">
        <f>IFERROR(INDEX(Closures!$A$2:$A$189,MATCH(A312,Closures!$E$2:$E$189,0)),"")</f>
        <v/>
      </c>
      <c r="C312" s="58" t="s">
        <v>236</v>
      </c>
      <c r="D312" s="176">
        <v>6525</v>
      </c>
      <c r="E312" s="75">
        <v>6865</v>
      </c>
      <c r="F312" s="75">
        <v>7279</v>
      </c>
      <c r="G312" s="176">
        <v>7130</v>
      </c>
      <c r="H312" s="177">
        <v>7050</v>
      </c>
      <c r="I312" s="177">
        <v>7710.3424999999997</v>
      </c>
      <c r="J312" s="178">
        <f t="shared" si="20"/>
        <v>660.34249999999975</v>
      </c>
      <c r="K312" s="179">
        <f t="shared" si="21"/>
        <v>9.36656028368794E-2</v>
      </c>
      <c r="L312" s="180">
        <v>197</v>
      </c>
      <c r="M312" s="17"/>
    </row>
    <row r="313" spans="1:13">
      <c r="A313" s="142" t="s">
        <v>318</v>
      </c>
      <c r="B313" s="112" t="str">
        <f>IFERROR(INDEX(Closures!$A$2:$A$189,MATCH(A313,Closures!$E$2:$E$189,0)),"")</f>
        <v/>
      </c>
      <c r="C313" s="58" t="s">
        <v>236</v>
      </c>
      <c r="D313" s="176">
        <v>40148</v>
      </c>
      <c r="E313" s="75">
        <v>39724</v>
      </c>
      <c r="F313" s="75">
        <v>39058</v>
      </c>
      <c r="G313" s="176">
        <v>37986</v>
      </c>
      <c r="H313" s="177">
        <v>36493</v>
      </c>
      <c r="I313" s="177">
        <v>38527.456700000002</v>
      </c>
      <c r="J313" s="178">
        <f t="shared" si="20"/>
        <v>2034.4567000000025</v>
      </c>
      <c r="K313" s="179">
        <f t="shared" si="21"/>
        <v>5.5749231359438864E-2</v>
      </c>
      <c r="L313" s="180">
        <v>23</v>
      </c>
      <c r="M313" s="17"/>
    </row>
    <row r="314" spans="1:13">
      <c r="A314" s="142" t="s">
        <v>319</v>
      </c>
      <c r="B314" s="112" t="str">
        <f>IFERROR(INDEX(Closures!$A$2:$A$189,MATCH(A314,Closures!$E$2:$E$189,0)),"")</f>
        <v/>
      </c>
      <c r="C314" s="58" t="s">
        <v>236</v>
      </c>
      <c r="D314" s="176">
        <v>37160</v>
      </c>
      <c r="E314" s="75">
        <v>35858</v>
      </c>
      <c r="F314" s="75">
        <v>34352</v>
      </c>
      <c r="G314" s="176">
        <v>31804</v>
      </c>
      <c r="H314" s="177">
        <v>30932</v>
      </c>
      <c r="I314" s="177">
        <v>30961.248</v>
      </c>
      <c r="J314" s="178">
        <f t="shared" si="20"/>
        <v>29.247999999999593</v>
      </c>
      <c r="K314" s="179">
        <f t="shared" si="21"/>
        <v>9.4555799818956396E-4</v>
      </c>
      <c r="L314" s="180">
        <v>31</v>
      </c>
      <c r="M314" s="17"/>
    </row>
    <row r="315" spans="1:13">
      <c r="A315" s="142" t="s">
        <v>320</v>
      </c>
      <c r="B315" s="112" t="str">
        <f>IFERROR(INDEX(Closures!$A$2:$A$189,MATCH(A315,Closures!$E$2:$E$189,0)),"")</f>
        <v/>
      </c>
      <c r="C315" s="58" t="s">
        <v>236</v>
      </c>
      <c r="D315" s="176">
        <v>6277</v>
      </c>
      <c r="E315" s="75">
        <v>6275</v>
      </c>
      <c r="F315" s="75">
        <v>6116</v>
      </c>
      <c r="G315" s="176">
        <v>5996</v>
      </c>
      <c r="H315" s="177">
        <v>6410</v>
      </c>
      <c r="I315" s="177">
        <v>6830.2479999999996</v>
      </c>
      <c r="J315" s="178">
        <f t="shared" si="20"/>
        <v>420.24799999999959</v>
      </c>
      <c r="K315" s="179">
        <f t="shared" si="21"/>
        <v>6.5561310452418031E-2</v>
      </c>
      <c r="L315" s="180">
        <v>225</v>
      </c>
      <c r="M315" s="17"/>
    </row>
    <row r="316" spans="1:13">
      <c r="A316" s="142" t="s">
        <v>321</v>
      </c>
      <c r="B316" s="112" t="str">
        <f>IFERROR(INDEX(Closures!$A$2:$A$189,MATCH(A316,Closures!$E$2:$E$189,0)),"")</f>
        <v/>
      </c>
      <c r="C316" s="58" t="s">
        <v>236</v>
      </c>
      <c r="D316" s="176">
        <v>19974</v>
      </c>
      <c r="E316" s="75">
        <v>20103</v>
      </c>
      <c r="F316" s="75">
        <v>19660</v>
      </c>
      <c r="G316" s="176">
        <v>19789</v>
      </c>
      <c r="H316" s="177">
        <v>20424</v>
      </c>
      <c r="I316" s="177">
        <v>21205.826799999999</v>
      </c>
      <c r="J316" s="178">
        <f t="shared" si="20"/>
        <v>781.82679999999891</v>
      </c>
      <c r="K316" s="179">
        <f t="shared" si="21"/>
        <v>3.8279808068938451E-2</v>
      </c>
      <c r="L316" s="180">
        <v>63</v>
      </c>
      <c r="M316" s="17"/>
    </row>
    <row r="317" spans="1:13" s="6" customFormat="1">
      <c r="A317" s="142" t="s">
        <v>322</v>
      </c>
      <c r="B317" s="112" t="str">
        <f>IFERROR(INDEX(Closures!$A$2:$A$189,MATCH(A317,Closures!$E$2:$E$189,0)),"")</f>
        <v/>
      </c>
      <c r="C317" s="58" t="s">
        <v>236</v>
      </c>
      <c r="D317" s="176">
        <v>44362</v>
      </c>
      <c r="E317" s="75">
        <v>44409</v>
      </c>
      <c r="F317" s="75">
        <v>45030</v>
      </c>
      <c r="G317" s="176">
        <v>47601</v>
      </c>
      <c r="H317" s="177">
        <v>47034</v>
      </c>
      <c r="I317" s="177">
        <v>47628.783499999998</v>
      </c>
      <c r="J317" s="178">
        <f t="shared" si="20"/>
        <v>594.78349999999773</v>
      </c>
      <c r="K317" s="179">
        <f t="shared" si="21"/>
        <v>1.2645820045073728E-2</v>
      </c>
      <c r="L317" s="180">
        <v>16</v>
      </c>
      <c r="M317" s="17"/>
    </row>
    <row r="318" spans="1:13">
      <c r="A318" s="142" t="s">
        <v>323</v>
      </c>
      <c r="B318" s="112" t="str">
        <f>IFERROR(INDEX(Closures!$A$2:$A$189,MATCH(A318,Closures!$E$2:$E$189,0)),"")</f>
        <v/>
      </c>
      <c r="C318" s="58" t="s">
        <v>236</v>
      </c>
      <c r="D318" s="176">
        <v>13630</v>
      </c>
      <c r="E318" s="75">
        <v>13444</v>
      </c>
      <c r="F318" s="75">
        <v>12926</v>
      </c>
      <c r="G318" s="176">
        <v>12394</v>
      </c>
      <c r="H318" s="177">
        <v>12526</v>
      </c>
      <c r="I318" s="177">
        <v>11825.6693</v>
      </c>
      <c r="J318" s="178">
        <f t="shared" si="20"/>
        <v>-700.33070000000043</v>
      </c>
      <c r="K318" s="179">
        <f t="shared" si="21"/>
        <v>-5.5910162861248634E-2</v>
      </c>
      <c r="L318" s="180">
        <v>133</v>
      </c>
      <c r="M318" s="17"/>
    </row>
    <row r="319" spans="1:13">
      <c r="A319" s="142" t="s">
        <v>324</v>
      </c>
      <c r="B319" s="112">
        <f>IFERROR(INDEX(Closures!$A$2:$A$189,MATCH(A319,Closures!$E$2:$E$189,0)),"")</f>
        <v>74</v>
      </c>
      <c r="C319" s="58" t="s">
        <v>236</v>
      </c>
      <c r="D319" s="176">
        <v>7253</v>
      </c>
      <c r="E319" s="75">
        <v>7490</v>
      </c>
      <c r="F319" s="75">
        <v>7553</v>
      </c>
      <c r="G319" s="176">
        <v>7523</v>
      </c>
      <c r="H319" s="177">
        <v>3785</v>
      </c>
      <c r="I319" s="177">
        <v>7382.0158000000001</v>
      </c>
      <c r="J319" s="178">
        <f t="shared" ref="J319" si="22">I319-H319</f>
        <v>3597.0158000000001</v>
      </c>
      <c r="K319" s="179">
        <f t="shared" si="21"/>
        <v>0.95033442536327617</v>
      </c>
      <c r="L319" s="180">
        <v>206</v>
      </c>
      <c r="M319" s="17"/>
    </row>
    <row r="320" spans="1:13">
      <c r="A320" s="142" t="s">
        <v>325</v>
      </c>
      <c r="B320" s="112" t="str">
        <f>IFERROR(INDEX(Closures!$A$2:$A$189,MATCH(A320,Closures!$E$2:$E$189,0)),"")</f>
        <v/>
      </c>
      <c r="C320" s="58" t="s">
        <v>236</v>
      </c>
      <c r="D320" s="176">
        <v>9559</v>
      </c>
      <c r="E320" s="75">
        <v>9865</v>
      </c>
      <c r="F320" s="75">
        <v>9855</v>
      </c>
      <c r="G320" s="176">
        <v>9233</v>
      </c>
      <c r="H320" s="177">
        <v>8815</v>
      </c>
      <c r="I320" s="177">
        <v>8470.4802999999993</v>
      </c>
      <c r="J320" s="178">
        <f t="shared" ref="J320:J350" si="23">I320-H320</f>
        <v>-344.51970000000074</v>
      </c>
      <c r="K320" s="179">
        <f t="shared" si="21"/>
        <v>-3.908334656834949E-2</v>
      </c>
      <c r="L320" s="180">
        <v>186</v>
      </c>
      <c r="M320" s="17"/>
    </row>
    <row r="321" spans="1:13">
      <c r="A321" s="142" t="s">
        <v>326</v>
      </c>
      <c r="B321" s="112" t="str">
        <f>IFERROR(INDEX(Closures!$A$2:$A$189,MATCH(A321,Closures!$E$2:$E$189,0)),"")</f>
        <v/>
      </c>
      <c r="C321" s="58" t="s">
        <v>236</v>
      </c>
      <c r="D321" s="176">
        <v>23862</v>
      </c>
      <c r="E321" s="75">
        <v>23997</v>
      </c>
      <c r="F321" s="75">
        <v>23574</v>
      </c>
      <c r="G321" s="176">
        <v>22419</v>
      </c>
      <c r="H321" s="177">
        <v>21303</v>
      </c>
      <c r="I321" s="177">
        <v>20612.6535</v>
      </c>
      <c r="J321" s="178">
        <f t="shared" si="23"/>
        <v>-690.34649999999965</v>
      </c>
      <c r="K321" s="179">
        <f t="shared" si="21"/>
        <v>-3.2406069567666507E-2</v>
      </c>
      <c r="L321" s="180">
        <v>65</v>
      </c>
      <c r="M321" s="17"/>
    </row>
    <row r="322" spans="1:13">
      <c r="A322" s="142" t="s">
        <v>327</v>
      </c>
      <c r="B322" s="112" t="str">
        <f>IFERROR(INDEX(Closures!$A$2:$A$189,MATCH(A322,Closures!$E$2:$E$189,0)),"")</f>
        <v/>
      </c>
      <c r="C322" s="58" t="s">
        <v>236</v>
      </c>
      <c r="D322" s="176">
        <v>61076</v>
      </c>
      <c r="E322" s="75">
        <v>66165</v>
      </c>
      <c r="F322" s="75">
        <v>67906</v>
      </c>
      <c r="G322" s="176">
        <v>70356</v>
      </c>
      <c r="H322" s="177">
        <v>72396</v>
      </c>
      <c r="I322" s="177">
        <v>71970.232300000003</v>
      </c>
      <c r="J322" s="178">
        <f t="shared" si="23"/>
        <v>-425.76769999999669</v>
      </c>
      <c r="K322" s="179">
        <f t="shared" si="21"/>
        <v>-5.8810942593512999E-3</v>
      </c>
      <c r="L322" s="180">
        <v>9</v>
      </c>
      <c r="M322" s="17"/>
    </row>
    <row r="323" spans="1:13">
      <c r="A323" s="142" t="s">
        <v>328</v>
      </c>
      <c r="B323" s="112" t="str">
        <f>IFERROR(INDEX(Closures!$A$2:$A$189,MATCH(A323,Closures!$E$2:$E$189,0)),"")</f>
        <v/>
      </c>
      <c r="C323" s="58" t="s">
        <v>236</v>
      </c>
      <c r="D323" s="176">
        <v>10060</v>
      </c>
      <c r="E323" s="75">
        <v>9898</v>
      </c>
      <c r="F323" s="75">
        <v>9792</v>
      </c>
      <c r="G323" s="176">
        <v>9570</v>
      </c>
      <c r="H323" s="177">
        <v>9675</v>
      </c>
      <c r="I323" s="177">
        <v>10088.6693</v>
      </c>
      <c r="J323" s="178">
        <f t="shared" si="23"/>
        <v>413.66929999999957</v>
      </c>
      <c r="K323" s="179">
        <f t="shared" si="21"/>
        <v>4.275651679586559E-2</v>
      </c>
      <c r="L323" s="180">
        <v>160</v>
      </c>
      <c r="M323" s="17"/>
    </row>
    <row r="324" spans="1:13">
      <c r="A324" s="142" t="s">
        <v>329</v>
      </c>
      <c r="B324" s="112" t="str">
        <f>IFERROR(INDEX(Closures!$A$2:$A$189,MATCH(A324,Closures!$E$2:$E$189,0)),"")</f>
        <v/>
      </c>
      <c r="C324" s="58" t="s">
        <v>236</v>
      </c>
      <c r="D324" s="176">
        <v>4344</v>
      </c>
      <c r="E324" s="75">
        <v>6310</v>
      </c>
      <c r="F324" s="75">
        <v>6766</v>
      </c>
      <c r="G324" s="176">
        <v>7731</v>
      </c>
      <c r="H324" s="177">
        <v>6657</v>
      </c>
      <c r="I324" s="177">
        <v>6050.3621999999996</v>
      </c>
      <c r="J324" s="178">
        <f t="shared" si="23"/>
        <v>-606.63780000000042</v>
      </c>
      <c r="K324" s="179">
        <f t="shared" si="21"/>
        <v>-9.1127805317710739E-2</v>
      </c>
      <c r="L324" s="180">
        <v>252</v>
      </c>
      <c r="M324" s="17"/>
    </row>
    <row r="325" spans="1:13">
      <c r="A325" s="142" t="s">
        <v>330</v>
      </c>
      <c r="B325" s="112" t="str">
        <f>IFERROR(INDEX(Closures!$A$2:$A$189,MATCH(A325,Closures!$E$2:$E$189,0)),"")</f>
        <v/>
      </c>
      <c r="C325" s="58" t="s">
        <v>236</v>
      </c>
      <c r="D325" s="176">
        <v>24154</v>
      </c>
      <c r="E325" s="75">
        <v>24902</v>
      </c>
      <c r="F325" s="75">
        <v>25625</v>
      </c>
      <c r="G325" s="176">
        <v>24993</v>
      </c>
      <c r="H325" s="177">
        <v>24562</v>
      </c>
      <c r="I325" s="177">
        <v>26684.653600000001</v>
      </c>
      <c r="J325" s="178">
        <f t="shared" si="23"/>
        <v>2122.6536000000015</v>
      </c>
      <c r="K325" s="179">
        <f t="shared" si="21"/>
        <v>8.6420226365931177E-2</v>
      </c>
      <c r="L325" s="180">
        <v>40</v>
      </c>
      <c r="M325" s="17"/>
    </row>
    <row r="326" spans="1:13">
      <c r="A326" s="142" t="s">
        <v>331</v>
      </c>
      <c r="B326" s="112" t="str">
        <f>IFERROR(INDEX(Closures!$A$2:$A$189,MATCH(A326,Closures!$E$2:$E$189,0)),"")</f>
        <v/>
      </c>
      <c r="C326" s="58" t="s">
        <v>236</v>
      </c>
      <c r="D326" s="176">
        <v>7112</v>
      </c>
      <c r="E326" s="75">
        <v>7233</v>
      </c>
      <c r="F326" s="75">
        <v>7297</v>
      </c>
      <c r="G326" s="176">
        <v>7231</v>
      </c>
      <c r="H326" s="177">
        <v>7002</v>
      </c>
      <c r="I326" s="177">
        <v>6624.1023999999998</v>
      </c>
      <c r="J326" s="178">
        <f t="shared" si="23"/>
        <v>-377.89760000000024</v>
      </c>
      <c r="K326" s="179">
        <f t="shared" si="21"/>
        <v>-5.3969951442445048E-2</v>
      </c>
      <c r="L326" s="180">
        <v>234</v>
      </c>
      <c r="M326" s="17"/>
    </row>
    <row r="327" spans="1:13">
      <c r="A327" s="142" t="s">
        <v>332</v>
      </c>
      <c r="B327" s="112" t="str">
        <f>IFERROR(INDEX(Closures!$A$2:$A$189,MATCH(A327,Closures!$E$2:$E$189,0)),"")</f>
        <v/>
      </c>
      <c r="C327" s="58" t="s">
        <v>236</v>
      </c>
      <c r="D327" s="176">
        <v>6687</v>
      </c>
      <c r="E327" s="75">
        <v>6831</v>
      </c>
      <c r="F327" s="75">
        <v>6874</v>
      </c>
      <c r="G327" s="176">
        <v>6739</v>
      </c>
      <c r="H327" s="177">
        <v>6477</v>
      </c>
      <c r="I327" s="177">
        <v>6873.9409999999998</v>
      </c>
      <c r="J327" s="178">
        <f t="shared" si="23"/>
        <v>396.9409999999998</v>
      </c>
      <c r="K327" s="179">
        <f t="shared" si="21"/>
        <v>6.1284699706654282E-2</v>
      </c>
      <c r="L327" s="180">
        <v>224</v>
      </c>
      <c r="M327" s="17"/>
    </row>
    <row r="328" spans="1:13">
      <c r="A328" s="142" t="s">
        <v>333</v>
      </c>
      <c r="B328" s="112" t="str">
        <f>IFERROR(INDEX(Closures!$A$2:$A$189,MATCH(A328,Closures!$E$2:$E$189,0)),"")</f>
        <v/>
      </c>
      <c r="C328" s="58" t="s">
        <v>236</v>
      </c>
      <c r="D328" s="176">
        <v>13720</v>
      </c>
      <c r="E328" s="75">
        <v>14228</v>
      </c>
      <c r="F328" s="75">
        <v>14654</v>
      </c>
      <c r="G328" s="176">
        <v>14365</v>
      </c>
      <c r="H328" s="177">
        <v>13868</v>
      </c>
      <c r="I328" s="177">
        <v>13995.4213</v>
      </c>
      <c r="J328" s="178">
        <f t="shared" si="23"/>
        <v>127.42129999999997</v>
      </c>
      <c r="K328" s="179">
        <f t="shared" si="21"/>
        <v>9.1881525814825477E-3</v>
      </c>
      <c r="L328" s="180">
        <v>110</v>
      </c>
      <c r="M328" s="17"/>
    </row>
    <row r="329" spans="1:13" s="6" customFormat="1">
      <c r="A329" s="142" t="s">
        <v>334</v>
      </c>
      <c r="B329" s="112" t="str">
        <f>IFERROR(INDEX(Closures!$A$2:$A$189,MATCH(A329,Closures!$E$2:$E$189,0)),"")</f>
        <v/>
      </c>
      <c r="C329" s="58" t="s">
        <v>236</v>
      </c>
      <c r="D329" s="176">
        <v>5867</v>
      </c>
      <c r="E329" s="75">
        <v>5825</v>
      </c>
      <c r="F329" s="75">
        <v>5984</v>
      </c>
      <c r="G329" s="176">
        <v>5809</v>
      </c>
      <c r="H329" s="177">
        <v>5943</v>
      </c>
      <c r="I329" s="177">
        <v>5370.2716</v>
      </c>
      <c r="J329" s="178">
        <f t="shared" si="23"/>
        <v>-572.72839999999997</v>
      </c>
      <c r="K329" s="179">
        <f t="shared" si="21"/>
        <v>-9.6370250715127032E-2</v>
      </c>
      <c r="L329" s="180">
        <v>278</v>
      </c>
      <c r="M329" s="17"/>
    </row>
    <row r="330" spans="1:13" s="6" customFormat="1">
      <c r="A330" s="142" t="s">
        <v>335</v>
      </c>
      <c r="B330" s="112" t="str">
        <f>IFERROR(INDEX(Closures!$A$2:$A$189,MATCH(A330,Closures!$E$2:$E$189,0)),"")</f>
        <v/>
      </c>
      <c r="C330" s="58" t="s">
        <v>236</v>
      </c>
      <c r="D330" s="176">
        <v>69444</v>
      </c>
      <c r="E330" s="75">
        <v>74676</v>
      </c>
      <c r="F330" s="75">
        <v>85440</v>
      </c>
      <c r="G330" s="176">
        <v>91771</v>
      </c>
      <c r="H330" s="177">
        <v>92990</v>
      </c>
      <c r="I330" s="177">
        <v>94606.988200000007</v>
      </c>
      <c r="J330" s="178">
        <f t="shared" si="23"/>
        <v>1616.9882000000071</v>
      </c>
      <c r="K330" s="179">
        <f t="shared" si="21"/>
        <v>1.7388839660178589E-2</v>
      </c>
      <c r="L330" s="180">
        <v>5</v>
      </c>
      <c r="M330" s="17"/>
    </row>
    <row r="331" spans="1:13">
      <c r="A331" s="142" t="s">
        <v>336</v>
      </c>
      <c r="B331" s="112" t="str">
        <f>IFERROR(INDEX(Closures!$A$2:$A$189,MATCH(A331,Closures!$E$2:$E$189,0)),"")</f>
        <v/>
      </c>
      <c r="C331" s="58" t="s">
        <v>236</v>
      </c>
      <c r="D331" s="176">
        <v>157899</v>
      </c>
      <c r="E331" s="75">
        <v>160294</v>
      </c>
      <c r="F331" s="75">
        <v>158580</v>
      </c>
      <c r="G331" s="176">
        <v>154711</v>
      </c>
      <c r="H331" s="177">
        <v>155345</v>
      </c>
      <c r="I331" s="177">
        <v>157273.41339999999</v>
      </c>
      <c r="J331" s="178">
        <f t="shared" si="23"/>
        <v>1928.4133999999904</v>
      </c>
      <c r="K331" s="179">
        <f t="shared" si="21"/>
        <v>1.2413746177862115E-2</v>
      </c>
      <c r="L331" s="180">
        <v>2</v>
      </c>
      <c r="M331" s="17"/>
    </row>
    <row r="332" spans="1:13">
      <c r="A332" s="142" t="s">
        <v>337</v>
      </c>
      <c r="B332" s="112" t="str">
        <f>IFERROR(INDEX(Closures!$A$2:$A$189,MATCH(A332,Closures!$E$2:$E$189,0)),"")</f>
        <v/>
      </c>
      <c r="C332" s="58" t="s">
        <v>236</v>
      </c>
      <c r="D332" s="176">
        <v>24153</v>
      </c>
      <c r="E332" s="75">
        <v>24281</v>
      </c>
      <c r="F332" s="75">
        <v>24649</v>
      </c>
      <c r="G332" s="176">
        <v>24460</v>
      </c>
      <c r="H332" s="177">
        <v>23422</v>
      </c>
      <c r="I332" s="177">
        <v>24322.661400000001</v>
      </c>
      <c r="J332" s="178">
        <f t="shared" si="23"/>
        <v>900.66140000000087</v>
      </c>
      <c r="K332" s="179">
        <f t="shared" si="21"/>
        <v>3.8453650414140589E-2</v>
      </c>
      <c r="L332" s="180">
        <v>49</v>
      </c>
      <c r="M332" s="17"/>
    </row>
    <row r="333" spans="1:13">
      <c r="A333" s="142" t="s">
        <v>338</v>
      </c>
      <c r="B333" s="112" t="str">
        <f>IFERROR(INDEX(Closures!$A$2:$A$189,MATCH(A333,Closures!$E$2:$E$189,0)),"")</f>
        <v/>
      </c>
      <c r="C333" s="58" t="s">
        <v>236</v>
      </c>
      <c r="D333" s="176">
        <v>3952</v>
      </c>
      <c r="E333" s="75">
        <v>4096</v>
      </c>
      <c r="F333" s="75">
        <v>4017</v>
      </c>
      <c r="G333" s="176">
        <v>3899</v>
      </c>
      <c r="H333" s="177">
        <v>4074</v>
      </c>
      <c r="I333" s="177">
        <v>3707.3071</v>
      </c>
      <c r="J333" s="178">
        <f t="shared" si="23"/>
        <v>-366.69290000000001</v>
      </c>
      <c r="K333" s="179">
        <f t="shared" si="21"/>
        <v>-9.0008075601374568E-2</v>
      </c>
      <c r="L333" s="180">
        <v>340</v>
      </c>
      <c r="M333" s="17"/>
    </row>
    <row r="334" spans="1:13">
      <c r="A334" s="142" t="s">
        <v>339</v>
      </c>
      <c r="B334" s="112" t="str">
        <f>IFERROR(INDEX(Closures!$A$2:$A$189,MATCH(A334,Closures!$E$2:$E$189,0)),"")</f>
        <v/>
      </c>
      <c r="C334" s="58" t="s">
        <v>236</v>
      </c>
      <c r="D334" s="176">
        <v>15878</v>
      </c>
      <c r="E334" s="75">
        <v>15286</v>
      </c>
      <c r="F334" s="75">
        <v>15333</v>
      </c>
      <c r="G334" s="176">
        <v>15283</v>
      </c>
      <c r="H334" s="177">
        <v>15698</v>
      </c>
      <c r="I334" s="177">
        <v>15684.6181</v>
      </c>
      <c r="J334" s="178">
        <f t="shared" si="23"/>
        <v>-13.381900000000314</v>
      </c>
      <c r="K334" s="179">
        <f t="shared" si="21"/>
        <v>-8.524589119633275E-4</v>
      </c>
      <c r="L334" s="180">
        <v>92</v>
      </c>
      <c r="M334" s="17"/>
    </row>
    <row r="335" spans="1:13">
      <c r="A335" s="142" t="s">
        <v>340</v>
      </c>
      <c r="B335" s="112" t="str">
        <f>IFERROR(INDEX(Closures!$A$2:$A$189,MATCH(A335,Closures!$E$2:$E$189,0)),"")</f>
        <v/>
      </c>
      <c r="C335" s="58" t="s">
        <v>236</v>
      </c>
      <c r="D335" s="176">
        <v>9136</v>
      </c>
      <c r="E335" s="75">
        <v>9317</v>
      </c>
      <c r="F335" s="75">
        <v>9350</v>
      </c>
      <c r="G335" s="176">
        <v>9217</v>
      </c>
      <c r="H335" s="177">
        <v>8793</v>
      </c>
      <c r="I335" s="177">
        <v>9614.9449000000004</v>
      </c>
      <c r="J335" s="178">
        <f t="shared" si="23"/>
        <v>821.94490000000042</v>
      </c>
      <c r="K335" s="179">
        <f t="shared" si="21"/>
        <v>9.3477186398271406E-2</v>
      </c>
      <c r="L335" s="180">
        <v>169</v>
      </c>
      <c r="M335" s="17"/>
    </row>
    <row r="336" spans="1:13">
      <c r="A336" s="142" t="s">
        <v>341</v>
      </c>
      <c r="B336" s="112" t="str">
        <f>IFERROR(INDEX(Closures!$A$2:$A$189,MATCH(A336,Closures!$E$2:$E$189,0)),"")</f>
        <v/>
      </c>
      <c r="C336" s="58" t="s">
        <v>236</v>
      </c>
      <c r="D336" s="176">
        <v>69332</v>
      </c>
      <c r="E336" s="75">
        <v>68988</v>
      </c>
      <c r="F336" s="75">
        <v>67684</v>
      </c>
      <c r="G336" s="176">
        <v>58467</v>
      </c>
      <c r="H336" s="177">
        <v>55608</v>
      </c>
      <c r="I336" s="177">
        <v>54907.110200000003</v>
      </c>
      <c r="J336" s="178">
        <f t="shared" si="23"/>
        <v>-700.88979999999719</v>
      </c>
      <c r="K336" s="179">
        <f t="shared" si="21"/>
        <v>-1.2604118112501748E-2</v>
      </c>
      <c r="L336" s="180">
        <v>14</v>
      </c>
      <c r="M336" s="17"/>
    </row>
    <row r="337" spans="1:13">
      <c r="A337" s="142" t="s">
        <v>342</v>
      </c>
      <c r="B337" s="112" t="str">
        <f>IFERROR(INDEX(Closures!$A$2:$A$189,MATCH(A337,Closures!$E$2:$E$189,0)),"")</f>
        <v/>
      </c>
      <c r="C337" s="58" t="s">
        <v>236</v>
      </c>
      <c r="D337" s="176">
        <v>70606</v>
      </c>
      <c r="E337" s="75">
        <v>70686</v>
      </c>
      <c r="F337" s="75">
        <v>69750</v>
      </c>
      <c r="G337" s="176">
        <v>66118</v>
      </c>
      <c r="H337" s="177">
        <v>64499</v>
      </c>
      <c r="I337" s="177">
        <v>66259.885899999994</v>
      </c>
      <c r="J337" s="178">
        <f t="shared" si="23"/>
        <v>1760.8858999999939</v>
      </c>
      <c r="K337" s="179">
        <f t="shared" si="21"/>
        <v>2.7300979860152775E-2</v>
      </c>
      <c r="L337" s="180">
        <v>10</v>
      </c>
      <c r="M337" s="17"/>
    </row>
    <row r="338" spans="1:13" s="6" customFormat="1">
      <c r="A338" s="142" t="s">
        <v>343</v>
      </c>
      <c r="B338" s="112" t="str">
        <f>IFERROR(INDEX(Closures!$A$2:$A$189,MATCH(A338,Closures!$E$2:$E$189,0)),"")</f>
        <v/>
      </c>
      <c r="C338" s="58" t="s">
        <v>236</v>
      </c>
      <c r="D338" s="176">
        <v>15493</v>
      </c>
      <c r="E338" s="75">
        <v>16098</v>
      </c>
      <c r="F338" s="75">
        <v>16988</v>
      </c>
      <c r="G338" s="176">
        <v>20893</v>
      </c>
      <c r="H338" s="177">
        <v>21394</v>
      </c>
      <c r="I338" s="177">
        <v>21574.0275</v>
      </c>
      <c r="J338" s="178">
        <f t="shared" si="23"/>
        <v>180.02750000000015</v>
      </c>
      <c r="K338" s="179">
        <f t="shared" si="21"/>
        <v>8.4148593063475812E-3</v>
      </c>
      <c r="L338" s="180">
        <v>60</v>
      </c>
      <c r="M338" s="17"/>
    </row>
    <row r="339" spans="1:13" s="6" customFormat="1">
      <c r="A339" s="142" t="s">
        <v>344</v>
      </c>
      <c r="B339" s="112" t="str">
        <f>IFERROR(INDEX(Closures!$A$2:$A$189,MATCH(A339,Closures!$E$2:$E$189,0)),"")</f>
        <v/>
      </c>
      <c r="C339" s="58" t="s">
        <v>236</v>
      </c>
      <c r="D339" s="176">
        <v>5766</v>
      </c>
      <c r="E339" s="75">
        <v>5732</v>
      </c>
      <c r="F339" s="75">
        <v>5636</v>
      </c>
      <c r="G339" s="176">
        <v>5473</v>
      </c>
      <c r="H339" s="177">
        <v>5433</v>
      </c>
      <c r="I339" s="177">
        <v>5075.0668999999998</v>
      </c>
      <c r="J339" s="178">
        <f t="shared" si="23"/>
        <v>-357.93310000000019</v>
      </c>
      <c r="K339" s="179">
        <f t="shared" si="21"/>
        <v>-6.5881299466224952E-2</v>
      </c>
      <c r="L339" s="180">
        <v>284</v>
      </c>
      <c r="M339" s="17"/>
    </row>
    <row r="340" spans="1:13">
      <c r="A340" s="142" t="s">
        <v>345</v>
      </c>
      <c r="B340" s="112" t="str">
        <f>IFERROR(INDEX(Closures!$A$2:$A$189,MATCH(A340,Closures!$E$2:$E$189,0)),"")</f>
        <v/>
      </c>
      <c r="C340" s="58" t="s">
        <v>236</v>
      </c>
      <c r="D340" s="176">
        <v>15404</v>
      </c>
      <c r="E340" s="75">
        <v>15597</v>
      </c>
      <c r="F340" s="75">
        <v>15424</v>
      </c>
      <c r="G340" s="176">
        <v>14400</v>
      </c>
      <c r="H340" s="177">
        <v>14408</v>
      </c>
      <c r="I340" s="177">
        <v>12827.082700000001</v>
      </c>
      <c r="J340" s="178">
        <f t="shared" si="23"/>
        <v>-1580.9172999999992</v>
      </c>
      <c r="K340" s="179">
        <f t="shared" si="21"/>
        <v>-0.10972496529705714</v>
      </c>
      <c r="L340" s="180">
        <v>121</v>
      </c>
      <c r="M340" s="17"/>
    </row>
    <row r="341" spans="1:13">
      <c r="A341" s="142" t="s">
        <v>346</v>
      </c>
      <c r="B341" s="112" t="str">
        <f>IFERROR(INDEX(Closures!$A$2:$A$189,MATCH(A341,Closures!$E$2:$E$189,0)),"")</f>
        <v/>
      </c>
      <c r="C341" s="58" t="s">
        <v>236</v>
      </c>
      <c r="D341" s="176">
        <v>10869</v>
      </c>
      <c r="E341" s="75">
        <v>10625</v>
      </c>
      <c r="F341" s="75">
        <v>9788</v>
      </c>
      <c r="G341" s="176">
        <v>9453</v>
      </c>
      <c r="H341" s="177">
        <v>9005</v>
      </c>
      <c r="I341" s="177">
        <v>8471.2008000000005</v>
      </c>
      <c r="J341" s="178">
        <f t="shared" si="23"/>
        <v>-533.79919999999947</v>
      </c>
      <c r="K341" s="179">
        <f t="shared" si="21"/>
        <v>-5.9278089950027701E-2</v>
      </c>
      <c r="L341" s="180">
        <v>185</v>
      </c>
      <c r="M341" s="17"/>
    </row>
    <row r="342" spans="1:13">
      <c r="A342" s="142" t="s">
        <v>347</v>
      </c>
      <c r="B342" s="112" t="str">
        <f>IFERROR(INDEX(Closures!$A$2:$A$189,MATCH(A342,Closures!$E$2:$E$189,0)),"")</f>
        <v/>
      </c>
      <c r="C342" s="58" t="s">
        <v>236</v>
      </c>
      <c r="D342" s="176">
        <v>4127</v>
      </c>
      <c r="E342" s="75">
        <v>6157</v>
      </c>
      <c r="F342" s="75">
        <v>6524</v>
      </c>
      <c r="G342" s="176">
        <v>7092</v>
      </c>
      <c r="H342" s="177">
        <v>7185</v>
      </c>
      <c r="I342" s="177">
        <v>6925.9054999999998</v>
      </c>
      <c r="J342" s="178">
        <f t="shared" si="23"/>
        <v>-259.09450000000015</v>
      </c>
      <c r="K342" s="179">
        <f t="shared" si="21"/>
        <v>-3.6060473208072395E-2</v>
      </c>
      <c r="L342" s="180">
        <v>222</v>
      </c>
      <c r="M342" s="17"/>
    </row>
    <row r="343" spans="1:13">
      <c r="A343" s="142" t="s">
        <v>348</v>
      </c>
      <c r="B343" s="112" t="str">
        <f>IFERROR(INDEX(Closures!$A$2:$A$189,MATCH(A343,Closures!$E$2:$E$189,0)),"")</f>
        <v/>
      </c>
      <c r="C343" s="58" t="s">
        <v>236</v>
      </c>
      <c r="D343" s="176">
        <v>5998</v>
      </c>
      <c r="E343" s="75">
        <v>6197</v>
      </c>
      <c r="F343" s="75">
        <v>6630</v>
      </c>
      <c r="G343" s="176">
        <v>7354</v>
      </c>
      <c r="H343" s="177">
        <v>7153</v>
      </c>
      <c r="I343" s="177">
        <v>7488.5038999999997</v>
      </c>
      <c r="J343" s="178">
        <f t="shared" si="23"/>
        <v>335.5038999999997</v>
      </c>
      <c r="K343" s="179">
        <f t="shared" si="21"/>
        <v>4.6903942401789418E-2</v>
      </c>
      <c r="L343" s="180">
        <v>201</v>
      </c>
      <c r="M343" s="17"/>
    </row>
    <row r="344" spans="1:13">
      <c r="A344" s="142" t="s">
        <v>349</v>
      </c>
      <c r="B344" s="112" t="str">
        <f>IFERROR(INDEX(Closures!$A$2:$A$189,MATCH(A344,Closures!$E$2:$E$189,0)),"")</f>
        <v/>
      </c>
      <c r="C344" s="58" t="s">
        <v>236</v>
      </c>
      <c r="D344" s="176">
        <v>23017</v>
      </c>
      <c r="E344" s="75">
        <v>28809</v>
      </c>
      <c r="F344" s="75">
        <v>29534</v>
      </c>
      <c r="G344" s="176">
        <v>33019</v>
      </c>
      <c r="H344" s="177">
        <v>33797</v>
      </c>
      <c r="I344" s="177">
        <v>34033.429100000001</v>
      </c>
      <c r="J344" s="178">
        <f t="shared" si="23"/>
        <v>236.4291000000012</v>
      </c>
      <c r="K344" s="179">
        <f t="shared" si="21"/>
        <v>6.9955646950913154E-3</v>
      </c>
      <c r="L344" s="180">
        <v>29</v>
      </c>
      <c r="M344" s="17"/>
    </row>
    <row r="345" spans="1:13">
      <c r="A345" s="142" t="s">
        <v>350</v>
      </c>
      <c r="B345" s="112" t="str">
        <f>IFERROR(INDEX(Closures!$A$2:$A$189,MATCH(A345,Closures!$E$2:$E$189,0)),"")</f>
        <v/>
      </c>
      <c r="C345" s="58" t="s">
        <v>236</v>
      </c>
      <c r="D345" s="176">
        <v>12327</v>
      </c>
      <c r="E345" s="75">
        <v>11543</v>
      </c>
      <c r="F345" s="75">
        <v>11390</v>
      </c>
      <c r="G345" s="176">
        <v>11019</v>
      </c>
      <c r="H345" s="177">
        <v>10822</v>
      </c>
      <c r="I345" s="177">
        <v>11230.173199999999</v>
      </c>
      <c r="J345" s="178">
        <f t="shared" si="23"/>
        <v>408.17319999999927</v>
      </c>
      <c r="K345" s="179">
        <f t="shared" si="21"/>
        <v>3.7716983921641037E-2</v>
      </c>
      <c r="L345" s="180">
        <v>143</v>
      </c>
      <c r="M345" s="17"/>
    </row>
    <row r="346" spans="1:13">
      <c r="A346" s="142" t="s">
        <v>351</v>
      </c>
      <c r="B346" s="112" t="str">
        <f>IFERROR(INDEX(Closures!$A$2:$A$189,MATCH(A346,Closures!$E$2:$E$189,0)),"")</f>
        <v/>
      </c>
      <c r="C346" s="58" t="s">
        <v>236</v>
      </c>
      <c r="D346" s="176">
        <v>13319</v>
      </c>
      <c r="E346" s="75">
        <v>12914</v>
      </c>
      <c r="F346" s="75">
        <v>12775</v>
      </c>
      <c r="G346" s="176">
        <v>12360</v>
      </c>
      <c r="H346" s="177">
        <v>13054</v>
      </c>
      <c r="I346" s="177">
        <v>14755.956700000001</v>
      </c>
      <c r="J346" s="178">
        <f t="shared" si="23"/>
        <v>1701.9567000000006</v>
      </c>
      <c r="K346" s="179">
        <f t="shared" si="21"/>
        <v>0.13037817527194734</v>
      </c>
      <c r="L346" s="180">
        <v>102</v>
      </c>
      <c r="M346" s="17"/>
    </row>
    <row r="347" spans="1:13">
      <c r="A347" s="142" t="s">
        <v>352</v>
      </c>
      <c r="B347" s="112" t="str">
        <f>IFERROR(INDEX(Closures!$A$2:$A$189,MATCH(A347,Closures!$E$2:$E$189,0)),"")</f>
        <v/>
      </c>
      <c r="C347" s="58" t="s">
        <v>236</v>
      </c>
      <c r="D347" s="176">
        <v>204908</v>
      </c>
      <c r="E347" s="75">
        <v>206247</v>
      </c>
      <c r="F347" s="75">
        <v>202363</v>
      </c>
      <c r="G347" s="176">
        <v>203545</v>
      </c>
      <c r="H347" s="177">
        <v>204017</v>
      </c>
      <c r="I347" s="177">
        <v>205159.09049999999</v>
      </c>
      <c r="J347" s="178">
        <f t="shared" si="23"/>
        <v>1142.0904999999912</v>
      </c>
      <c r="K347" s="179">
        <f t="shared" si="21"/>
        <v>5.598016341775397E-3</v>
      </c>
      <c r="L347" s="180">
        <v>1</v>
      </c>
      <c r="M347" s="17"/>
    </row>
    <row r="348" spans="1:13">
      <c r="A348" s="142" t="s">
        <v>353</v>
      </c>
      <c r="B348" s="112" t="str">
        <f>IFERROR(INDEX(Closures!$A$2:$A$189,MATCH(A348,Closures!$E$2:$E$189,0)),"")</f>
        <v/>
      </c>
      <c r="C348" s="58" t="s">
        <v>236</v>
      </c>
      <c r="D348" s="176">
        <v>28075</v>
      </c>
      <c r="E348" s="75">
        <v>27242</v>
      </c>
      <c r="F348" s="75">
        <v>27291</v>
      </c>
      <c r="G348" s="176">
        <v>26022</v>
      </c>
      <c r="H348" s="177">
        <v>23968</v>
      </c>
      <c r="I348" s="177">
        <v>24617.5039</v>
      </c>
      <c r="J348" s="178">
        <f t="shared" si="23"/>
        <v>649.5038999999997</v>
      </c>
      <c r="K348" s="179">
        <f t="shared" si="21"/>
        <v>2.7098794225634167E-2</v>
      </c>
      <c r="L348" s="180">
        <v>48</v>
      </c>
      <c r="M348" s="17"/>
    </row>
    <row r="349" spans="1:13">
      <c r="A349" s="142" t="s">
        <v>354</v>
      </c>
      <c r="B349" s="112" t="str">
        <f>IFERROR(INDEX(Closures!$A$2:$A$189,MATCH(A349,Closures!$E$2:$E$189,0)),"")</f>
        <v/>
      </c>
      <c r="C349" s="58" t="s">
        <v>236</v>
      </c>
      <c r="D349" s="176">
        <v>25619</v>
      </c>
      <c r="E349" s="75">
        <v>23595</v>
      </c>
      <c r="F349" s="75">
        <v>22211</v>
      </c>
      <c r="G349" s="176">
        <v>20420</v>
      </c>
      <c r="H349" s="177">
        <v>19745</v>
      </c>
      <c r="I349" s="177">
        <v>19994.330699999999</v>
      </c>
      <c r="J349" s="178">
        <f t="shared" si="23"/>
        <v>249.33069999999861</v>
      </c>
      <c r="K349" s="179">
        <f t="shared" si="21"/>
        <v>1.2627536085084762E-2</v>
      </c>
      <c r="L349" s="180">
        <v>68</v>
      </c>
      <c r="M349" s="17"/>
    </row>
    <row r="350" spans="1:13">
      <c r="A350" s="145" t="s">
        <v>355</v>
      </c>
      <c r="B350" s="112" t="str">
        <f>IFERROR(INDEX(Closures!$A$2:$A$189,MATCH(A350,Closures!$E$2:$E$189,0)),"")</f>
        <v/>
      </c>
      <c r="C350" s="189" t="s">
        <v>236</v>
      </c>
      <c r="D350" s="187">
        <v>41968</v>
      </c>
      <c r="E350" s="128">
        <v>42760</v>
      </c>
      <c r="F350" s="128">
        <v>42755</v>
      </c>
      <c r="G350" s="187">
        <v>41835</v>
      </c>
      <c r="H350" s="59">
        <v>40666</v>
      </c>
      <c r="I350" s="59">
        <v>41938.039400000001</v>
      </c>
      <c r="J350" s="190">
        <f t="shared" si="23"/>
        <v>1272.0394000000015</v>
      </c>
      <c r="K350" s="191">
        <f>J350/H350</f>
        <v>3.1280170166724082E-2</v>
      </c>
      <c r="L350" s="192">
        <v>21</v>
      </c>
      <c r="M350" s="17"/>
    </row>
    <row r="351" spans="1:13">
      <c r="A351" s="147" t="s">
        <v>356</v>
      </c>
      <c r="B351" s="112">
        <f>IFERROR(INDEX(Closures!$A$2:$A$189,MATCH(A351,Closures!$E$2:$E$189,0)),"")</f>
        <v>75</v>
      </c>
      <c r="C351" s="189" t="s">
        <v>236</v>
      </c>
      <c r="D351" s="193">
        <v>0</v>
      </c>
      <c r="E351" s="194">
        <v>0</v>
      </c>
      <c r="F351" s="194">
        <v>0</v>
      </c>
      <c r="G351" s="193">
        <v>0</v>
      </c>
      <c r="H351" s="195">
        <v>3558</v>
      </c>
      <c r="I351" s="119">
        <v>13871.413399999999</v>
      </c>
      <c r="J351" s="196">
        <f>I351-H351</f>
        <v>10313.413399999999</v>
      </c>
      <c r="K351" s="191">
        <f>J351/H351</f>
        <v>2.8986546936481168</v>
      </c>
      <c r="L351" s="182">
        <v>113</v>
      </c>
      <c r="M351" s="17"/>
    </row>
    <row r="352" spans="1:13" s="13" customFormat="1" ht="12.75">
      <c r="A352" s="148" t="s">
        <v>357</v>
      </c>
      <c r="B352" s="114"/>
      <c r="C352" s="14"/>
      <c r="D352" s="16"/>
      <c r="E352" s="16"/>
      <c r="F352" s="16"/>
      <c r="G352" s="16"/>
      <c r="H352" s="16"/>
      <c r="I352" s="16"/>
      <c r="J352" s="183"/>
      <c r="K352" s="184"/>
      <c r="L352" s="185"/>
      <c r="M352" s="17"/>
    </row>
    <row r="353" spans="1:13">
      <c r="A353" s="141" t="s">
        <v>358</v>
      </c>
      <c r="B353" s="112" t="str">
        <f>IFERROR(INDEX(Closures!$A$2:$A$189,MATCH(A353,Closures!$E$2:$E$189,0)),"")</f>
        <v/>
      </c>
      <c r="C353" s="169" t="s">
        <v>359</v>
      </c>
      <c r="D353" s="170">
        <v>19814</v>
      </c>
      <c r="E353" s="74">
        <v>20044</v>
      </c>
      <c r="F353" s="74">
        <v>20282</v>
      </c>
      <c r="G353" s="186">
        <v>20101</v>
      </c>
      <c r="H353" s="186">
        <v>19682</v>
      </c>
      <c r="I353" s="177">
        <v>19943.1299</v>
      </c>
      <c r="J353" s="178">
        <f t="shared" ref="J353" si="24">I353-H353</f>
        <v>261.12989999999991</v>
      </c>
      <c r="K353" s="179">
        <f t="shared" si="21"/>
        <v>1.3267447413880699E-2</v>
      </c>
      <c r="L353" s="180">
        <v>69</v>
      </c>
      <c r="M353" s="17"/>
    </row>
    <row r="354" spans="1:13" s="6" customFormat="1">
      <c r="A354" s="142" t="s">
        <v>360</v>
      </c>
      <c r="B354" s="112">
        <f>IFERROR(INDEX(Closures!$A$2:$A$189,MATCH(A354,Closures!$E$2:$E$189,0)),"")</f>
        <v>76</v>
      </c>
      <c r="C354" s="58" t="s">
        <v>359</v>
      </c>
      <c r="D354" s="176">
        <v>1333</v>
      </c>
      <c r="E354" s="75">
        <v>1890</v>
      </c>
      <c r="F354" s="75">
        <v>2189</v>
      </c>
      <c r="G354" s="177">
        <v>1900</v>
      </c>
      <c r="H354" s="177">
        <v>1841</v>
      </c>
      <c r="I354" s="177">
        <v>1823.2362000000001</v>
      </c>
      <c r="J354" s="178">
        <f t="shared" ref="J354:J396" si="25">I354-H354</f>
        <v>-17.763799999999947</v>
      </c>
      <c r="K354" s="179">
        <f t="shared" si="21"/>
        <v>-9.6489951113524972E-3</v>
      </c>
      <c r="L354" s="180">
        <v>405</v>
      </c>
      <c r="M354" s="17"/>
    </row>
    <row r="355" spans="1:13">
      <c r="A355" s="144" t="s">
        <v>361</v>
      </c>
      <c r="B355" s="112">
        <f>IFERROR(INDEX(Closures!$A$2:$A$189,MATCH(A355,Closures!$E$2:$E$189,0)),"")</f>
        <v>78</v>
      </c>
      <c r="C355" s="58" t="s">
        <v>359</v>
      </c>
      <c r="D355" s="176">
        <v>2659</v>
      </c>
      <c r="E355" s="75">
        <v>2710</v>
      </c>
      <c r="F355" s="75">
        <v>2758</v>
      </c>
      <c r="G355" s="177">
        <v>1727</v>
      </c>
      <c r="H355" s="177">
        <v>1587</v>
      </c>
      <c r="I355" s="177">
        <v>2727.3661000000002</v>
      </c>
      <c r="J355" s="178">
        <f t="shared" si="25"/>
        <v>1140.3661000000002</v>
      </c>
      <c r="K355" s="179">
        <f t="shared" si="21"/>
        <v>0.71856717076244503</v>
      </c>
      <c r="L355" s="180">
        <v>380</v>
      </c>
      <c r="M355" s="17"/>
    </row>
    <row r="356" spans="1:13" s="6" customFormat="1">
      <c r="A356" s="142" t="s">
        <v>362</v>
      </c>
      <c r="B356" s="112" t="str">
        <f>IFERROR(INDEX(Closures!$A$2:$A$189,MATCH(A356,Closures!$E$2:$E$189,0)),"")</f>
        <v/>
      </c>
      <c r="C356" s="58" t="s">
        <v>359</v>
      </c>
      <c r="D356" s="176">
        <v>11091</v>
      </c>
      <c r="E356" s="75">
        <v>11198</v>
      </c>
      <c r="F356" s="75">
        <v>11421</v>
      </c>
      <c r="G356" s="177">
        <v>11384</v>
      </c>
      <c r="H356" s="177">
        <v>11091</v>
      </c>
      <c r="I356" s="177">
        <v>11279.515799999999</v>
      </c>
      <c r="J356" s="178">
        <f t="shared" si="25"/>
        <v>188.51579999999922</v>
      </c>
      <c r="K356" s="179">
        <f t="shared" si="21"/>
        <v>1.6997186908303961E-2</v>
      </c>
      <c r="L356" s="180">
        <v>139</v>
      </c>
      <c r="M356" s="17"/>
    </row>
    <row r="357" spans="1:13">
      <c r="A357" s="142" t="s">
        <v>363</v>
      </c>
      <c r="B357" s="112">
        <f>IFERROR(INDEX(Closures!$A$2:$A$189,MATCH(A357,Closures!$E$2:$E$189,0)),"")</f>
        <v>80</v>
      </c>
      <c r="C357" s="58" t="s">
        <v>359</v>
      </c>
      <c r="D357" s="176">
        <v>2815</v>
      </c>
      <c r="E357" s="75">
        <v>2727</v>
      </c>
      <c r="F357" s="75">
        <v>1947</v>
      </c>
      <c r="G357" s="177">
        <v>2571</v>
      </c>
      <c r="H357" s="177">
        <v>2596</v>
      </c>
      <c r="I357" s="177">
        <v>2619.5787</v>
      </c>
      <c r="J357" s="178">
        <f t="shared" si="25"/>
        <v>23.578700000000026</v>
      </c>
      <c r="K357" s="179">
        <f t="shared" si="21"/>
        <v>9.0827041602465439E-3</v>
      </c>
      <c r="L357" s="180">
        <v>383</v>
      </c>
      <c r="M357" s="17"/>
    </row>
    <row r="358" spans="1:13">
      <c r="A358" s="142" t="s">
        <v>364</v>
      </c>
      <c r="B358" s="112">
        <f>IFERROR(INDEX(Closures!$A$2:$A$189,MATCH(A358,Closures!$E$2:$E$189,0)),"")</f>
        <v>82</v>
      </c>
      <c r="C358" s="58" t="s">
        <v>359</v>
      </c>
      <c r="D358" s="176">
        <v>2596</v>
      </c>
      <c r="E358" s="75">
        <v>2627</v>
      </c>
      <c r="F358" s="75">
        <v>2607</v>
      </c>
      <c r="G358" s="177">
        <v>3235</v>
      </c>
      <c r="H358" s="177">
        <v>2819</v>
      </c>
      <c r="I358" s="177">
        <v>1168.5433</v>
      </c>
      <c r="J358" s="178">
        <f t="shared" si="25"/>
        <v>-1650.4567</v>
      </c>
      <c r="K358" s="179">
        <f t="shared" si="21"/>
        <v>-0.58547594891805599</v>
      </c>
      <c r="L358" s="180">
        <v>415</v>
      </c>
      <c r="M358" s="17"/>
    </row>
    <row r="359" spans="1:13">
      <c r="A359" s="144" t="s">
        <v>365</v>
      </c>
      <c r="B359" s="112">
        <f>IFERROR(INDEX(Closures!$A$2:$A$189,MATCH(A359,Closures!$E$2:$E$189,0)),"")</f>
        <v>83</v>
      </c>
      <c r="C359" s="58" t="s">
        <v>359</v>
      </c>
      <c r="D359" s="176">
        <v>2397</v>
      </c>
      <c r="E359" s="75">
        <v>2462</v>
      </c>
      <c r="F359" s="75">
        <v>2500</v>
      </c>
      <c r="G359" s="177">
        <v>1135</v>
      </c>
      <c r="H359" s="177">
        <v>1354</v>
      </c>
      <c r="I359" s="177">
        <v>2341.2125999999998</v>
      </c>
      <c r="J359" s="178">
        <f t="shared" si="25"/>
        <v>987.21259999999984</v>
      </c>
      <c r="K359" s="179">
        <f t="shared" si="21"/>
        <v>0.72910827178729676</v>
      </c>
      <c r="L359" s="180">
        <v>393</v>
      </c>
      <c r="M359" s="17"/>
    </row>
    <row r="360" spans="1:13">
      <c r="A360" s="142" t="s">
        <v>366</v>
      </c>
      <c r="B360" s="112" t="str">
        <f>IFERROR(INDEX(Closures!$A$2:$A$189,MATCH(A360,Closures!$E$2:$E$189,0)),"")</f>
        <v/>
      </c>
      <c r="C360" s="58" t="s">
        <v>359</v>
      </c>
      <c r="D360" s="176">
        <v>9106</v>
      </c>
      <c r="E360" s="75">
        <v>9138</v>
      </c>
      <c r="F360" s="75">
        <v>9016</v>
      </c>
      <c r="G360" s="177">
        <v>8671</v>
      </c>
      <c r="H360" s="177">
        <v>8109</v>
      </c>
      <c r="I360" s="177">
        <v>8004.4408999999996</v>
      </c>
      <c r="J360" s="178">
        <f t="shared" si="25"/>
        <v>-104.5591000000004</v>
      </c>
      <c r="K360" s="179">
        <f t="shared" si="21"/>
        <v>-1.2894203970896584E-2</v>
      </c>
      <c r="L360" s="180">
        <v>191</v>
      </c>
      <c r="M360" s="17"/>
    </row>
    <row r="361" spans="1:13">
      <c r="A361" s="142" t="s">
        <v>367</v>
      </c>
      <c r="B361" s="112">
        <f>IFERROR(INDEX(Closures!$A$2:$A$189,MATCH(A361,Closures!$E$2:$E$189,0)),"")</f>
        <v>85</v>
      </c>
      <c r="C361" s="58" t="s">
        <v>359</v>
      </c>
      <c r="D361" s="176">
        <v>1265</v>
      </c>
      <c r="E361" s="75">
        <v>1564</v>
      </c>
      <c r="F361" s="75">
        <v>1735</v>
      </c>
      <c r="G361" s="177">
        <v>1863</v>
      </c>
      <c r="H361" s="177">
        <v>1757</v>
      </c>
      <c r="I361" s="177">
        <v>1674.9724000000001</v>
      </c>
      <c r="J361" s="178">
        <f t="shared" si="25"/>
        <v>-82.027599999999893</v>
      </c>
      <c r="K361" s="179">
        <f t="shared" si="21"/>
        <v>-4.6686169607285083E-2</v>
      </c>
      <c r="L361" s="180">
        <v>409</v>
      </c>
      <c r="M361" s="17"/>
    </row>
    <row r="362" spans="1:13">
      <c r="A362" s="142" t="s">
        <v>368</v>
      </c>
      <c r="B362" s="112" t="str">
        <f>IFERROR(INDEX(Closures!$A$2:$A$189,MATCH(A362,Closures!$E$2:$E$189,0)),"")</f>
        <v/>
      </c>
      <c r="C362" s="58" t="s">
        <v>359</v>
      </c>
      <c r="D362" s="176">
        <v>8914</v>
      </c>
      <c r="E362" s="75">
        <v>9447</v>
      </c>
      <c r="F362" s="75">
        <v>9779</v>
      </c>
      <c r="G362" s="177">
        <v>10209</v>
      </c>
      <c r="H362" s="177">
        <v>10840</v>
      </c>
      <c r="I362" s="177">
        <v>11183.6535</v>
      </c>
      <c r="J362" s="178">
        <f t="shared" si="25"/>
        <v>343.65350000000035</v>
      </c>
      <c r="K362" s="179">
        <f t="shared" si="21"/>
        <v>3.1702352398524015E-2</v>
      </c>
      <c r="L362" s="180">
        <v>145</v>
      </c>
      <c r="M362" s="17"/>
    </row>
    <row r="363" spans="1:13">
      <c r="A363" s="144" t="s">
        <v>369</v>
      </c>
      <c r="B363" s="112">
        <f>IFERROR(INDEX(Closures!$A$2:$A$189,MATCH(A363,Closures!$E$2:$E$189,0)),"")</f>
        <v>86</v>
      </c>
      <c r="C363" s="58" t="s">
        <v>359</v>
      </c>
      <c r="D363" s="176">
        <v>14897</v>
      </c>
      <c r="E363" s="75">
        <v>14771</v>
      </c>
      <c r="F363" s="75">
        <v>14739</v>
      </c>
      <c r="G363" s="177">
        <v>11381</v>
      </c>
      <c r="H363" s="177">
        <v>8286</v>
      </c>
      <c r="I363" s="177">
        <v>17906.0157</v>
      </c>
      <c r="J363" s="178">
        <f t="shared" si="25"/>
        <v>9620.0156999999999</v>
      </c>
      <c r="K363" s="179">
        <f t="shared" si="21"/>
        <v>1.1609963432295438</v>
      </c>
      <c r="L363" s="180">
        <v>81</v>
      </c>
      <c r="M363" s="17"/>
    </row>
    <row r="364" spans="1:13">
      <c r="A364" s="142" t="s">
        <v>370</v>
      </c>
      <c r="B364" s="112" t="str">
        <f>IFERROR(INDEX(Closures!$A$2:$A$189,MATCH(A364,Closures!$E$2:$E$189,0)),"")</f>
        <v/>
      </c>
      <c r="C364" s="58" t="s">
        <v>359</v>
      </c>
      <c r="D364" s="176">
        <v>14256</v>
      </c>
      <c r="E364" s="75">
        <v>13604</v>
      </c>
      <c r="F364" s="75">
        <v>13302</v>
      </c>
      <c r="G364" s="177">
        <v>12429</v>
      </c>
      <c r="H364" s="177">
        <v>11029</v>
      </c>
      <c r="I364" s="177">
        <v>10573.724399999999</v>
      </c>
      <c r="J364" s="178">
        <f t="shared" si="25"/>
        <v>-455.27560000000085</v>
      </c>
      <c r="K364" s="179">
        <f t="shared" si="21"/>
        <v>-4.1279862181521521E-2</v>
      </c>
      <c r="L364" s="180">
        <v>151</v>
      </c>
      <c r="M364" s="17"/>
    </row>
    <row r="365" spans="1:13">
      <c r="A365" s="144" t="s">
        <v>371</v>
      </c>
      <c r="B365" s="112">
        <f>IFERROR(INDEX(Closures!$A$2:$A$189,MATCH(A365,Closures!$E$2:$E$189,0)),"")</f>
        <v>87</v>
      </c>
      <c r="C365" s="58" t="s">
        <v>359</v>
      </c>
      <c r="D365" s="176">
        <v>7577</v>
      </c>
      <c r="E365" s="75">
        <v>7447</v>
      </c>
      <c r="F365" s="75">
        <v>7347</v>
      </c>
      <c r="G365" s="177">
        <v>5525</v>
      </c>
      <c r="H365" s="177">
        <v>5073</v>
      </c>
      <c r="I365" s="177">
        <v>6602.2874000000002</v>
      </c>
      <c r="J365" s="178">
        <f t="shared" si="25"/>
        <v>1529.2874000000002</v>
      </c>
      <c r="K365" s="179">
        <f t="shared" si="21"/>
        <v>0.30145621919968463</v>
      </c>
      <c r="L365" s="180">
        <v>235</v>
      </c>
      <c r="M365" s="17"/>
    </row>
    <row r="366" spans="1:13">
      <c r="A366" s="142" t="s">
        <v>372</v>
      </c>
      <c r="B366" s="112" t="str">
        <f>IFERROR(INDEX(Closures!$A$2:$A$189,MATCH(A366,Closures!$E$2:$E$189,0)),"")</f>
        <v/>
      </c>
      <c r="C366" s="58" t="s">
        <v>359</v>
      </c>
      <c r="D366" s="176">
        <v>4597</v>
      </c>
      <c r="E366" s="75">
        <v>4733</v>
      </c>
      <c r="F366" s="75">
        <v>4776</v>
      </c>
      <c r="G366" s="177">
        <v>4786</v>
      </c>
      <c r="H366" s="177">
        <v>5177</v>
      </c>
      <c r="I366" s="177">
        <v>4725.2205000000004</v>
      </c>
      <c r="J366" s="178">
        <f t="shared" si="25"/>
        <v>-451.77949999999964</v>
      </c>
      <c r="K366" s="179">
        <f t="shared" si="21"/>
        <v>-8.726666022793117E-2</v>
      </c>
      <c r="L366" s="180">
        <v>300</v>
      </c>
      <c r="M366" s="17"/>
    </row>
    <row r="367" spans="1:13">
      <c r="A367" s="142" t="s">
        <v>373</v>
      </c>
      <c r="B367" s="112">
        <f>IFERROR(INDEX(Closures!$A$2:$A$189,MATCH(A367,Closures!$E$2:$E$189,0)),"")</f>
        <v>88</v>
      </c>
      <c r="C367" s="58" t="s">
        <v>359</v>
      </c>
      <c r="D367" s="176">
        <v>3504</v>
      </c>
      <c r="E367" s="75">
        <v>3391</v>
      </c>
      <c r="F367" s="75">
        <v>3207</v>
      </c>
      <c r="G367" s="177">
        <v>3267</v>
      </c>
      <c r="H367" s="177">
        <v>2356</v>
      </c>
      <c r="I367" s="177">
        <v>2555.2835</v>
      </c>
      <c r="J367" s="178">
        <f t="shared" si="25"/>
        <v>199.2835</v>
      </c>
      <c r="K367" s="179">
        <f t="shared" si="21"/>
        <v>8.4585526315789472E-2</v>
      </c>
      <c r="L367" s="180">
        <v>385</v>
      </c>
      <c r="M367" s="17"/>
    </row>
    <row r="368" spans="1:13" s="6" customFormat="1">
      <c r="A368" s="142" t="s">
        <v>374</v>
      </c>
      <c r="B368" s="112" t="str">
        <f>IFERROR(INDEX(Closures!$A$2:$A$189,MATCH(A368,Closures!$E$2:$E$189,0)),"")</f>
        <v/>
      </c>
      <c r="C368" s="58" t="s">
        <v>359</v>
      </c>
      <c r="D368" s="176">
        <v>11211</v>
      </c>
      <c r="E368" s="75">
        <v>11053</v>
      </c>
      <c r="F368" s="75">
        <v>11089</v>
      </c>
      <c r="G368" s="177">
        <v>10624</v>
      </c>
      <c r="H368" s="177">
        <v>9954</v>
      </c>
      <c r="I368" s="177">
        <v>10028.441000000001</v>
      </c>
      <c r="J368" s="178">
        <f t="shared" si="25"/>
        <v>74.441000000000713</v>
      </c>
      <c r="K368" s="179">
        <f t="shared" ref="K368:K430" si="26">J368/H368</f>
        <v>7.4785011050834552E-3</v>
      </c>
      <c r="L368" s="180">
        <v>162</v>
      </c>
      <c r="M368" s="17"/>
    </row>
    <row r="369" spans="1:13">
      <c r="A369" s="142" t="s">
        <v>375</v>
      </c>
      <c r="B369" s="112" t="str">
        <f>IFERROR(INDEX(Closures!$A$2:$A$189,MATCH(A369,Closures!$E$2:$E$189,0)),"")</f>
        <v/>
      </c>
      <c r="C369" s="58" t="s">
        <v>359</v>
      </c>
      <c r="D369" s="176">
        <v>9608</v>
      </c>
      <c r="E369" s="75">
        <v>9439</v>
      </c>
      <c r="F369" s="75">
        <v>9362</v>
      </c>
      <c r="G369" s="177">
        <v>9049</v>
      </c>
      <c r="H369" s="177">
        <v>8752</v>
      </c>
      <c r="I369" s="177">
        <v>8555.7047000000002</v>
      </c>
      <c r="J369" s="178">
        <f t="shared" si="25"/>
        <v>-196.29529999999977</v>
      </c>
      <c r="K369" s="179">
        <f t="shared" si="26"/>
        <v>-2.2428622029250431E-2</v>
      </c>
      <c r="L369" s="180">
        <v>181</v>
      </c>
      <c r="M369" s="17"/>
    </row>
    <row r="370" spans="1:13">
      <c r="A370" s="142" t="s">
        <v>376</v>
      </c>
      <c r="B370" s="112" t="str">
        <f>IFERROR(INDEX(Closures!$A$2:$A$189,MATCH(A370,Closures!$E$2:$E$189,0)),"")</f>
        <v/>
      </c>
      <c r="C370" s="58" t="s">
        <v>359</v>
      </c>
      <c r="D370" s="176">
        <v>14634</v>
      </c>
      <c r="E370" s="75">
        <v>14413</v>
      </c>
      <c r="F370" s="75">
        <v>14335</v>
      </c>
      <c r="G370" s="177">
        <v>13614</v>
      </c>
      <c r="H370" s="177">
        <v>12828</v>
      </c>
      <c r="I370" s="177">
        <v>12701.6142</v>
      </c>
      <c r="J370" s="178">
        <f t="shared" si="25"/>
        <v>-126.38580000000002</v>
      </c>
      <c r="K370" s="179">
        <f t="shared" si="26"/>
        <v>-9.8523386342376073E-3</v>
      </c>
      <c r="L370" s="180">
        <v>123</v>
      </c>
      <c r="M370" s="17"/>
    </row>
    <row r="371" spans="1:13">
      <c r="A371" s="142" t="s">
        <v>377</v>
      </c>
      <c r="B371" s="112" t="str">
        <f>IFERROR(INDEX(Closures!$A$2:$A$189,MATCH(A371,Closures!$E$2:$E$189,0)),"")</f>
        <v/>
      </c>
      <c r="C371" s="58" t="s">
        <v>359</v>
      </c>
      <c r="D371" s="176">
        <v>6951</v>
      </c>
      <c r="E371" s="75">
        <v>6888</v>
      </c>
      <c r="F371" s="75">
        <v>6795</v>
      </c>
      <c r="G371" s="177">
        <v>6495</v>
      </c>
      <c r="H371" s="177">
        <v>6001</v>
      </c>
      <c r="I371" s="177">
        <v>6078.7717000000002</v>
      </c>
      <c r="J371" s="178">
        <f t="shared" si="25"/>
        <v>77.771700000000237</v>
      </c>
      <c r="K371" s="179">
        <f t="shared" si="26"/>
        <v>1.2959790034994208E-2</v>
      </c>
      <c r="L371" s="180">
        <v>251</v>
      </c>
      <c r="M371" s="17"/>
    </row>
    <row r="372" spans="1:13">
      <c r="A372" s="142" t="s">
        <v>378</v>
      </c>
      <c r="B372" s="112" t="str">
        <f>IFERROR(INDEX(Closures!$A$2:$A$189,MATCH(A372,Closures!$E$2:$E$189,0)),"")</f>
        <v/>
      </c>
      <c r="C372" s="58" t="s">
        <v>359</v>
      </c>
      <c r="D372" s="176">
        <v>16771</v>
      </c>
      <c r="E372" s="75">
        <v>16770</v>
      </c>
      <c r="F372" s="75">
        <v>16868</v>
      </c>
      <c r="G372" s="177">
        <v>16323</v>
      </c>
      <c r="H372" s="177">
        <v>15574</v>
      </c>
      <c r="I372" s="177">
        <v>15566.752</v>
      </c>
      <c r="J372" s="178">
        <f t="shared" si="25"/>
        <v>-7.2479999999995925</v>
      </c>
      <c r="K372" s="179">
        <f t="shared" si="26"/>
        <v>-4.6539103634259615E-4</v>
      </c>
      <c r="L372" s="180">
        <v>93</v>
      </c>
      <c r="M372" s="17"/>
    </row>
    <row r="373" spans="1:13">
      <c r="A373" s="142" t="s">
        <v>379</v>
      </c>
      <c r="B373" s="112" t="str">
        <f>IFERROR(INDEX(Closures!$A$2:$A$189,MATCH(A373,Closures!$E$2:$E$189,0)),"")</f>
        <v/>
      </c>
      <c r="C373" s="58" t="s">
        <v>359</v>
      </c>
      <c r="D373" s="176">
        <v>3647</v>
      </c>
      <c r="E373" s="75">
        <v>3762</v>
      </c>
      <c r="F373" s="75">
        <v>3747</v>
      </c>
      <c r="G373" s="177">
        <v>3621</v>
      </c>
      <c r="H373" s="177">
        <v>3601</v>
      </c>
      <c r="I373" s="177">
        <v>3554.0511999999999</v>
      </c>
      <c r="J373" s="178">
        <f t="shared" si="25"/>
        <v>-46.948800000000119</v>
      </c>
      <c r="K373" s="179">
        <f t="shared" si="26"/>
        <v>-1.3037711746737051E-2</v>
      </c>
      <c r="L373" s="180">
        <v>348</v>
      </c>
      <c r="M373" s="17"/>
    </row>
    <row r="374" spans="1:13">
      <c r="A374" s="142" t="s">
        <v>380</v>
      </c>
      <c r="B374" s="112" t="str">
        <f>IFERROR(INDEX(Closures!$A$2:$A$189,MATCH(A374,Closures!$E$2:$E$189,0)),"")</f>
        <v/>
      </c>
      <c r="C374" s="58" t="s">
        <v>359</v>
      </c>
      <c r="D374" s="176">
        <v>9544</v>
      </c>
      <c r="E374" s="75">
        <v>9548</v>
      </c>
      <c r="F374" s="75">
        <v>9479</v>
      </c>
      <c r="G374" s="177">
        <v>9181</v>
      </c>
      <c r="H374" s="177">
        <v>8774</v>
      </c>
      <c r="I374" s="177">
        <v>8880.6849999999995</v>
      </c>
      <c r="J374" s="178">
        <f t="shared" si="25"/>
        <v>106.68499999999949</v>
      </c>
      <c r="K374" s="179">
        <f t="shared" si="26"/>
        <v>1.2159220423979883E-2</v>
      </c>
      <c r="L374" s="180">
        <v>174</v>
      </c>
      <c r="M374" s="17"/>
    </row>
    <row r="375" spans="1:13">
      <c r="A375" s="142" t="s">
        <v>381</v>
      </c>
      <c r="B375" s="112" t="str">
        <f>IFERROR(INDEX(Closures!$A$2:$A$189,MATCH(A375,Closures!$E$2:$E$189,0)),"")</f>
        <v/>
      </c>
      <c r="C375" s="58" t="s">
        <v>359</v>
      </c>
      <c r="D375" s="176">
        <v>5128</v>
      </c>
      <c r="E375" s="75">
        <v>4988</v>
      </c>
      <c r="F375" s="75">
        <v>5072</v>
      </c>
      <c r="G375" s="177">
        <v>4973</v>
      </c>
      <c r="H375" s="177">
        <v>4679</v>
      </c>
      <c r="I375" s="177">
        <v>4818.4803000000002</v>
      </c>
      <c r="J375" s="178">
        <f t="shared" si="25"/>
        <v>139.48030000000017</v>
      </c>
      <c r="K375" s="179">
        <f t="shared" si="26"/>
        <v>2.9809852532592471E-2</v>
      </c>
      <c r="L375" s="180">
        <v>294</v>
      </c>
      <c r="M375" s="17"/>
    </row>
    <row r="376" spans="1:13">
      <c r="A376" s="142" t="s">
        <v>382</v>
      </c>
      <c r="B376" s="112" t="str">
        <f>IFERROR(INDEX(Closures!$A$2:$A$189,MATCH(A376,Closures!$E$2:$E$189,0)),"")</f>
        <v/>
      </c>
      <c r="C376" s="58" t="s">
        <v>359</v>
      </c>
      <c r="D376" s="176">
        <v>51285</v>
      </c>
      <c r="E376" s="75">
        <v>51925</v>
      </c>
      <c r="F376" s="75">
        <v>52296</v>
      </c>
      <c r="G376" s="177">
        <v>52018</v>
      </c>
      <c r="H376" s="177">
        <v>51766</v>
      </c>
      <c r="I376" s="177">
        <v>52159.338600000003</v>
      </c>
      <c r="J376" s="178">
        <f t="shared" si="25"/>
        <v>393.33860000000277</v>
      </c>
      <c r="K376" s="179">
        <f t="shared" si="26"/>
        <v>7.5983966309933699E-3</v>
      </c>
      <c r="L376" s="180">
        <v>15</v>
      </c>
      <c r="M376" s="17"/>
    </row>
    <row r="377" spans="1:13" s="6" customFormat="1">
      <c r="A377" s="142" t="s">
        <v>383</v>
      </c>
      <c r="B377" s="112" t="str">
        <f>IFERROR(INDEX(Closures!$A$2:$A$189,MATCH(A377,Closures!$E$2:$E$189,0)),"")</f>
        <v/>
      </c>
      <c r="C377" s="58" t="s">
        <v>359</v>
      </c>
      <c r="D377" s="176">
        <v>3742</v>
      </c>
      <c r="E377" s="75">
        <v>3756</v>
      </c>
      <c r="F377" s="75">
        <v>3710</v>
      </c>
      <c r="G377" s="177">
        <v>3365</v>
      </c>
      <c r="H377" s="177">
        <v>3455</v>
      </c>
      <c r="I377" s="177">
        <v>3548.9213</v>
      </c>
      <c r="J377" s="178">
        <f t="shared" si="25"/>
        <v>93.921299999999974</v>
      </c>
      <c r="K377" s="179">
        <f t="shared" si="26"/>
        <v>2.7184167872648327E-2</v>
      </c>
      <c r="L377" s="180">
        <v>349</v>
      </c>
      <c r="M377" s="17"/>
    </row>
    <row r="378" spans="1:13">
      <c r="A378" s="142" t="s">
        <v>384</v>
      </c>
      <c r="B378" s="112" t="str">
        <f>IFERROR(INDEX(Closures!$A$2:$A$189,MATCH(A378,Closures!$E$2:$E$189,0)),"")</f>
        <v/>
      </c>
      <c r="C378" s="58" t="s">
        <v>359</v>
      </c>
      <c r="D378" s="176">
        <v>3777</v>
      </c>
      <c r="E378" s="75">
        <v>3837</v>
      </c>
      <c r="F378" s="75">
        <v>3837</v>
      </c>
      <c r="G378" s="177">
        <v>3641</v>
      </c>
      <c r="H378" s="177">
        <v>3464</v>
      </c>
      <c r="I378" s="177">
        <v>3572.7676999999999</v>
      </c>
      <c r="J378" s="178">
        <f t="shared" si="25"/>
        <v>108.76769999999988</v>
      </c>
      <c r="K378" s="179">
        <f t="shared" si="26"/>
        <v>3.1399451501154696E-2</v>
      </c>
      <c r="L378" s="180">
        <v>345</v>
      </c>
      <c r="M378" s="17"/>
    </row>
    <row r="379" spans="1:13">
      <c r="A379" s="142" t="s">
        <v>385</v>
      </c>
      <c r="B379" s="112">
        <f>IFERROR(INDEX(Closures!$A$2:$A$189,MATCH(A379,Closures!$E$2:$E$189,0)),"")</f>
        <v>89</v>
      </c>
      <c r="C379" s="58" t="s">
        <v>359</v>
      </c>
      <c r="D379" s="176">
        <v>4664</v>
      </c>
      <c r="E379" s="75">
        <v>4445</v>
      </c>
      <c r="F379" s="75">
        <v>3574</v>
      </c>
      <c r="G379" s="177">
        <v>4416</v>
      </c>
      <c r="H379" s="177">
        <v>4316</v>
      </c>
      <c r="I379" s="177">
        <v>4273.7244000000001</v>
      </c>
      <c r="J379" s="178">
        <f t="shared" si="25"/>
        <v>-42.27559999999994</v>
      </c>
      <c r="K379" s="179">
        <f t="shared" si="26"/>
        <v>-9.7950880444856205E-3</v>
      </c>
      <c r="L379" s="180">
        <v>323</v>
      </c>
      <c r="M379" s="17"/>
    </row>
    <row r="380" spans="1:13" s="6" customFormat="1">
      <c r="A380" s="142" t="s">
        <v>386</v>
      </c>
      <c r="B380" s="112" t="str">
        <f>IFERROR(INDEX(Closures!$A$2:$A$189,MATCH(A380,Closures!$E$2:$E$189,0)),"")</f>
        <v/>
      </c>
      <c r="C380" s="58" t="s">
        <v>359</v>
      </c>
      <c r="D380" s="176">
        <v>15899</v>
      </c>
      <c r="E380" s="75">
        <v>15711</v>
      </c>
      <c r="F380" s="75">
        <v>15765</v>
      </c>
      <c r="G380" s="177">
        <v>15393</v>
      </c>
      <c r="H380" s="177">
        <v>14626</v>
      </c>
      <c r="I380" s="177">
        <v>15056.0591</v>
      </c>
      <c r="J380" s="178">
        <f t="shared" si="25"/>
        <v>430.0591000000004</v>
      </c>
      <c r="K380" s="179">
        <f t="shared" si="26"/>
        <v>2.9403739915219499E-2</v>
      </c>
      <c r="L380" s="180">
        <v>98</v>
      </c>
      <c r="M380" s="17"/>
    </row>
    <row r="381" spans="1:13">
      <c r="A381" s="142" t="s">
        <v>387</v>
      </c>
      <c r="B381" s="112" t="str">
        <f>IFERROR(INDEX(Closures!$A$2:$A$189,MATCH(A381,Closures!$E$2:$E$189,0)),"")</f>
        <v/>
      </c>
      <c r="C381" s="58" t="s">
        <v>359</v>
      </c>
      <c r="D381" s="176">
        <v>3860</v>
      </c>
      <c r="E381" s="75">
        <v>3947</v>
      </c>
      <c r="F381" s="75">
        <v>3968</v>
      </c>
      <c r="G381" s="177">
        <v>3923</v>
      </c>
      <c r="H381" s="177">
        <v>3699</v>
      </c>
      <c r="I381" s="177">
        <v>3669.2283000000002</v>
      </c>
      <c r="J381" s="178">
        <f t="shared" si="25"/>
        <v>-29.771699999999782</v>
      </c>
      <c r="K381" s="179">
        <f t="shared" si="26"/>
        <v>-8.0485806974857476E-3</v>
      </c>
      <c r="L381" s="180">
        <v>343</v>
      </c>
      <c r="M381" s="17"/>
    </row>
    <row r="382" spans="1:13">
      <c r="A382" s="142" t="s">
        <v>388</v>
      </c>
      <c r="B382" s="112">
        <f>IFERROR(INDEX(Closures!$A$2:$A$189,MATCH(A382,Closures!$E$2:$E$189,0)),"")</f>
        <v>91</v>
      </c>
      <c r="C382" s="58" t="s">
        <v>359</v>
      </c>
      <c r="D382" s="176">
        <v>2065</v>
      </c>
      <c r="E382" s="75">
        <v>3464</v>
      </c>
      <c r="F382" s="75">
        <v>3221</v>
      </c>
      <c r="G382" s="177">
        <v>2965</v>
      </c>
      <c r="H382" s="177">
        <v>2835</v>
      </c>
      <c r="I382" s="177">
        <v>2860.2991999999999</v>
      </c>
      <c r="J382" s="178">
        <f t="shared" si="25"/>
        <v>25.299199999999928</v>
      </c>
      <c r="K382" s="179">
        <f t="shared" si="26"/>
        <v>8.9238800705467112E-3</v>
      </c>
      <c r="L382" s="180">
        <v>375</v>
      </c>
      <c r="M382" s="17"/>
    </row>
    <row r="383" spans="1:13">
      <c r="A383" s="142" t="s">
        <v>389</v>
      </c>
      <c r="B383" s="112" t="str">
        <f>IFERROR(INDEX(Closures!$A$2:$A$189,MATCH(A383,Closures!$E$2:$E$189,0)),"")</f>
        <v/>
      </c>
      <c r="C383" s="58" t="s">
        <v>359</v>
      </c>
      <c r="D383" s="176">
        <v>16747</v>
      </c>
      <c r="E383" s="75">
        <v>16814</v>
      </c>
      <c r="F383" s="75">
        <v>16957</v>
      </c>
      <c r="G383" s="177">
        <v>16848</v>
      </c>
      <c r="H383" s="177">
        <v>16253</v>
      </c>
      <c r="I383" s="177">
        <v>16364.621999999999</v>
      </c>
      <c r="J383" s="178">
        <f t="shared" si="25"/>
        <v>111.62199999999939</v>
      </c>
      <c r="K383" s="179">
        <f t="shared" si="26"/>
        <v>6.8677782563218723E-3</v>
      </c>
      <c r="L383" s="180">
        <v>88</v>
      </c>
      <c r="M383" s="17"/>
    </row>
    <row r="384" spans="1:13">
      <c r="A384" s="142" t="s">
        <v>390</v>
      </c>
      <c r="B384" s="112" t="str">
        <f>IFERROR(INDEX(Closures!$A$2:$A$189,MATCH(A384,Closures!$E$2:$E$189,0)),"")</f>
        <v/>
      </c>
      <c r="C384" s="58" t="s">
        <v>359</v>
      </c>
      <c r="D384" s="197">
        <v>1597</v>
      </c>
      <c r="E384" s="198">
        <v>1711</v>
      </c>
      <c r="F384" s="198">
        <v>1739</v>
      </c>
      <c r="G384" s="199">
        <v>1672</v>
      </c>
      <c r="H384" s="199">
        <v>1901</v>
      </c>
      <c r="I384" s="177">
        <v>1594.3386</v>
      </c>
      <c r="J384" s="178">
        <f t="shared" si="25"/>
        <v>-306.66139999999996</v>
      </c>
      <c r="K384" s="179">
        <f t="shared" si="26"/>
        <v>-0.16131583377169909</v>
      </c>
      <c r="L384" s="180">
        <v>410</v>
      </c>
      <c r="M384" s="17"/>
    </row>
    <row r="385" spans="1:13">
      <c r="A385" s="142" t="s">
        <v>391</v>
      </c>
      <c r="B385" s="112" t="str">
        <f>IFERROR(INDEX(Closures!$A$2:$A$189,MATCH(A385,Closures!$E$2:$E$189,0)),"")</f>
        <v/>
      </c>
      <c r="C385" s="58" t="s">
        <v>359</v>
      </c>
      <c r="D385" s="176">
        <v>1122</v>
      </c>
      <c r="E385" s="75">
        <v>1181</v>
      </c>
      <c r="F385" s="75">
        <v>1125</v>
      </c>
      <c r="G385" s="177">
        <v>1031</v>
      </c>
      <c r="H385" s="177">
        <v>921</v>
      </c>
      <c r="I385" s="177">
        <v>892.59839999999997</v>
      </c>
      <c r="J385" s="178">
        <f t="shared" si="25"/>
        <v>-28.40160000000003</v>
      </c>
      <c r="K385" s="179">
        <f t="shared" si="26"/>
        <v>-3.0837785016286676E-2</v>
      </c>
      <c r="L385" s="180">
        <v>419</v>
      </c>
      <c r="M385" s="17"/>
    </row>
    <row r="386" spans="1:13">
      <c r="A386" s="142" t="s">
        <v>392</v>
      </c>
      <c r="B386" s="112">
        <f>IFERROR(INDEX(Closures!$A$2:$A$189,MATCH(A386,Closures!$E$2:$E$189,0)),"")</f>
        <v>93</v>
      </c>
      <c r="C386" s="58" t="s">
        <v>359</v>
      </c>
      <c r="D386" s="176">
        <v>12209</v>
      </c>
      <c r="E386" s="75">
        <v>12344</v>
      </c>
      <c r="F386" s="75">
        <v>12358</v>
      </c>
      <c r="G386" s="177">
        <v>13103</v>
      </c>
      <c r="H386" s="177">
        <v>14425</v>
      </c>
      <c r="I386" s="177">
        <v>2410.0158000000001</v>
      </c>
      <c r="J386" s="178">
        <f t="shared" si="25"/>
        <v>-12014.984199999999</v>
      </c>
      <c r="K386" s="179">
        <f t="shared" si="26"/>
        <v>-0.83292784748700166</v>
      </c>
      <c r="L386" s="180">
        <v>392</v>
      </c>
      <c r="M386" s="17"/>
    </row>
    <row r="387" spans="1:13">
      <c r="A387" s="142" t="s">
        <v>393</v>
      </c>
      <c r="B387" s="112" t="str">
        <f>IFERROR(INDEX(Closures!$A$2:$A$189,MATCH(A387,Closures!$E$2:$E$189,0)),"")</f>
        <v/>
      </c>
      <c r="C387" s="58" t="s">
        <v>359</v>
      </c>
      <c r="D387" s="176">
        <v>17178</v>
      </c>
      <c r="E387" s="75">
        <v>17181</v>
      </c>
      <c r="F387" s="75">
        <v>17345</v>
      </c>
      <c r="G387" s="177">
        <v>16686</v>
      </c>
      <c r="H387" s="177">
        <v>15663</v>
      </c>
      <c r="I387" s="177">
        <v>17912.098399999999</v>
      </c>
      <c r="J387" s="178">
        <f t="shared" si="25"/>
        <v>2249.0983999999989</v>
      </c>
      <c r="K387" s="179">
        <f t="shared" si="26"/>
        <v>0.1435930792313094</v>
      </c>
      <c r="L387" s="180">
        <v>80</v>
      </c>
      <c r="M387" s="17"/>
    </row>
    <row r="388" spans="1:13" s="6" customFormat="1">
      <c r="A388" s="142" t="s">
        <v>394</v>
      </c>
      <c r="B388" s="112" t="str">
        <f>IFERROR(INDEX(Closures!$A$2:$A$189,MATCH(A388,Closures!$E$2:$E$189,0)),"")</f>
        <v/>
      </c>
      <c r="C388" s="58" t="s">
        <v>359</v>
      </c>
      <c r="D388" s="197">
        <v>260</v>
      </c>
      <c r="E388" s="198">
        <v>305</v>
      </c>
      <c r="F388" s="198">
        <v>289</v>
      </c>
      <c r="G388" s="199">
        <v>278</v>
      </c>
      <c r="H388" s="199">
        <v>261</v>
      </c>
      <c r="I388" s="177">
        <v>243.36619999999999</v>
      </c>
      <c r="J388" s="178">
        <f t="shared" si="25"/>
        <v>-17.633800000000008</v>
      </c>
      <c r="K388" s="179">
        <f t="shared" si="26"/>
        <v>-6.7562452107279722E-2</v>
      </c>
      <c r="L388" s="180">
        <v>424</v>
      </c>
      <c r="M388" s="17"/>
    </row>
    <row r="389" spans="1:13">
      <c r="A389" s="142" t="s">
        <v>395</v>
      </c>
      <c r="B389" s="112" t="str">
        <f>IFERROR(INDEX(Closures!$A$2:$A$189,MATCH(A389,Closures!$E$2:$E$189,0)),"")</f>
        <v/>
      </c>
      <c r="C389" s="58" t="s">
        <v>359</v>
      </c>
      <c r="D389" s="197">
        <v>1722</v>
      </c>
      <c r="E389" s="198">
        <v>1861</v>
      </c>
      <c r="F389" s="198">
        <v>1968</v>
      </c>
      <c r="G389" s="199">
        <v>1925</v>
      </c>
      <c r="H389" s="199">
        <v>1792</v>
      </c>
      <c r="I389" s="177">
        <v>1720.2008000000001</v>
      </c>
      <c r="J389" s="178">
        <f t="shared" si="25"/>
        <v>-71.799199999999928</v>
      </c>
      <c r="K389" s="179">
        <f t="shared" si="26"/>
        <v>-4.0066517857142818E-2</v>
      </c>
      <c r="L389" s="180">
        <v>406</v>
      </c>
      <c r="M389" s="17"/>
    </row>
    <row r="390" spans="1:13">
      <c r="A390" s="142" t="s">
        <v>396</v>
      </c>
      <c r="B390" s="112" t="str">
        <f>IFERROR(INDEX(Closures!$A$2:$A$189,MATCH(A390,Closures!$E$2:$E$189,0)),"")</f>
        <v/>
      </c>
      <c r="C390" s="58" t="s">
        <v>359</v>
      </c>
      <c r="D390" s="197">
        <v>872</v>
      </c>
      <c r="E390" s="198">
        <v>936</v>
      </c>
      <c r="F390" s="198">
        <v>975</v>
      </c>
      <c r="G390" s="199">
        <v>962</v>
      </c>
      <c r="H390" s="199">
        <v>887</v>
      </c>
      <c r="I390" s="177">
        <v>950.59050000000002</v>
      </c>
      <c r="J390" s="178">
        <f t="shared" si="25"/>
        <v>63.59050000000002</v>
      </c>
      <c r="K390" s="179">
        <f t="shared" si="26"/>
        <v>7.1691657271702389E-2</v>
      </c>
      <c r="L390" s="180">
        <v>417</v>
      </c>
      <c r="M390" s="17"/>
    </row>
    <row r="391" spans="1:13">
      <c r="A391" s="142" t="s">
        <v>397</v>
      </c>
      <c r="B391" s="112" t="str">
        <f>IFERROR(INDEX(Closures!$A$2:$A$189,MATCH(A391,Closures!$E$2:$E$189,0)),"")</f>
        <v/>
      </c>
      <c r="C391" s="58" t="s">
        <v>359</v>
      </c>
      <c r="D391" s="197">
        <v>581</v>
      </c>
      <c r="E391" s="198">
        <v>624</v>
      </c>
      <c r="F391" s="198">
        <v>676</v>
      </c>
      <c r="G391" s="199">
        <v>690</v>
      </c>
      <c r="H391" s="199">
        <v>693</v>
      </c>
      <c r="I391" s="177">
        <v>699.23620000000005</v>
      </c>
      <c r="J391" s="178">
        <f t="shared" si="25"/>
        <v>6.2362000000000535</v>
      </c>
      <c r="K391" s="179">
        <f t="shared" si="26"/>
        <v>8.9988455988456763E-3</v>
      </c>
      <c r="L391" s="180">
        <v>420</v>
      </c>
      <c r="M391" s="17"/>
    </row>
    <row r="392" spans="1:13">
      <c r="A392" s="142" t="s">
        <v>398</v>
      </c>
      <c r="B392" s="112" t="str">
        <f>IFERROR(INDEX(Closures!$A$2:$A$189,MATCH(A392,Closures!$E$2:$E$189,0)),"")</f>
        <v/>
      </c>
      <c r="C392" s="58" t="s">
        <v>359</v>
      </c>
      <c r="D392" s="176">
        <v>2448</v>
      </c>
      <c r="E392" s="75">
        <v>2501</v>
      </c>
      <c r="F392" s="75">
        <v>2507</v>
      </c>
      <c r="G392" s="177">
        <v>2319</v>
      </c>
      <c r="H392" s="177">
        <v>2013</v>
      </c>
      <c r="I392" s="177">
        <v>2008.1298999999999</v>
      </c>
      <c r="J392" s="178">
        <f t="shared" si="25"/>
        <v>-4.8701000000000931</v>
      </c>
      <c r="K392" s="179">
        <f t="shared" si="26"/>
        <v>-2.4193243914555854E-3</v>
      </c>
      <c r="L392" s="180">
        <v>401</v>
      </c>
      <c r="M392" s="17"/>
    </row>
    <row r="393" spans="1:13">
      <c r="A393" s="142" t="s">
        <v>399</v>
      </c>
      <c r="B393" s="112" t="str">
        <f>IFERROR(INDEX(Closures!$A$2:$A$189,MATCH(A393,Closures!$E$2:$E$189,0)),"")</f>
        <v/>
      </c>
      <c r="C393" s="58" t="s">
        <v>359</v>
      </c>
      <c r="D393" s="176">
        <v>2183</v>
      </c>
      <c r="E393" s="75">
        <v>2407</v>
      </c>
      <c r="F393" s="75">
        <v>2493</v>
      </c>
      <c r="G393" s="177">
        <v>2440</v>
      </c>
      <c r="H393" s="177">
        <v>2103</v>
      </c>
      <c r="I393" s="177">
        <v>2252.0906</v>
      </c>
      <c r="J393" s="178">
        <f t="shared" si="25"/>
        <v>149.09059999999999</v>
      </c>
      <c r="K393" s="179">
        <f t="shared" si="26"/>
        <v>7.0894246314788398E-2</v>
      </c>
      <c r="L393" s="180">
        <v>394</v>
      </c>
      <c r="M393" s="17"/>
    </row>
    <row r="394" spans="1:13">
      <c r="A394" s="142" t="s">
        <v>400</v>
      </c>
      <c r="B394" s="112" t="str">
        <f>IFERROR(INDEX(Closures!$A$2:$A$189,MATCH(A394,Closures!$E$2:$E$189,0)),"")</f>
        <v/>
      </c>
      <c r="C394" s="58" t="s">
        <v>359</v>
      </c>
      <c r="D394" s="197">
        <v>846</v>
      </c>
      <c r="E394" s="198">
        <v>946</v>
      </c>
      <c r="F394" s="198">
        <v>939</v>
      </c>
      <c r="G394" s="199">
        <v>1110</v>
      </c>
      <c r="H394" s="199">
        <v>1097</v>
      </c>
      <c r="I394" s="177">
        <v>945.51179999999999</v>
      </c>
      <c r="J394" s="178">
        <f t="shared" si="25"/>
        <v>-151.48820000000001</v>
      </c>
      <c r="K394" s="179">
        <f t="shared" si="26"/>
        <v>-0.13809316317228806</v>
      </c>
      <c r="L394" s="180">
        <v>418</v>
      </c>
      <c r="M394" s="17"/>
    </row>
    <row r="395" spans="1:13">
      <c r="A395" s="142" t="s">
        <v>401</v>
      </c>
      <c r="B395" s="112" t="str">
        <f>IFERROR(INDEX(Closures!$A$2:$A$189,MATCH(A395,Closures!$E$2:$E$189,0)),"")</f>
        <v/>
      </c>
      <c r="C395" s="58" t="s">
        <v>359</v>
      </c>
      <c r="D395" s="197">
        <v>563</v>
      </c>
      <c r="E395" s="198">
        <v>608</v>
      </c>
      <c r="F395" s="198">
        <v>579</v>
      </c>
      <c r="G395" s="199">
        <v>531</v>
      </c>
      <c r="H395" s="199">
        <v>481</v>
      </c>
      <c r="I395" s="177">
        <v>477.74799999999999</v>
      </c>
      <c r="J395" s="178">
        <f t="shared" si="25"/>
        <v>-3.2520000000000095</v>
      </c>
      <c r="K395" s="179">
        <f t="shared" si="26"/>
        <v>-6.7609147609147806E-3</v>
      </c>
      <c r="L395" s="180">
        <v>422</v>
      </c>
      <c r="M395" s="17"/>
    </row>
    <row r="396" spans="1:13" s="6" customFormat="1">
      <c r="A396" s="142" t="s">
        <v>402</v>
      </c>
      <c r="B396" s="112" t="str">
        <f>IFERROR(INDEX(Closures!$A$2:$A$189,MATCH(A396,Closures!$E$2:$E$189,0)),"")</f>
        <v/>
      </c>
      <c r="C396" s="58" t="s">
        <v>359</v>
      </c>
      <c r="D396" s="176">
        <v>4695</v>
      </c>
      <c r="E396" s="75">
        <v>4876</v>
      </c>
      <c r="F396" s="75">
        <v>5057</v>
      </c>
      <c r="G396" s="177">
        <v>5061</v>
      </c>
      <c r="H396" s="177">
        <v>4913</v>
      </c>
      <c r="I396" s="177">
        <v>4969.9803000000002</v>
      </c>
      <c r="J396" s="178">
        <f t="shared" si="25"/>
        <v>56.98030000000017</v>
      </c>
      <c r="K396" s="179">
        <f t="shared" si="26"/>
        <v>1.1597862812945283E-2</v>
      </c>
      <c r="L396" s="180">
        <v>289</v>
      </c>
      <c r="M396" s="17"/>
    </row>
    <row r="397" spans="1:13" s="6" customFormat="1">
      <c r="A397" s="142" t="s">
        <v>403</v>
      </c>
      <c r="B397" s="112" t="str">
        <f>IFERROR(INDEX(Closures!$A$2:$A$189,MATCH(A397,Closures!$E$2:$E$189,0)),"")</f>
        <v/>
      </c>
      <c r="C397" s="58" t="s">
        <v>359</v>
      </c>
      <c r="D397" s="197">
        <v>251</v>
      </c>
      <c r="E397" s="198">
        <v>310</v>
      </c>
      <c r="F397" s="198">
        <v>313</v>
      </c>
      <c r="G397" s="199">
        <v>302</v>
      </c>
      <c r="H397" s="199">
        <v>285</v>
      </c>
      <c r="I397" s="177">
        <v>313.16930000000002</v>
      </c>
      <c r="J397" s="178">
        <f t="shared" ref="J397" si="27">I397-H397</f>
        <v>28.169300000000021</v>
      </c>
      <c r="K397" s="179">
        <f t="shared" si="26"/>
        <v>9.8839649122807086E-2</v>
      </c>
      <c r="L397" s="180">
        <v>423</v>
      </c>
      <c r="M397" s="17"/>
    </row>
    <row r="398" spans="1:13">
      <c r="A398" s="142" t="s">
        <v>404</v>
      </c>
      <c r="B398" s="112">
        <f>IFERROR(INDEX(Closures!$A$2:$A$189,MATCH(A398,Closures!$E$2:$E$189,0)),"")</f>
        <v>94</v>
      </c>
      <c r="C398" s="58" t="s">
        <v>359</v>
      </c>
      <c r="D398" s="176">
        <v>13515</v>
      </c>
      <c r="E398" s="75">
        <v>13236</v>
      </c>
      <c r="F398" s="75">
        <v>12957</v>
      </c>
      <c r="G398" s="177">
        <v>13242</v>
      </c>
      <c r="H398" s="177">
        <v>8473</v>
      </c>
      <c r="I398" s="177">
        <v>10194.6299</v>
      </c>
      <c r="J398" s="178">
        <f t="shared" ref="J398:J430" si="28">I398-H398</f>
        <v>1721.6298999999999</v>
      </c>
      <c r="K398" s="179">
        <f t="shared" si="26"/>
        <v>0.20319012156261063</v>
      </c>
      <c r="L398" s="180">
        <v>157</v>
      </c>
      <c r="M398" s="17"/>
    </row>
    <row r="399" spans="1:13">
      <c r="A399" s="142" t="s">
        <v>405</v>
      </c>
      <c r="B399" s="112" t="str">
        <f>IFERROR(INDEX(Closures!$A$2:$A$189,MATCH(A399,Closures!$E$2:$E$189,0)),"")</f>
        <v/>
      </c>
      <c r="C399" s="58" t="s">
        <v>359</v>
      </c>
      <c r="D399" s="176">
        <v>22433</v>
      </c>
      <c r="E399" s="75">
        <v>22717</v>
      </c>
      <c r="F399" s="75">
        <v>23317</v>
      </c>
      <c r="G399" s="177">
        <v>23672</v>
      </c>
      <c r="H399" s="177">
        <v>23995</v>
      </c>
      <c r="I399" s="177">
        <v>23600.413400000001</v>
      </c>
      <c r="J399" s="178">
        <f t="shared" si="28"/>
        <v>-394.58659999999873</v>
      </c>
      <c r="K399" s="179">
        <f t="shared" si="26"/>
        <v>-1.6444534277974526E-2</v>
      </c>
      <c r="L399" s="180">
        <v>53</v>
      </c>
      <c r="M399" s="17"/>
    </row>
    <row r="400" spans="1:13">
      <c r="A400" s="142" t="s">
        <v>406</v>
      </c>
      <c r="B400" s="112" t="str">
        <f>IFERROR(INDEX(Closures!$A$2:$A$189,MATCH(A400,Closures!$E$2:$E$189,0)),"")</f>
        <v/>
      </c>
      <c r="C400" s="58" t="s">
        <v>359</v>
      </c>
      <c r="D400" s="176">
        <v>13568</v>
      </c>
      <c r="E400" s="75">
        <v>13588</v>
      </c>
      <c r="F400" s="75">
        <v>13508</v>
      </c>
      <c r="G400" s="177">
        <v>12967</v>
      </c>
      <c r="H400" s="177">
        <v>12463</v>
      </c>
      <c r="I400" s="177">
        <v>12361.633900000001</v>
      </c>
      <c r="J400" s="178">
        <f t="shared" si="28"/>
        <v>-101.36609999999928</v>
      </c>
      <c r="K400" s="179">
        <f t="shared" si="26"/>
        <v>-8.1333627537510458E-3</v>
      </c>
      <c r="L400" s="180">
        <v>127</v>
      </c>
      <c r="M400" s="17"/>
    </row>
    <row r="401" spans="1:13">
      <c r="A401" s="142" t="s">
        <v>407</v>
      </c>
      <c r="B401" s="112" t="str">
        <f>IFERROR(INDEX(Closures!$A$2:$A$189,MATCH(A401,Closures!$E$2:$E$189,0)),"")</f>
        <v/>
      </c>
      <c r="C401" s="58" t="s">
        <v>359</v>
      </c>
      <c r="D401" s="176">
        <v>4748</v>
      </c>
      <c r="E401" s="75">
        <v>4989</v>
      </c>
      <c r="F401" s="75">
        <v>5009</v>
      </c>
      <c r="G401" s="177">
        <v>4738</v>
      </c>
      <c r="H401" s="177">
        <v>4435</v>
      </c>
      <c r="I401" s="177">
        <v>4388.2716</v>
      </c>
      <c r="J401" s="178">
        <f t="shared" si="28"/>
        <v>-46.728399999999965</v>
      </c>
      <c r="K401" s="179">
        <f t="shared" si="26"/>
        <v>-1.0536279594137535E-2</v>
      </c>
      <c r="L401" s="180">
        <v>315</v>
      </c>
      <c r="M401" s="17"/>
    </row>
    <row r="402" spans="1:13">
      <c r="A402" s="142" t="s">
        <v>408</v>
      </c>
      <c r="B402" s="112" t="str">
        <f>IFERROR(INDEX(Closures!$A$2:$A$189,MATCH(A402,Closures!$E$2:$E$189,0)),"")</f>
        <v/>
      </c>
      <c r="C402" s="58" t="s">
        <v>359</v>
      </c>
      <c r="D402" s="176">
        <v>60252</v>
      </c>
      <c r="E402" s="75">
        <v>60226</v>
      </c>
      <c r="F402" s="75">
        <v>60259</v>
      </c>
      <c r="G402" s="177">
        <v>58511</v>
      </c>
      <c r="H402" s="177">
        <v>55669</v>
      </c>
      <c r="I402" s="177">
        <v>56502.803099999997</v>
      </c>
      <c r="J402" s="178">
        <f t="shared" si="28"/>
        <v>833.80309999999736</v>
      </c>
      <c r="K402" s="179">
        <f t="shared" si="26"/>
        <v>1.4977870987443593E-2</v>
      </c>
      <c r="L402" s="180">
        <v>13</v>
      </c>
      <c r="M402" s="17"/>
    </row>
    <row r="403" spans="1:13">
      <c r="A403" s="144" t="s">
        <v>409</v>
      </c>
      <c r="B403" s="112">
        <f>IFERROR(INDEX(Closures!$A$2:$A$189,MATCH(A403,Closures!$E$2:$E$189,0)),"")</f>
        <v>95</v>
      </c>
      <c r="C403" s="58" t="s">
        <v>359</v>
      </c>
      <c r="D403" s="176">
        <v>4210</v>
      </c>
      <c r="E403" s="75">
        <v>4386</v>
      </c>
      <c r="F403" s="75">
        <v>4429</v>
      </c>
      <c r="G403" s="177">
        <v>2819</v>
      </c>
      <c r="H403" s="177">
        <v>3124</v>
      </c>
      <c r="I403" s="177">
        <v>4235.1260000000002</v>
      </c>
      <c r="J403" s="178">
        <f t="shared" si="28"/>
        <v>1111.1260000000002</v>
      </c>
      <c r="K403" s="179">
        <f t="shared" si="26"/>
        <v>0.35567413572343154</v>
      </c>
      <c r="L403" s="180">
        <v>324</v>
      </c>
      <c r="M403" s="17"/>
    </row>
    <row r="404" spans="1:13">
      <c r="A404" s="142" t="s">
        <v>410</v>
      </c>
      <c r="B404" s="112" t="str">
        <f>IFERROR(INDEX(Closures!$A$2:$A$189,MATCH(A404,Closures!$E$2:$E$189,0)),"")</f>
        <v/>
      </c>
      <c r="C404" s="58" t="s">
        <v>359</v>
      </c>
      <c r="D404" s="176">
        <v>27784</v>
      </c>
      <c r="E404" s="75">
        <v>28209</v>
      </c>
      <c r="F404" s="75">
        <v>28135</v>
      </c>
      <c r="G404" s="177">
        <v>27760</v>
      </c>
      <c r="H404" s="177">
        <v>26613</v>
      </c>
      <c r="I404" s="177">
        <v>26477.393700000001</v>
      </c>
      <c r="J404" s="178">
        <f t="shared" si="28"/>
        <v>-135.60629999999946</v>
      </c>
      <c r="K404" s="179">
        <f t="shared" si="26"/>
        <v>-5.0954909254875237E-3</v>
      </c>
      <c r="L404" s="180">
        <v>41</v>
      </c>
      <c r="M404" s="17"/>
    </row>
    <row r="405" spans="1:13" s="6" customFormat="1">
      <c r="A405" s="144" t="s">
        <v>411</v>
      </c>
      <c r="B405" s="112">
        <f>IFERROR(INDEX(Closures!$A$2:$A$189,MATCH(A405,Closures!$E$2:$E$189,0)),"")</f>
        <v>96</v>
      </c>
      <c r="C405" s="58" t="s">
        <v>359</v>
      </c>
      <c r="D405" s="176">
        <v>5677</v>
      </c>
      <c r="E405" s="75">
        <v>6002</v>
      </c>
      <c r="F405" s="75">
        <v>6130</v>
      </c>
      <c r="G405" s="177">
        <v>4223</v>
      </c>
      <c r="H405" s="177">
        <v>4716</v>
      </c>
      <c r="I405" s="177">
        <v>5881.5591000000004</v>
      </c>
      <c r="J405" s="178">
        <f t="shared" si="28"/>
        <v>1165.5591000000004</v>
      </c>
      <c r="K405" s="179">
        <f t="shared" si="26"/>
        <v>0.24714993638676852</v>
      </c>
      <c r="L405" s="180">
        <v>257</v>
      </c>
      <c r="M405" s="17"/>
    </row>
    <row r="406" spans="1:13">
      <c r="A406" s="142" t="s">
        <v>412</v>
      </c>
      <c r="B406" s="112" t="str">
        <f>IFERROR(INDEX(Closures!$A$2:$A$189,MATCH(A406,Closures!$E$2:$E$189,0)),"")</f>
        <v/>
      </c>
      <c r="C406" s="58" t="s">
        <v>359</v>
      </c>
      <c r="D406" s="176">
        <v>18413</v>
      </c>
      <c r="E406" s="75">
        <v>18955</v>
      </c>
      <c r="F406" s="75">
        <v>19373</v>
      </c>
      <c r="G406" s="177">
        <v>18754</v>
      </c>
      <c r="H406" s="177">
        <v>18489</v>
      </c>
      <c r="I406" s="177">
        <v>18530.771700000001</v>
      </c>
      <c r="J406" s="178">
        <f t="shared" si="28"/>
        <v>41.771700000001147</v>
      </c>
      <c r="K406" s="179">
        <f t="shared" si="26"/>
        <v>2.259273081291641E-3</v>
      </c>
      <c r="L406" s="180">
        <v>76</v>
      </c>
      <c r="M406" s="17"/>
    </row>
    <row r="407" spans="1:13">
      <c r="A407" s="142" t="s">
        <v>413</v>
      </c>
      <c r="B407" s="112" t="str">
        <f>IFERROR(INDEX(Closures!$A$2:$A$189,MATCH(A407,Closures!$E$2:$E$189,0)),"")</f>
        <v/>
      </c>
      <c r="C407" s="58" t="s">
        <v>359</v>
      </c>
      <c r="D407" s="176">
        <v>2835</v>
      </c>
      <c r="E407" s="75">
        <v>3059</v>
      </c>
      <c r="F407" s="75">
        <v>3011</v>
      </c>
      <c r="G407" s="177">
        <v>3292</v>
      </c>
      <c r="H407" s="177">
        <v>3376</v>
      </c>
      <c r="I407" s="177">
        <v>3482.7991999999999</v>
      </c>
      <c r="J407" s="178">
        <f t="shared" si="28"/>
        <v>106.79919999999993</v>
      </c>
      <c r="K407" s="179">
        <f t="shared" si="26"/>
        <v>3.1634834123222724E-2</v>
      </c>
      <c r="L407" s="180">
        <v>350</v>
      </c>
      <c r="M407" s="17"/>
    </row>
    <row r="408" spans="1:13">
      <c r="A408" s="142" t="s">
        <v>414</v>
      </c>
      <c r="B408" s="112" t="str">
        <f>IFERROR(INDEX(Closures!$A$2:$A$189,MATCH(A408,Closures!$E$2:$E$189,0)),"")</f>
        <v/>
      </c>
      <c r="C408" s="58" t="s">
        <v>359</v>
      </c>
      <c r="D408" s="176">
        <v>6666</v>
      </c>
      <c r="E408" s="75">
        <v>6803</v>
      </c>
      <c r="F408" s="75">
        <v>7292</v>
      </c>
      <c r="G408" s="177">
        <v>7283</v>
      </c>
      <c r="H408" s="177">
        <v>7205</v>
      </c>
      <c r="I408" s="177">
        <v>7038.5550999999996</v>
      </c>
      <c r="J408" s="178">
        <f t="shared" si="28"/>
        <v>-166.44490000000042</v>
      </c>
      <c r="K408" s="179">
        <f t="shared" si="26"/>
        <v>-2.3101304649548984E-2</v>
      </c>
      <c r="L408" s="180">
        <v>217</v>
      </c>
      <c r="M408" s="17"/>
    </row>
    <row r="409" spans="1:13">
      <c r="A409" s="142" t="s">
        <v>415</v>
      </c>
      <c r="B409" s="112" t="str">
        <f>IFERROR(INDEX(Closures!$A$2:$A$189,MATCH(A409,Closures!$E$2:$E$189,0)),"")</f>
        <v/>
      </c>
      <c r="C409" s="58" t="s">
        <v>359</v>
      </c>
      <c r="D409" s="176">
        <v>42261</v>
      </c>
      <c r="E409" s="75">
        <v>42115</v>
      </c>
      <c r="F409" s="75">
        <v>41603</v>
      </c>
      <c r="G409" s="177">
        <v>39326</v>
      </c>
      <c r="H409" s="177">
        <v>36368</v>
      </c>
      <c r="I409" s="177">
        <v>34419.133800000003</v>
      </c>
      <c r="J409" s="178">
        <f t="shared" si="28"/>
        <v>-1948.8661999999968</v>
      </c>
      <c r="K409" s="179">
        <f t="shared" si="26"/>
        <v>-5.358739001319833E-2</v>
      </c>
      <c r="L409" s="180">
        <v>28</v>
      </c>
      <c r="M409" s="17"/>
    </row>
    <row r="410" spans="1:13">
      <c r="A410" s="142" t="s">
        <v>416</v>
      </c>
      <c r="B410" s="112" t="str">
        <f>IFERROR(INDEX(Closures!$A$2:$A$189,MATCH(A410,Closures!$E$2:$E$189,0)),"")</f>
        <v/>
      </c>
      <c r="C410" s="58" t="s">
        <v>359</v>
      </c>
      <c r="D410" s="176">
        <v>23093</v>
      </c>
      <c r="E410" s="75">
        <v>23417</v>
      </c>
      <c r="F410" s="75">
        <v>23121</v>
      </c>
      <c r="G410" s="177">
        <v>22421</v>
      </c>
      <c r="H410" s="177">
        <v>21452</v>
      </c>
      <c r="I410" s="177">
        <v>21353.2598</v>
      </c>
      <c r="J410" s="178">
        <f t="shared" si="28"/>
        <v>-98.740200000000186</v>
      </c>
      <c r="K410" s="179">
        <f t="shared" si="26"/>
        <v>-4.6028435577102457E-3</v>
      </c>
      <c r="L410" s="180">
        <v>61</v>
      </c>
      <c r="M410" s="17"/>
    </row>
    <row r="411" spans="1:13" s="6" customFormat="1">
      <c r="A411" s="142" t="s">
        <v>417</v>
      </c>
      <c r="B411" s="112" t="str">
        <f>IFERROR(INDEX(Closures!$A$2:$A$189,MATCH(A411,Closures!$E$2:$E$189,0)),"")</f>
        <v/>
      </c>
      <c r="C411" s="58" t="s">
        <v>359</v>
      </c>
      <c r="D411" s="176">
        <v>5121</v>
      </c>
      <c r="E411" s="75">
        <v>5092</v>
      </c>
      <c r="F411" s="75">
        <v>5022</v>
      </c>
      <c r="G411" s="177">
        <v>4972</v>
      </c>
      <c r="H411" s="177">
        <v>4717</v>
      </c>
      <c r="I411" s="177">
        <v>4561.2912999999999</v>
      </c>
      <c r="J411" s="178">
        <f t="shared" si="28"/>
        <v>-155.70870000000014</v>
      </c>
      <c r="K411" s="179">
        <f t="shared" si="26"/>
        <v>-3.3010112359550592E-2</v>
      </c>
      <c r="L411" s="180">
        <v>306</v>
      </c>
      <c r="M411" s="17"/>
    </row>
    <row r="412" spans="1:13">
      <c r="A412" s="142" t="s">
        <v>418</v>
      </c>
      <c r="B412" s="112" t="str">
        <f>IFERROR(INDEX(Closures!$A$2:$A$189,MATCH(A412,Closures!$E$2:$E$189,0)),"")</f>
        <v/>
      </c>
      <c r="C412" s="58" t="s">
        <v>359</v>
      </c>
      <c r="D412" s="176">
        <v>21116</v>
      </c>
      <c r="E412" s="75">
        <v>21557</v>
      </c>
      <c r="F412" s="75">
        <v>22051</v>
      </c>
      <c r="G412" s="177">
        <v>21751</v>
      </c>
      <c r="H412" s="177">
        <v>21100</v>
      </c>
      <c r="I412" s="177">
        <v>21148.960599999999</v>
      </c>
      <c r="J412" s="178">
        <f t="shared" si="28"/>
        <v>48.960599999998522</v>
      </c>
      <c r="K412" s="179">
        <f t="shared" si="26"/>
        <v>2.3204075829383187E-3</v>
      </c>
      <c r="L412" s="180">
        <v>64</v>
      </c>
      <c r="M412" s="17"/>
    </row>
    <row r="413" spans="1:13">
      <c r="A413" s="142" t="s">
        <v>419</v>
      </c>
      <c r="B413" s="112" t="str">
        <f>IFERROR(INDEX(Closures!$A$2:$A$189,MATCH(A413,Closures!$E$2:$E$189,0)),"")</f>
        <v/>
      </c>
      <c r="C413" s="58" t="s">
        <v>359</v>
      </c>
      <c r="D413" s="176">
        <v>27693</v>
      </c>
      <c r="E413" s="75">
        <v>27558</v>
      </c>
      <c r="F413" s="75">
        <v>27085</v>
      </c>
      <c r="G413" s="177">
        <v>26493</v>
      </c>
      <c r="H413" s="177">
        <v>25536</v>
      </c>
      <c r="I413" s="177">
        <v>25234.716499999999</v>
      </c>
      <c r="J413" s="178">
        <f t="shared" si="28"/>
        <v>-301.28350000000137</v>
      </c>
      <c r="K413" s="179">
        <f t="shared" si="26"/>
        <v>-1.1798382675438651E-2</v>
      </c>
      <c r="L413" s="180">
        <v>46</v>
      </c>
      <c r="M413" s="17"/>
    </row>
    <row r="414" spans="1:13">
      <c r="A414" s="142" t="s">
        <v>420</v>
      </c>
      <c r="B414" s="112" t="str">
        <f>IFERROR(INDEX(Closures!$A$2:$A$189,MATCH(A414,Closures!$E$2:$E$189,0)),"")</f>
        <v/>
      </c>
      <c r="C414" s="58" t="s">
        <v>359</v>
      </c>
      <c r="D414" s="176">
        <v>4555</v>
      </c>
      <c r="E414" s="75">
        <v>5244</v>
      </c>
      <c r="F414" s="75">
        <v>5367</v>
      </c>
      <c r="G414" s="177">
        <v>5028</v>
      </c>
      <c r="H414" s="177">
        <v>4606</v>
      </c>
      <c r="I414" s="177">
        <v>4973.2755999999999</v>
      </c>
      <c r="J414" s="178">
        <f t="shared" si="28"/>
        <v>367.27559999999994</v>
      </c>
      <c r="K414" s="179">
        <f t="shared" si="26"/>
        <v>7.9738514980460251E-2</v>
      </c>
      <c r="L414" s="180">
        <v>288</v>
      </c>
      <c r="M414" s="17"/>
    </row>
    <row r="415" spans="1:13">
      <c r="A415" s="144" t="s">
        <v>421</v>
      </c>
      <c r="B415" s="112">
        <f>IFERROR(INDEX(Closures!$A$2:$A$189,MATCH(A415,Closures!$E$2:$E$189,0)),"")</f>
        <v>97</v>
      </c>
      <c r="C415" s="58" t="s">
        <v>359</v>
      </c>
      <c r="D415" s="176">
        <v>4318</v>
      </c>
      <c r="E415" s="75">
        <v>4489</v>
      </c>
      <c r="F415" s="75">
        <v>4530</v>
      </c>
      <c r="G415" s="177">
        <v>3064</v>
      </c>
      <c r="H415" s="177">
        <v>3225</v>
      </c>
      <c r="I415" s="177">
        <v>3725.5945000000002</v>
      </c>
      <c r="J415" s="178">
        <f t="shared" si="28"/>
        <v>500.59450000000015</v>
      </c>
      <c r="K415" s="179">
        <f t="shared" si="26"/>
        <v>0.15522310077519386</v>
      </c>
      <c r="L415" s="180">
        <v>338</v>
      </c>
      <c r="M415" s="17"/>
    </row>
    <row r="416" spans="1:13">
      <c r="A416" s="142" t="s">
        <v>422</v>
      </c>
      <c r="B416" s="112" t="str">
        <f>IFERROR(INDEX(Closures!$A$2:$A$189,MATCH(A416,Closures!$E$2:$E$189,0)),"")</f>
        <v/>
      </c>
      <c r="C416" s="58" t="s">
        <v>359</v>
      </c>
      <c r="D416" s="176">
        <v>7431</v>
      </c>
      <c r="E416" s="75">
        <v>7428</v>
      </c>
      <c r="F416" s="75">
        <v>7413</v>
      </c>
      <c r="G416" s="177">
        <v>7107</v>
      </c>
      <c r="H416" s="177">
        <v>6904</v>
      </c>
      <c r="I416" s="177">
        <v>6681.9488000000001</v>
      </c>
      <c r="J416" s="178">
        <f t="shared" si="28"/>
        <v>-222.05119999999988</v>
      </c>
      <c r="K416" s="179">
        <f t="shared" si="26"/>
        <v>-3.216268829663961E-2</v>
      </c>
      <c r="L416" s="180">
        <v>229</v>
      </c>
      <c r="M416" s="17"/>
    </row>
    <row r="417" spans="1:13">
      <c r="A417" s="142" t="s">
        <v>423</v>
      </c>
      <c r="B417" s="112" t="str">
        <f>IFERROR(INDEX(Closures!$A$2:$A$189,MATCH(A417,Closures!$E$2:$E$189,0)),"")</f>
        <v/>
      </c>
      <c r="C417" s="58" t="s">
        <v>359</v>
      </c>
      <c r="D417" s="176">
        <v>7641</v>
      </c>
      <c r="E417" s="75">
        <v>7732</v>
      </c>
      <c r="F417" s="75">
        <v>8023</v>
      </c>
      <c r="G417" s="177">
        <v>7722</v>
      </c>
      <c r="H417" s="177">
        <v>7591</v>
      </c>
      <c r="I417" s="177">
        <v>7434.3701000000001</v>
      </c>
      <c r="J417" s="178">
        <f t="shared" si="28"/>
        <v>-156.62989999999991</v>
      </c>
      <c r="K417" s="179">
        <f t="shared" si="26"/>
        <v>-2.0633631932551695E-2</v>
      </c>
      <c r="L417" s="180">
        <v>204</v>
      </c>
      <c r="M417" s="17"/>
    </row>
    <row r="418" spans="1:13" s="6" customFormat="1">
      <c r="A418" s="142" t="s">
        <v>424</v>
      </c>
      <c r="B418" s="112" t="str">
        <f>IFERROR(INDEX(Closures!$A$2:$A$189,MATCH(A418,Closures!$E$2:$E$189,0)),"")</f>
        <v/>
      </c>
      <c r="C418" s="58" t="s">
        <v>359</v>
      </c>
      <c r="D418" s="176">
        <v>6540</v>
      </c>
      <c r="E418" s="75">
        <v>6640</v>
      </c>
      <c r="F418" s="75">
        <v>6644</v>
      </c>
      <c r="G418" s="177">
        <v>6593</v>
      </c>
      <c r="H418" s="177">
        <v>6462</v>
      </c>
      <c r="I418" s="177">
        <v>6653.8071</v>
      </c>
      <c r="J418" s="178">
        <f t="shared" si="28"/>
        <v>191.80709999999999</v>
      </c>
      <c r="K418" s="179">
        <f t="shared" si="26"/>
        <v>2.9682311977715876E-2</v>
      </c>
      <c r="L418" s="180">
        <v>231</v>
      </c>
      <c r="M418" s="17"/>
    </row>
    <row r="419" spans="1:13">
      <c r="A419" s="142" t="s">
        <v>425</v>
      </c>
      <c r="B419" s="112" t="str">
        <f>IFERROR(INDEX(Closures!$A$2:$A$189,MATCH(A419,Closures!$E$2:$E$189,0)),"")</f>
        <v/>
      </c>
      <c r="C419" s="58" t="s">
        <v>359</v>
      </c>
      <c r="D419" s="176">
        <v>10125</v>
      </c>
      <c r="E419" s="75">
        <v>10475</v>
      </c>
      <c r="F419" s="75">
        <v>10652</v>
      </c>
      <c r="G419" s="177">
        <v>11369</v>
      </c>
      <c r="H419" s="177">
        <v>12747</v>
      </c>
      <c r="I419" s="177">
        <v>14298.299199999999</v>
      </c>
      <c r="J419" s="178">
        <f t="shared" si="28"/>
        <v>1551.2991999999995</v>
      </c>
      <c r="K419" s="179">
        <f t="shared" si="26"/>
        <v>0.1216991605868047</v>
      </c>
      <c r="L419" s="180">
        <v>107</v>
      </c>
      <c r="M419" s="17"/>
    </row>
    <row r="420" spans="1:13">
      <c r="A420" s="142" t="s">
        <v>426</v>
      </c>
      <c r="B420" s="112" t="str">
        <f>IFERROR(INDEX(Closures!$A$2:$A$189,MATCH(A420,Closures!$E$2:$E$189,0)),"")</f>
        <v/>
      </c>
      <c r="C420" s="58" t="s">
        <v>359</v>
      </c>
      <c r="D420" s="176">
        <v>11554</v>
      </c>
      <c r="E420" s="75">
        <v>11786</v>
      </c>
      <c r="F420" s="75">
        <v>12936</v>
      </c>
      <c r="G420" s="177">
        <v>13502</v>
      </c>
      <c r="H420" s="177">
        <v>14517</v>
      </c>
      <c r="I420" s="177">
        <v>14533.3858</v>
      </c>
      <c r="J420" s="178">
        <f t="shared" si="28"/>
        <v>16.385800000000017</v>
      </c>
      <c r="K420" s="179">
        <f t="shared" si="26"/>
        <v>1.1287318316456579E-3</v>
      </c>
      <c r="L420" s="180">
        <v>105</v>
      </c>
      <c r="M420" s="17"/>
    </row>
    <row r="421" spans="1:13">
      <c r="A421" s="142" t="s">
        <v>427</v>
      </c>
      <c r="B421" s="112">
        <f>IFERROR(INDEX(Closures!$A$2:$A$189,MATCH(A421,Closures!$E$2:$E$189,0)),"")</f>
        <v>98</v>
      </c>
      <c r="C421" s="58" t="s">
        <v>359</v>
      </c>
      <c r="D421" s="176">
        <v>8474</v>
      </c>
      <c r="E421" s="75">
        <v>5690</v>
      </c>
      <c r="F421" s="75">
        <v>7683</v>
      </c>
      <c r="G421" s="177">
        <v>7786</v>
      </c>
      <c r="H421" s="177">
        <v>7534</v>
      </c>
      <c r="I421" s="177">
        <v>7450.2559000000001</v>
      </c>
      <c r="J421" s="178">
        <f t="shared" si="28"/>
        <v>-83.744099999999889</v>
      </c>
      <c r="K421" s="179">
        <f t="shared" si="26"/>
        <v>-1.1115489779665502E-2</v>
      </c>
      <c r="L421" s="180">
        <v>203</v>
      </c>
      <c r="M421" s="17"/>
    </row>
    <row r="422" spans="1:13">
      <c r="A422" s="142" t="s">
        <v>428</v>
      </c>
      <c r="B422" s="112" t="str">
        <f>IFERROR(INDEX(Closures!$A$2:$A$189,MATCH(A422,Closures!$E$2:$E$189,0)),"")</f>
        <v/>
      </c>
      <c r="C422" s="58" t="s">
        <v>359</v>
      </c>
      <c r="D422" s="197">
        <v>677</v>
      </c>
      <c r="E422" s="198">
        <v>747</v>
      </c>
      <c r="F422" s="198">
        <v>727</v>
      </c>
      <c r="G422" s="199">
        <v>683</v>
      </c>
      <c r="H422" s="199">
        <v>696</v>
      </c>
      <c r="I422" s="177">
        <v>659.85429999999997</v>
      </c>
      <c r="J422" s="178">
        <f t="shared" si="28"/>
        <v>-36.145700000000033</v>
      </c>
      <c r="K422" s="179">
        <f t="shared" si="26"/>
        <v>-5.1933477011494304E-2</v>
      </c>
      <c r="L422" s="180">
        <v>421</v>
      </c>
      <c r="M422" s="17"/>
    </row>
    <row r="423" spans="1:13">
      <c r="A423" s="144" t="s">
        <v>429</v>
      </c>
      <c r="B423" s="112">
        <f>IFERROR(INDEX(Closures!$A$2:$A$189,MATCH(A423,Closures!$E$2:$E$189,0)),"")</f>
        <v>100</v>
      </c>
      <c r="C423" s="58" t="s">
        <v>359</v>
      </c>
      <c r="D423" s="176">
        <v>2545</v>
      </c>
      <c r="E423" s="75">
        <v>2726</v>
      </c>
      <c r="F423" s="75">
        <v>2832</v>
      </c>
      <c r="G423" s="177">
        <v>1576</v>
      </c>
      <c r="H423" s="177">
        <v>1818</v>
      </c>
      <c r="I423" s="177">
        <v>3210.4449</v>
      </c>
      <c r="J423" s="178">
        <f t="shared" si="28"/>
        <v>1392.4449</v>
      </c>
      <c r="K423" s="179">
        <f t="shared" si="26"/>
        <v>0.76592128712871288</v>
      </c>
      <c r="L423" s="180">
        <v>365</v>
      </c>
      <c r="M423" s="17"/>
    </row>
    <row r="424" spans="1:13" s="6" customFormat="1">
      <c r="A424" s="142" t="s">
        <v>430</v>
      </c>
      <c r="B424" s="112" t="str">
        <f>IFERROR(INDEX(Closures!$A$2:$A$189,MATCH(A424,Closures!$E$2:$E$189,0)),"")</f>
        <v/>
      </c>
      <c r="C424" s="58" t="s">
        <v>359</v>
      </c>
      <c r="D424" s="176">
        <v>14870</v>
      </c>
      <c r="E424" s="75">
        <v>14895</v>
      </c>
      <c r="F424" s="75">
        <v>14836</v>
      </c>
      <c r="G424" s="177">
        <v>14867</v>
      </c>
      <c r="H424" s="177">
        <v>15590</v>
      </c>
      <c r="I424" s="177">
        <v>14639.748</v>
      </c>
      <c r="J424" s="178">
        <f t="shared" si="28"/>
        <v>-950.25200000000041</v>
      </c>
      <c r="K424" s="179">
        <f t="shared" si="26"/>
        <v>-6.0952661962796688E-2</v>
      </c>
      <c r="L424" s="180">
        <v>104</v>
      </c>
      <c r="M424" s="17"/>
    </row>
    <row r="425" spans="1:13">
      <c r="A425" s="142" t="s">
        <v>431</v>
      </c>
      <c r="B425" s="112" t="str">
        <f>IFERROR(INDEX(Closures!$A$2:$A$189,MATCH(A425,Closures!$E$2:$E$189,0)),"")</f>
        <v/>
      </c>
      <c r="C425" s="58" t="s">
        <v>359</v>
      </c>
      <c r="D425" s="176">
        <v>4795</v>
      </c>
      <c r="E425" s="75">
        <v>4851</v>
      </c>
      <c r="F425" s="75">
        <v>4652</v>
      </c>
      <c r="G425" s="177">
        <v>4496</v>
      </c>
      <c r="H425" s="177">
        <v>4291</v>
      </c>
      <c r="I425" s="177">
        <v>4327.5748000000003</v>
      </c>
      <c r="J425" s="178">
        <f t="shared" si="28"/>
        <v>36.574800000000323</v>
      </c>
      <c r="K425" s="179">
        <f t="shared" si="26"/>
        <v>8.5236075506875605E-3</v>
      </c>
      <c r="L425" s="180">
        <v>318</v>
      </c>
      <c r="M425" s="17"/>
    </row>
    <row r="426" spans="1:13">
      <c r="A426" s="142" t="s">
        <v>432</v>
      </c>
      <c r="B426" s="112" t="str">
        <f>IFERROR(INDEX(Closures!$A$2:$A$189,MATCH(A426,Closures!$E$2:$E$189,0)),"")</f>
        <v/>
      </c>
      <c r="C426" s="58" t="s">
        <v>359</v>
      </c>
      <c r="D426" s="176">
        <v>23747</v>
      </c>
      <c r="E426" s="75">
        <v>24349</v>
      </c>
      <c r="F426" s="75">
        <v>24796</v>
      </c>
      <c r="G426" s="177">
        <v>23843</v>
      </c>
      <c r="H426" s="177">
        <v>23388</v>
      </c>
      <c r="I426" s="177">
        <v>23890.854299999999</v>
      </c>
      <c r="J426" s="178">
        <f t="shared" si="28"/>
        <v>502.85429999999906</v>
      </c>
      <c r="K426" s="179">
        <f t="shared" si="26"/>
        <v>2.1500525910723406E-2</v>
      </c>
      <c r="L426" s="180">
        <v>50</v>
      </c>
      <c r="M426" s="17"/>
    </row>
    <row r="427" spans="1:13">
      <c r="A427" s="142" t="s">
        <v>433</v>
      </c>
      <c r="B427" s="112" t="str">
        <f>IFERROR(INDEX(Closures!$A$2:$A$189,MATCH(A427,Closures!$E$2:$E$189,0)),"")</f>
        <v/>
      </c>
      <c r="C427" s="58" t="s">
        <v>359</v>
      </c>
      <c r="D427" s="176">
        <v>14123</v>
      </c>
      <c r="E427" s="75">
        <v>14819</v>
      </c>
      <c r="F427" s="75">
        <v>15910</v>
      </c>
      <c r="G427" s="177">
        <v>15781</v>
      </c>
      <c r="H427" s="177">
        <v>15093</v>
      </c>
      <c r="I427" s="177">
        <v>15150.5748</v>
      </c>
      <c r="J427" s="178">
        <f t="shared" si="28"/>
        <v>57.574800000000323</v>
      </c>
      <c r="K427" s="179">
        <f t="shared" si="26"/>
        <v>3.8146690518783754E-3</v>
      </c>
      <c r="L427" s="180">
        <v>96</v>
      </c>
      <c r="M427" s="17"/>
    </row>
    <row r="428" spans="1:13">
      <c r="A428" s="142" t="s">
        <v>434</v>
      </c>
      <c r="B428" s="112" t="str">
        <f>IFERROR(INDEX(Closures!$A$2:$A$189,MATCH(A428,Closures!$E$2:$E$189,0)),"")</f>
        <v/>
      </c>
      <c r="C428" s="58" t="s">
        <v>359</v>
      </c>
      <c r="D428" s="176">
        <v>4796</v>
      </c>
      <c r="E428" s="75">
        <v>4940</v>
      </c>
      <c r="F428" s="75">
        <v>4838</v>
      </c>
      <c r="G428" s="177">
        <v>5104</v>
      </c>
      <c r="H428" s="177">
        <v>4771</v>
      </c>
      <c r="I428" s="177">
        <v>4607.4528</v>
      </c>
      <c r="J428" s="178">
        <f t="shared" si="28"/>
        <v>-163.54719999999998</v>
      </c>
      <c r="K428" s="179">
        <f t="shared" si="26"/>
        <v>-3.4279438272898761E-2</v>
      </c>
      <c r="L428" s="180">
        <v>305</v>
      </c>
      <c r="M428" s="17"/>
    </row>
    <row r="429" spans="1:13">
      <c r="A429" s="142" t="s">
        <v>435</v>
      </c>
      <c r="B429" s="112" t="str">
        <f>IFERROR(INDEX(Closures!$A$2:$A$189,MATCH(A429,Closures!$E$2:$E$189,0)),"")</f>
        <v/>
      </c>
      <c r="C429" s="58" t="s">
        <v>359</v>
      </c>
      <c r="D429" s="176">
        <v>22156</v>
      </c>
      <c r="E429" s="75">
        <v>22220</v>
      </c>
      <c r="F429" s="75">
        <v>22483</v>
      </c>
      <c r="G429" s="177">
        <v>21879</v>
      </c>
      <c r="H429" s="177">
        <v>20704</v>
      </c>
      <c r="I429" s="177">
        <v>20340.200799999999</v>
      </c>
      <c r="J429" s="178">
        <f t="shared" si="28"/>
        <v>-363.79920000000129</v>
      </c>
      <c r="K429" s="179">
        <f t="shared" si="26"/>
        <v>-1.7571445131375641E-2</v>
      </c>
      <c r="L429" s="180">
        <v>66</v>
      </c>
      <c r="M429" s="17"/>
    </row>
    <row r="430" spans="1:13">
      <c r="A430" s="149" t="s">
        <v>436</v>
      </c>
      <c r="B430" s="150" t="str">
        <f>IFERROR(INDEX(Closures!$A$2:$A$189,MATCH(A430,Closures!$E$2:$E$189,0)),"")</f>
        <v/>
      </c>
      <c r="C430" s="200" t="s">
        <v>359</v>
      </c>
      <c r="D430" s="159">
        <v>16807</v>
      </c>
      <c r="E430" s="159">
        <v>17007</v>
      </c>
      <c r="F430" s="201">
        <v>17236</v>
      </c>
      <c r="G430" s="201">
        <v>16945</v>
      </c>
      <c r="H430" s="202">
        <v>16501</v>
      </c>
      <c r="I430" s="203">
        <v>16683.893700000001</v>
      </c>
      <c r="J430" s="204">
        <f t="shared" si="28"/>
        <v>182.89370000000054</v>
      </c>
      <c r="K430" s="205">
        <f t="shared" si="26"/>
        <v>1.1083794921519941E-2</v>
      </c>
      <c r="L430" s="206">
        <v>87</v>
      </c>
      <c r="M430" s="17"/>
    </row>
    <row r="431" spans="1:13">
      <c r="D431" s="10"/>
      <c r="E431" s="10"/>
      <c r="F431" s="10"/>
      <c r="G431" s="10"/>
      <c r="H431" s="10"/>
      <c r="I431" s="10"/>
      <c r="J431" s="207"/>
      <c r="K431" s="208"/>
      <c r="L431" s="209"/>
      <c r="M431" s="17"/>
    </row>
    <row r="432" spans="1:13">
      <c r="A432" s="210" t="s">
        <v>75</v>
      </c>
      <c r="B432" s="211"/>
      <c r="C432" s="169"/>
      <c r="D432" s="212">
        <f t="shared" ref="D432:I432" si="29">SUMIF($C$4:$C$430,"B",D$4:D$430)</f>
        <v>1210086</v>
      </c>
      <c r="E432" s="74">
        <f t="shared" si="29"/>
        <v>1227391</v>
      </c>
      <c r="F432" s="74">
        <f t="shared" si="29"/>
        <v>1226715</v>
      </c>
      <c r="G432" s="74">
        <f t="shared" si="29"/>
        <v>1213998</v>
      </c>
      <c r="H432" s="212">
        <f t="shared" si="29"/>
        <v>1188606</v>
      </c>
      <c r="I432" s="212">
        <f t="shared" si="29"/>
        <v>1190460.9845999996</v>
      </c>
      <c r="J432" s="178">
        <f>I432-H432</f>
        <v>1854.9845999996178</v>
      </c>
      <c r="K432" s="179">
        <f>J432/H432</f>
        <v>1.5606387650740597E-3</v>
      </c>
      <c r="L432" s="175"/>
      <c r="M432" s="17"/>
    </row>
    <row r="433" spans="1:13">
      <c r="A433" s="213" t="s">
        <v>437</v>
      </c>
      <c r="B433" s="214"/>
      <c r="C433" s="58"/>
      <c r="D433" s="177">
        <f t="shared" ref="D433:I433" si="30">SUMIF($C$4:$C$430,"Bx",D$4:D$430)</f>
        <v>486783</v>
      </c>
      <c r="E433" s="75">
        <f t="shared" si="30"/>
        <v>488379</v>
      </c>
      <c r="F433" s="75">
        <f t="shared" si="30"/>
        <v>490877</v>
      </c>
      <c r="G433" s="75">
        <f t="shared" si="30"/>
        <v>481267</v>
      </c>
      <c r="H433" s="177">
        <f t="shared" si="30"/>
        <v>451214</v>
      </c>
      <c r="I433" s="177">
        <f t="shared" si="30"/>
        <v>448300.64629999985</v>
      </c>
      <c r="J433" s="178">
        <f t="shared" ref="J433:J436" si="31">I433-H433</f>
        <v>-2913.3537000001525</v>
      </c>
      <c r="K433" s="179">
        <f t="shared" ref="K433:K435" si="32">J433/H433</f>
        <v>-6.4567005899643015E-3</v>
      </c>
      <c r="L433" s="180"/>
      <c r="M433" s="17"/>
    </row>
    <row r="434" spans="1:13">
      <c r="A434" s="213" t="s">
        <v>234</v>
      </c>
      <c r="B434" s="214"/>
      <c r="C434" s="58"/>
      <c r="D434" s="177">
        <f t="shared" ref="D434:I434" si="33">SUMIF($C$4:$C$430,"M",D$4:D$430)</f>
        <v>3103039</v>
      </c>
      <c r="E434" s="75">
        <f t="shared" si="33"/>
        <v>3130437</v>
      </c>
      <c r="F434" s="75">
        <f t="shared" si="33"/>
        <v>3128188</v>
      </c>
      <c r="G434" s="75">
        <f t="shared" si="33"/>
        <v>3100902</v>
      </c>
      <c r="H434" s="177">
        <f t="shared" si="33"/>
        <v>3042005</v>
      </c>
      <c r="I434" s="177">
        <f t="shared" si="33"/>
        <v>3092233.6299999994</v>
      </c>
      <c r="J434" s="178">
        <f t="shared" si="31"/>
        <v>50228.629999999423</v>
      </c>
      <c r="K434" s="179">
        <f t="shared" si="32"/>
        <v>1.6511685549497591E-2</v>
      </c>
      <c r="L434" s="180"/>
    </row>
    <row r="435" spans="1:13">
      <c r="A435" s="213" t="s">
        <v>357</v>
      </c>
      <c r="B435" s="214"/>
      <c r="C435" s="58"/>
      <c r="D435" s="177">
        <f t="shared" ref="D435:I435" si="34">SUMIF($C$4:$C$430,"Q",D$4:D$430)</f>
        <v>797420</v>
      </c>
      <c r="E435" s="75">
        <f t="shared" si="34"/>
        <v>804251</v>
      </c>
      <c r="F435" s="75">
        <f t="shared" si="34"/>
        <v>809903</v>
      </c>
      <c r="G435" s="75">
        <f t="shared" si="34"/>
        <v>784312</v>
      </c>
      <c r="H435" s="177">
        <f t="shared" si="34"/>
        <v>755778</v>
      </c>
      <c r="I435" s="177">
        <f t="shared" si="34"/>
        <v>762879.57050000015</v>
      </c>
      <c r="J435" s="178">
        <f t="shared" si="31"/>
        <v>7101.5705000001471</v>
      </c>
      <c r="K435" s="179">
        <f t="shared" si="32"/>
        <v>9.3963710242956893E-3</v>
      </c>
      <c r="L435" s="180"/>
    </row>
    <row r="436" spans="1:13">
      <c r="A436" s="215" t="s">
        <v>438</v>
      </c>
      <c r="B436" s="216"/>
      <c r="C436" s="181"/>
      <c r="D436" s="217">
        <v>223</v>
      </c>
      <c r="E436" s="218">
        <v>152</v>
      </c>
      <c r="F436" s="218">
        <v>72</v>
      </c>
      <c r="G436" s="218">
        <v>366</v>
      </c>
      <c r="H436" s="217">
        <v>-17</v>
      </c>
      <c r="I436" s="217"/>
      <c r="J436" s="196">
        <f t="shared" si="31"/>
        <v>17</v>
      </c>
      <c r="K436" s="219"/>
      <c r="L436" s="182"/>
    </row>
    <row r="437" spans="1:13" s="9" customFormat="1">
      <c r="A437" s="7" t="s">
        <v>439</v>
      </c>
      <c r="B437" s="116"/>
      <c r="C437" s="15"/>
      <c r="D437" s="28">
        <f t="shared" ref="D437:I437" si="35">SUM(D432:D436)</f>
        <v>5597551</v>
      </c>
      <c r="E437" s="8">
        <f t="shared" si="35"/>
        <v>5650610</v>
      </c>
      <c r="F437" s="8">
        <f t="shared" si="35"/>
        <v>5655755</v>
      </c>
      <c r="G437" s="8">
        <f t="shared" si="35"/>
        <v>5580845</v>
      </c>
      <c r="H437" s="8">
        <f t="shared" si="35"/>
        <v>5437586</v>
      </c>
      <c r="I437" s="8">
        <f t="shared" si="35"/>
        <v>5493874.8313999996</v>
      </c>
      <c r="J437" s="18">
        <f>I437-H437</f>
        <v>56288.831399999559</v>
      </c>
      <c r="K437" s="19">
        <f>J437/H437</f>
        <v>1.0351805267999359E-2</v>
      </c>
      <c r="L437" s="220"/>
      <c r="M437" s="4"/>
    </row>
    <row r="438" spans="1:13">
      <c r="J438" s="25"/>
      <c r="M438" s="6"/>
    </row>
    <row r="439" spans="1:13">
      <c r="A439" s="164" t="s">
        <v>440</v>
      </c>
      <c r="D439" s="10"/>
      <c r="E439" s="10"/>
      <c r="F439" s="10"/>
      <c r="G439" s="10"/>
      <c r="H439" s="10"/>
      <c r="I439" s="10"/>
      <c r="K439" s="4"/>
      <c r="L439" s="9"/>
    </row>
    <row r="440" spans="1:13">
      <c r="D440" s="10"/>
      <c r="E440" s="10"/>
      <c r="F440" s="10"/>
      <c r="G440" s="10"/>
      <c r="H440" s="10"/>
      <c r="I440" s="10"/>
      <c r="J440" s="25"/>
    </row>
    <row r="441" spans="1:13">
      <c r="E441" s="160"/>
      <c r="F441" s="160"/>
      <c r="G441" s="160"/>
      <c r="H441" s="160"/>
      <c r="I441" s="160"/>
    </row>
  </sheetData>
  <sortState xmlns:xlrd2="http://schemas.microsoft.com/office/spreadsheetml/2017/richdata2" ref="A4:L71">
    <sortCondition ref="A4:A71"/>
  </sortState>
  <mergeCells count="2">
    <mergeCell ref="J2:K2"/>
    <mergeCell ref="A1:L1"/>
  </mergeCells>
  <phoneticPr fontId="4" type="noConversion"/>
  <conditionalFormatting sqref="A4:B430">
    <cfRule type="expression" dxfId="12" priority="1">
      <formula>$B4&lt;&gt;""</formula>
    </cfRule>
  </conditionalFormatting>
  <printOptions horizontalCentered="1"/>
  <pageMargins left="0.25" right="0.25" top="0.5" bottom="0.5" header="0.3" footer="0.3"/>
  <pageSetup scale="80" fitToHeight="5" orientation="portrait" r:id="rId1"/>
  <headerFooter alignWithMargins="0">
    <oddFooter>&amp;CPage S-&amp;P</oddFooter>
  </headerFooter>
  <ignoredErrors>
    <ignoredError sqref="B77 B234:B343 B79:B93 B95:B100 B102:B103 B108 B110:B111 B113:B119 B121:B127 B129:B138 B140:B145 B147:B154 B156:B175 B177:B178 B180:B197 B199:B205 B208:B229 B345:B353 B356 B358 B360:B378 B380:B381 B383:B392 B394:B420 B422:B4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8"/>
  <sheetViews>
    <sheetView showWhiteSpace="0" zoomScaleNormal="100" workbookViewId="0">
      <pane xSplit="3" ySplit="2" topLeftCell="D3" activePane="bottomRight" state="frozen"/>
      <selection pane="bottomRight" activeCell="Q31" sqref="Q31"/>
      <selection pane="bottomLeft" activeCell="A3" sqref="A3"/>
      <selection pane="topRight" activeCell="D1" sqref="D1"/>
    </sheetView>
  </sheetViews>
  <sheetFormatPr defaultColWidth="7.140625" defaultRowHeight="11.25" outlineLevelCol="1"/>
  <cols>
    <col min="1" max="1" width="37.28515625" style="1" customWidth="1"/>
    <col min="2" max="2" width="6.5703125" style="115" hidden="1" customWidth="1" outlineLevel="1"/>
    <col min="3" max="3" width="4.7109375" style="2" hidden="1" customWidth="1" outlineLevel="1"/>
    <col min="4" max="4" width="8.140625" style="3" customWidth="1" collapsed="1"/>
    <col min="5" max="11" width="8.140625" style="3" customWidth="1"/>
    <col min="12" max="12" width="8.140625" style="4" customWidth="1"/>
    <col min="13" max="13" width="7.140625" style="4"/>
    <col min="14" max="14" width="9.140625" style="4" customWidth="1"/>
    <col min="15" max="16384" width="7.140625" style="4"/>
  </cols>
  <sheetData>
    <row r="1" spans="1:15" ht="15">
      <c r="A1" s="168" t="s">
        <v>441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</row>
    <row r="2" spans="1:15" s="5" customFormat="1">
      <c r="A2" s="20" t="s">
        <v>1</v>
      </c>
      <c r="B2" s="113"/>
      <c r="C2" s="21" t="s">
        <v>2</v>
      </c>
      <c r="D2" s="27">
        <v>2014</v>
      </c>
      <c r="E2" s="26">
        <v>2015</v>
      </c>
      <c r="F2" s="26">
        <v>2016</v>
      </c>
      <c r="G2" s="26">
        <v>2017</v>
      </c>
      <c r="H2" s="26">
        <v>2018</v>
      </c>
      <c r="I2" s="26">
        <v>2019</v>
      </c>
      <c r="J2" s="165" t="s">
        <v>3</v>
      </c>
      <c r="K2" s="166"/>
      <c r="L2" s="93" t="s">
        <v>4</v>
      </c>
    </row>
    <row r="3" spans="1:15" s="13" customFormat="1" ht="12.75">
      <c r="A3" s="140" t="s">
        <v>5</v>
      </c>
      <c r="B3" s="114"/>
      <c r="C3" s="11"/>
      <c r="D3" s="11"/>
      <c r="E3" s="11"/>
      <c r="F3" s="11"/>
      <c r="G3" s="11"/>
      <c r="H3" s="11"/>
      <c r="I3" s="11"/>
      <c r="J3" s="11"/>
      <c r="K3" s="11"/>
      <c r="L3" s="94"/>
    </row>
    <row r="4" spans="1:15" s="6" customFormat="1">
      <c r="A4" s="141" t="s">
        <v>6</v>
      </c>
      <c r="B4" s="112">
        <f>'Average Weekday'!B4</f>
        <v>1</v>
      </c>
      <c r="C4" s="169" t="s">
        <v>7</v>
      </c>
      <c r="D4" s="60">
        <v>3017</v>
      </c>
      <c r="E4" s="61">
        <v>3136</v>
      </c>
      <c r="F4" s="29">
        <v>3123</v>
      </c>
      <c r="G4" s="85">
        <v>2793</v>
      </c>
      <c r="H4" s="85">
        <v>2557</v>
      </c>
      <c r="I4" s="117">
        <v>3537.3654000000001</v>
      </c>
      <c r="J4" s="173">
        <f>I4-H4</f>
        <v>980.36540000000014</v>
      </c>
      <c r="K4" s="174">
        <f>J4/H4</f>
        <v>0.38340453656628865</v>
      </c>
      <c r="L4" s="221">
        <v>337</v>
      </c>
      <c r="M4" s="17"/>
      <c r="N4" s="84"/>
      <c r="O4" s="84"/>
    </row>
    <row r="5" spans="1:15">
      <c r="A5" s="142" t="s">
        <v>8</v>
      </c>
      <c r="B5" s="112" t="str">
        <f>'Average Weekday'!B5</f>
        <v/>
      </c>
      <c r="C5" s="58" t="s">
        <v>7</v>
      </c>
      <c r="D5" s="62">
        <v>15326</v>
      </c>
      <c r="E5" s="63">
        <v>13683</v>
      </c>
      <c r="F5" s="30">
        <v>12797</v>
      </c>
      <c r="G5" s="86">
        <v>12623</v>
      </c>
      <c r="H5" s="86">
        <v>11873</v>
      </c>
      <c r="I5" s="30">
        <v>11646.730799999999</v>
      </c>
      <c r="J5" s="178">
        <f t="shared" ref="J5:J68" si="0">I5-H5</f>
        <v>-226.26920000000064</v>
      </c>
      <c r="K5" s="179">
        <f t="shared" ref="K5:K68" si="1">J5/H5</f>
        <v>-1.9057458098206068E-2</v>
      </c>
      <c r="L5" s="222">
        <v>148</v>
      </c>
      <c r="N5" s="84"/>
      <c r="O5" s="84"/>
    </row>
    <row r="6" spans="1:15" s="6" customFormat="1">
      <c r="A6" s="142" t="s">
        <v>9</v>
      </c>
      <c r="B6" s="112" t="str">
        <f>'Average Weekday'!B6</f>
        <v/>
      </c>
      <c r="C6" s="58" t="s">
        <v>7</v>
      </c>
      <c r="D6" s="62">
        <v>36176</v>
      </c>
      <c r="E6" s="63">
        <v>36969</v>
      </c>
      <c r="F6" s="30">
        <v>35171</v>
      </c>
      <c r="G6" s="86">
        <v>33398</v>
      </c>
      <c r="H6" s="86">
        <v>32173</v>
      </c>
      <c r="I6" s="30">
        <v>31626.9231</v>
      </c>
      <c r="J6" s="178">
        <f t="shared" si="0"/>
        <v>-546.07690000000002</v>
      </c>
      <c r="K6" s="179">
        <f t="shared" si="1"/>
        <v>-1.6973142075653497E-2</v>
      </c>
      <c r="L6" s="222">
        <v>29</v>
      </c>
      <c r="M6" s="4"/>
      <c r="N6" s="84"/>
      <c r="O6" s="84"/>
    </row>
    <row r="7" spans="1:15">
      <c r="A7" s="142" t="s">
        <v>10</v>
      </c>
      <c r="B7" s="112" t="str">
        <f>'Average Weekday'!B7</f>
        <v/>
      </c>
      <c r="C7" s="58" t="s">
        <v>7</v>
      </c>
      <c r="D7" s="62">
        <v>10417</v>
      </c>
      <c r="E7" s="63">
        <v>11942</v>
      </c>
      <c r="F7" s="30">
        <v>11579</v>
      </c>
      <c r="G7" s="86">
        <v>9981</v>
      </c>
      <c r="H7" s="86">
        <v>9822</v>
      </c>
      <c r="I7" s="30">
        <v>8985.9231</v>
      </c>
      <c r="J7" s="178">
        <f t="shared" si="0"/>
        <v>-836.07690000000002</v>
      </c>
      <c r="K7" s="179">
        <f t="shared" si="1"/>
        <v>-8.5122877214416623E-2</v>
      </c>
      <c r="L7" s="222">
        <v>178</v>
      </c>
      <c r="M7" s="6"/>
      <c r="N7" s="84"/>
      <c r="O7" s="84"/>
    </row>
    <row r="8" spans="1:15">
      <c r="A8" s="142" t="s">
        <v>11</v>
      </c>
      <c r="B8" s="112">
        <f>'Average Weekday'!B8</f>
        <v>2</v>
      </c>
      <c r="C8" s="58" t="s">
        <v>7</v>
      </c>
      <c r="D8" s="62">
        <v>13220</v>
      </c>
      <c r="E8" s="63">
        <v>12890</v>
      </c>
      <c r="F8" s="30">
        <v>12775</v>
      </c>
      <c r="G8" s="86">
        <v>12682</v>
      </c>
      <c r="H8" s="86">
        <v>7529</v>
      </c>
      <c r="I8" s="30">
        <v>10299.269200000001</v>
      </c>
      <c r="J8" s="178">
        <f t="shared" si="0"/>
        <v>2770.2692000000006</v>
      </c>
      <c r="K8" s="179">
        <f t="shared" si="1"/>
        <v>0.36794650019922975</v>
      </c>
      <c r="L8" s="222">
        <v>163</v>
      </c>
      <c r="N8" s="84"/>
      <c r="O8" s="84"/>
    </row>
    <row r="9" spans="1:15" s="6" customFormat="1">
      <c r="A9" s="142" t="s">
        <v>12</v>
      </c>
      <c r="B9" s="112" t="str">
        <f>'Average Weekday'!B9</f>
        <v/>
      </c>
      <c r="C9" s="58" t="s">
        <v>7</v>
      </c>
      <c r="D9" s="62">
        <v>9960</v>
      </c>
      <c r="E9" s="63">
        <v>11398</v>
      </c>
      <c r="F9" s="30">
        <v>11161</v>
      </c>
      <c r="G9" s="86">
        <v>9482</v>
      </c>
      <c r="H9" s="86">
        <v>8936</v>
      </c>
      <c r="I9" s="30">
        <v>8584.4038</v>
      </c>
      <c r="J9" s="178">
        <f t="shared" si="0"/>
        <v>-351.59619999999995</v>
      </c>
      <c r="K9" s="179">
        <f t="shared" si="1"/>
        <v>-3.9346038495971347E-2</v>
      </c>
      <c r="L9" s="222">
        <v>186</v>
      </c>
      <c r="M9" s="4"/>
      <c r="N9" s="84"/>
      <c r="O9" s="84"/>
    </row>
    <row r="10" spans="1:15">
      <c r="A10" s="142" t="s">
        <v>13</v>
      </c>
      <c r="B10" s="112" t="str">
        <f>'Average Weekday'!B10</f>
        <v/>
      </c>
      <c r="C10" s="58" t="s">
        <v>7</v>
      </c>
      <c r="D10" s="62">
        <v>9490</v>
      </c>
      <c r="E10" s="63">
        <v>8737</v>
      </c>
      <c r="F10" s="30">
        <v>8633</v>
      </c>
      <c r="G10" s="86">
        <v>8558</v>
      </c>
      <c r="H10" s="86">
        <v>8037</v>
      </c>
      <c r="I10" s="30">
        <v>7420.2115999999996</v>
      </c>
      <c r="J10" s="178">
        <f t="shared" si="0"/>
        <v>-616.78840000000037</v>
      </c>
      <c r="K10" s="179">
        <f t="shared" si="1"/>
        <v>-7.6743610800049822E-2</v>
      </c>
      <c r="L10" s="222">
        <v>207</v>
      </c>
      <c r="N10" s="84"/>
      <c r="O10" s="84"/>
    </row>
    <row r="11" spans="1:15">
      <c r="A11" s="142" t="s">
        <v>14</v>
      </c>
      <c r="B11" s="112" t="str">
        <f>'Average Weekday'!B11</f>
        <v/>
      </c>
      <c r="C11" s="58" t="s">
        <v>7</v>
      </c>
      <c r="D11" s="62">
        <v>8003</v>
      </c>
      <c r="E11" s="63">
        <v>6797</v>
      </c>
      <c r="F11" s="30">
        <v>8183</v>
      </c>
      <c r="G11" s="86">
        <v>7974</v>
      </c>
      <c r="H11" s="86">
        <v>6141</v>
      </c>
      <c r="I11" s="30">
        <v>6670.6539000000002</v>
      </c>
      <c r="J11" s="178">
        <f t="shared" si="0"/>
        <v>529.65390000000025</v>
      </c>
      <c r="K11" s="179">
        <f t="shared" si="1"/>
        <v>8.6248803126526663E-2</v>
      </c>
      <c r="L11" s="222">
        <v>228</v>
      </c>
      <c r="N11" s="84"/>
      <c r="O11" s="84"/>
    </row>
    <row r="12" spans="1:15">
      <c r="A12" s="142" t="s">
        <v>15</v>
      </c>
      <c r="B12" s="112">
        <f>'Average Weekday'!B12</f>
        <v>3</v>
      </c>
      <c r="C12" s="58" t="s">
        <v>7</v>
      </c>
      <c r="D12" s="62">
        <v>6777</v>
      </c>
      <c r="E12" s="63">
        <v>6271</v>
      </c>
      <c r="F12" s="30">
        <v>6280</v>
      </c>
      <c r="G12" s="86">
        <v>6298</v>
      </c>
      <c r="H12" s="86">
        <v>3404</v>
      </c>
      <c r="I12" s="30">
        <v>5106.8847000000005</v>
      </c>
      <c r="J12" s="178">
        <f t="shared" si="0"/>
        <v>1702.8847000000005</v>
      </c>
      <c r="K12" s="179">
        <f t="shared" si="1"/>
        <v>0.50025990011750898</v>
      </c>
      <c r="L12" s="222">
        <v>279</v>
      </c>
      <c r="N12" s="84"/>
      <c r="O12" s="84"/>
    </row>
    <row r="13" spans="1:15" s="6" customFormat="1">
      <c r="A13" s="142" t="s">
        <v>16</v>
      </c>
      <c r="B13" s="112" t="str">
        <f>'Average Weekday'!B13</f>
        <v/>
      </c>
      <c r="C13" s="58" t="s">
        <v>7</v>
      </c>
      <c r="D13" s="62">
        <v>6217</v>
      </c>
      <c r="E13" s="63">
        <v>7318</v>
      </c>
      <c r="F13" s="30">
        <v>7459</v>
      </c>
      <c r="G13" s="86">
        <v>6549</v>
      </c>
      <c r="H13" s="86">
        <v>5937</v>
      </c>
      <c r="I13" s="30">
        <v>5637.3461000000007</v>
      </c>
      <c r="J13" s="178">
        <f t="shared" si="0"/>
        <v>-299.65389999999934</v>
      </c>
      <c r="K13" s="179">
        <f t="shared" si="1"/>
        <v>-5.0472275560047047E-2</v>
      </c>
      <c r="L13" s="222">
        <v>261</v>
      </c>
      <c r="N13" s="84"/>
      <c r="O13" s="84"/>
    </row>
    <row r="14" spans="1:15">
      <c r="A14" s="142" t="s">
        <v>17</v>
      </c>
      <c r="B14" s="112" t="str">
        <f>'Average Weekday'!B14</f>
        <v/>
      </c>
      <c r="C14" s="58" t="s">
        <v>7</v>
      </c>
      <c r="D14" s="62">
        <v>6939</v>
      </c>
      <c r="E14" s="63">
        <v>6660</v>
      </c>
      <c r="F14" s="30">
        <v>6574</v>
      </c>
      <c r="G14" s="86">
        <v>5623</v>
      </c>
      <c r="H14" s="86">
        <v>5347</v>
      </c>
      <c r="I14" s="30">
        <v>5438.4807999999994</v>
      </c>
      <c r="J14" s="178">
        <f t="shared" si="0"/>
        <v>91.480799999999363</v>
      </c>
      <c r="K14" s="179">
        <f t="shared" si="1"/>
        <v>1.7108808677763113E-2</v>
      </c>
      <c r="L14" s="222">
        <v>270</v>
      </c>
      <c r="N14" s="84"/>
      <c r="O14" s="84"/>
    </row>
    <row r="15" spans="1:15">
      <c r="A15" s="142" t="s">
        <v>18</v>
      </c>
      <c r="B15" s="112" t="str">
        <f>'Average Weekday'!B15</f>
        <v/>
      </c>
      <c r="C15" s="58" t="s">
        <v>7</v>
      </c>
      <c r="D15" s="62">
        <v>7056</v>
      </c>
      <c r="E15" s="63">
        <v>7944</v>
      </c>
      <c r="F15" s="30">
        <v>7786</v>
      </c>
      <c r="G15" s="86">
        <v>7426</v>
      </c>
      <c r="H15" s="86">
        <v>6696</v>
      </c>
      <c r="I15" s="30">
        <v>6259.6731</v>
      </c>
      <c r="J15" s="178">
        <f t="shared" si="0"/>
        <v>-436.32690000000002</v>
      </c>
      <c r="K15" s="179">
        <f t="shared" si="1"/>
        <v>-6.5162320788530473E-2</v>
      </c>
      <c r="L15" s="222">
        <v>242</v>
      </c>
      <c r="N15" s="84"/>
      <c r="O15" s="84"/>
    </row>
    <row r="16" spans="1:15">
      <c r="A16" s="142" t="s">
        <v>19</v>
      </c>
      <c r="B16" s="112" t="str">
        <f>'Average Weekday'!B16</f>
        <v/>
      </c>
      <c r="C16" s="58" t="s">
        <v>7</v>
      </c>
      <c r="D16" s="62">
        <v>4056</v>
      </c>
      <c r="E16" s="63">
        <v>3837</v>
      </c>
      <c r="F16" s="30">
        <v>3200</v>
      </c>
      <c r="G16" s="86">
        <v>3091</v>
      </c>
      <c r="H16" s="86">
        <v>3248</v>
      </c>
      <c r="I16" s="30">
        <v>2841.2116000000001</v>
      </c>
      <c r="J16" s="178">
        <f t="shared" si="0"/>
        <v>-406.78839999999991</v>
      </c>
      <c r="K16" s="179">
        <f t="shared" si="1"/>
        <v>-0.12524273399014776</v>
      </c>
      <c r="L16" s="222">
        <v>359</v>
      </c>
      <c r="N16" s="84"/>
      <c r="O16" s="84"/>
    </row>
    <row r="17" spans="1:15">
      <c r="A17" s="142" t="s">
        <v>20</v>
      </c>
      <c r="B17" s="112" t="str">
        <f>'Average Weekday'!B17</f>
        <v/>
      </c>
      <c r="C17" s="58" t="s">
        <v>7</v>
      </c>
      <c r="D17" s="62">
        <v>5043</v>
      </c>
      <c r="E17" s="63">
        <v>4935</v>
      </c>
      <c r="F17" s="30">
        <v>4403</v>
      </c>
      <c r="G17" s="86">
        <v>4003</v>
      </c>
      <c r="H17" s="86">
        <v>3936</v>
      </c>
      <c r="I17" s="30">
        <v>3538.5576999999998</v>
      </c>
      <c r="J17" s="178">
        <f t="shared" si="0"/>
        <v>-397.44230000000016</v>
      </c>
      <c r="K17" s="179">
        <f t="shared" si="1"/>
        <v>-0.1009761941056911</v>
      </c>
      <c r="L17" s="222">
        <v>336</v>
      </c>
      <c r="N17" s="84"/>
      <c r="O17" s="84"/>
    </row>
    <row r="18" spans="1:15">
      <c r="A18" s="142" t="s">
        <v>21</v>
      </c>
      <c r="B18" s="112" t="str">
        <f>'Average Weekday'!B18</f>
        <v/>
      </c>
      <c r="C18" s="58" t="s">
        <v>7</v>
      </c>
      <c r="D18" s="62">
        <v>9568</v>
      </c>
      <c r="E18" s="63">
        <v>9480</v>
      </c>
      <c r="F18" s="30">
        <v>9561</v>
      </c>
      <c r="G18" s="86">
        <v>9760</v>
      </c>
      <c r="H18" s="86">
        <v>9499</v>
      </c>
      <c r="I18" s="30">
        <v>8337.3461000000007</v>
      </c>
      <c r="J18" s="178">
        <f t="shared" si="0"/>
        <v>-1161.6538999999993</v>
      </c>
      <c r="K18" s="179">
        <f t="shared" si="1"/>
        <v>-0.12229223076113269</v>
      </c>
      <c r="L18" s="222">
        <v>190</v>
      </c>
      <c r="N18" s="84"/>
      <c r="O18" s="84"/>
    </row>
    <row r="19" spans="1:15">
      <c r="A19" s="142" t="s">
        <v>22</v>
      </c>
      <c r="B19" s="112" t="str">
        <f>'Average Weekday'!B19</f>
        <v/>
      </c>
      <c r="C19" s="58" t="s">
        <v>7</v>
      </c>
      <c r="D19" s="62">
        <v>6434</v>
      </c>
      <c r="E19" s="63">
        <v>6007</v>
      </c>
      <c r="F19" s="30">
        <v>5501</v>
      </c>
      <c r="G19" s="86">
        <v>4707</v>
      </c>
      <c r="H19" s="86">
        <v>4720</v>
      </c>
      <c r="I19" s="30">
        <v>4201.6154000000006</v>
      </c>
      <c r="J19" s="178">
        <f t="shared" si="0"/>
        <v>-518.38459999999941</v>
      </c>
      <c r="K19" s="179">
        <f t="shared" si="1"/>
        <v>-0.10982724576271174</v>
      </c>
      <c r="L19" s="222">
        <v>316</v>
      </c>
      <c r="N19" s="84"/>
      <c r="O19" s="84"/>
    </row>
    <row r="20" spans="1:15">
      <c r="A20" s="142" t="s">
        <v>23</v>
      </c>
      <c r="B20" s="112">
        <f>'Average Weekday'!B20</f>
        <v>4</v>
      </c>
      <c r="C20" s="58" t="s">
        <v>7</v>
      </c>
      <c r="D20" s="62">
        <v>3801</v>
      </c>
      <c r="E20" s="63">
        <v>3719</v>
      </c>
      <c r="F20" s="30">
        <v>3977</v>
      </c>
      <c r="G20" s="86">
        <v>4174</v>
      </c>
      <c r="H20" s="86">
        <v>2578</v>
      </c>
      <c r="I20" s="30">
        <v>3410.6539000000002</v>
      </c>
      <c r="J20" s="178">
        <f t="shared" si="0"/>
        <v>832.65390000000025</v>
      </c>
      <c r="K20" s="179">
        <f t="shared" si="1"/>
        <v>0.32298444530643922</v>
      </c>
      <c r="L20" s="222">
        <v>342</v>
      </c>
      <c r="N20" s="84"/>
      <c r="O20" s="84"/>
    </row>
    <row r="21" spans="1:15">
      <c r="A21" s="142" t="s">
        <v>24</v>
      </c>
      <c r="B21" s="112" t="str">
        <f>'Average Weekday'!B21</f>
        <v/>
      </c>
      <c r="C21" s="58" t="s">
        <v>7</v>
      </c>
      <c r="D21" s="62">
        <v>9364</v>
      </c>
      <c r="E21" s="63">
        <v>9113</v>
      </c>
      <c r="F21" s="30">
        <v>8543</v>
      </c>
      <c r="G21" s="86">
        <v>8331</v>
      </c>
      <c r="H21" s="86">
        <v>8591</v>
      </c>
      <c r="I21" s="30">
        <v>8110.0192999999999</v>
      </c>
      <c r="J21" s="178">
        <f t="shared" si="0"/>
        <v>-480.98070000000007</v>
      </c>
      <c r="K21" s="179">
        <f t="shared" si="1"/>
        <v>-5.5986578978000238E-2</v>
      </c>
      <c r="L21" s="222">
        <v>194</v>
      </c>
      <c r="N21" s="84"/>
      <c r="O21" s="84"/>
    </row>
    <row r="22" spans="1:15">
      <c r="A22" s="142" t="s">
        <v>25</v>
      </c>
      <c r="B22" s="112" t="str">
        <f>'Average Weekday'!B22</f>
        <v/>
      </c>
      <c r="C22" s="58" t="s">
        <v>7</v>
      </c>
      <c r="D22" s="62">
        <v>24819</v>
      </c>
      <c r="E22" s="63">
        <v>19003</v>
      </c>
      <c r="F22" s="30">
        <v>23393</v>
      </c>
      <c r="G22" s="86">
        <v>23901</v>
      </c>
      <c r="H22" s="86">
        <v>19975</v>
      </c>
      <c r="I22" s="30">
        <v>20597.25</v>
      </c>
      <c r="J22" s="178">
        <f t="shared" si="0"/>
        <v>622.25</v>
      </c>
      <c r="K22" s="179">
        <f t="shared" si="1"/>
        <v>3.1151439299123906E-2</v>
      </c>
      <c r="L22" s="222">
        <v>66</v>
      </c>
      <c r="N22" s="84"/>
      <c r="O22" s="84"/>
    </row>
    <row r="23" spans="1:15">
      <c r="A23" s="142" t="s">
        <v>26</v>
      </c>
      <c r="B23" s="112" t="str">
        <f>'Average Weekday'!B23</f>
        <v/>
      </c>
      <c r="C23" s="58" t="s">
        <v>7</v>
      </c>
      <c r="D23" s="62">
        <v>6741</v>
      </c>
      <c r="E23" s="63">
        <v>6388</v>
      </c>
      <c r="F23" s="30">
        <v>5889</v>
      </c>
      <c r="G23" s="86">
        <v>5559</v>
      </c>
      <c r="H23" s="86">
        <v>5379</v>
      </c>
      <c r="I23" s="30">
        <v>5490.8654000000006</v>
      </c>
      <c r="J23" s="178">
        <f t="shared" si="0"/>
        <v>111.86540000000059</v>
      </c>
      <c r="K23" s="179">
        <f t="shared" si="1"/>
        <v>2.0796690834727755E-2</v>
      </c>
      <c r="L23" s="222">
        <v>266</v>
      </c>
      <c r="N23" s="84"/>
      <c r="O23" s="84"/>
    </row>
    <row r="24" spans="1:15">
      <c r="A24" s="142" t="s">
        <v>27</v>
      </c>
      <c r="B24" s="112" t="str">
        <f>'Average Weekday'!B24</f>
        <v/>
      </c>
      <c r="C24" s="58" t="s">
        <v>7</v>
      </c>
      <c r="D24" s="62">
        <v>2132</v>
      </c>
      <c r="E24" s="63">
        <v>1683</v>
      </c>
      <c r="F24" s="30">
        <v>1343</v>
      </c>
      <c r="G24" s="86">
        <v>1402</v>
      </c>
      <c r="H24" s="86">
        <v>1840</v>
      </c>
      <c r="I24" s="30">
        <v>2367.8653999999997</v>
      </c>
      <c r="J24" s="178">
        <f t="shared" si="0"/>
        <v>527.86539999999968</v>
      </c>
      <c r="K24" s="179">
        <f t="shared" si="1"/>
        <v>0.28688336956521721</v>
      </c>
      <c r="L24" s="222">
        <v>377</v>
      </c>
      <c r="N24" s="84"/>
      <c r="O24" s="84"/>
    </row>
    <row r="25" spans="1:15">
      <c r="A25" s="142" t="s">
        <v>28</v>
      </c>
      <c r="B25" s="112" t="str">
        <f>'Average Weekday'!B25</f>
        <v/>
      </c>
      <c r="C25" s="58" t="s">
        <v>7</v>
      </c>
      <c r="D25" s="62">
        <v>8213</v>
      </c>
      <c r="E25" s="63">
        <v>7377</v>
      </c>
      <c r="F25" s="30">
        <v>7234</v>
      </c>
      <c r="G25" s="86">
        <v>7819</v>
      </c>
      <c r="H25" s="86">
        <v>6428</v>
      </c>
      <c r="I25" s="30">
        <v>7059.8077000000003</v>
      </c>
      <c r="J25" s="178">
        <f t="shared" si="0"/>
        <v>631.8077000000003</v>
      </c>
      <c r="K25" s="179">
        <f t="shared" si="1"/>
        <v>9.8289934660858794E-2</v>
      </c>
      <c r="L25" s="222">
        <v>222</v>
      </c>
      <c r="N25" s="84"/>
      <c r="O25" s="84"/>
    </row>
    <row r="26" spans="1:15" s="6" customFormat="1">
      <c r="A26" s="142" t="s">
        <v>29</v>
      </c>
      <c r="B26" s="112" t="str">
        <f>'Average Weekday'!B26</f>
        <v/>
      </c>
      <c r="C26" s="58" t="s">
        <v>7</v>
      </c>
      <c r="D26" s="62">
        <v>5093</v>
      </c>
      <c r="E26" s="63">
        <v>6026</v>
      </c>
      <c r="F26" s="30">
        <v>5618</v>
      </c>
      <c r="G26" s="86">
        <v>5200</v>
      </c>
      <c r="H26" s="86">
        <v>4793</v>
      </c>
      <c r="I26" s="30">
        <v>4587.9808000000003</v>
      </c>
      <c r="J26" s="178">
        <f t="shared" si="0"/>
        <v>-205.01919999999973</v>
      </c>
      <c r="K26" s="179">
        <f t="shared" si="1"/>
        <v>-4.2774713123304761E-2</v>
      </c>
      <c r="L26" s="222">
        <v>296</v>
      </c>
      <c r="M26" s="4"/>
      <c r="N26" s="84"/>
      <c r="O26" s="84"/>
    </row>
    <row r="27" spans="1:15">
      <c r="A27" s="142" t="s">
        <v>30</v>
      </c>
      <c r="B27" s="112" t="str">
        <f>'Average Weekday'!B27</f>
        <v/>
      </c>
      <c r="C27" s="58" t="s">
        <v>7</v>
      </c>
      <c r="D27" s="62">
        <v>3063</v>
      </c>
      <c r="E27" s="63">
        <v>2679</v>
      </c>
      <c r="F27" s="30">
        <v>2391</v>
      </c>
      <c r="G27" s="86">
        <v>2184</v>
      </c>
      <c r="H27" s="86">
        <v>2139</v>
      </c>
      <c r="I27" s="30">
        <v>2303.8461000000002</v>
      </c>
      <c r="J27" s="178">
        <f t="shared" si="0"/>
        <v>164.84610000000021</v>
      </c>
      <c r="K27" s="179">
        <f t="shared" si="1"/>
        <v>7.7066900420757464E-2</v>
      </c>
      <c r="L27" s="222">
        <v>380</v>
      </c>
      <c r="N27" s="84"/>
      <c r="O27" s="84"/>
    </row>
    <row r="28" spans="1:15">
      <c r="A28" s="142" t="s">
        <v>31</v>
      </c>
      <c r="B28" s="112" t="str">
        <f>'Average Weekday'!B28</f>
        <v/>
      </c>
      <c r="C28" s="58" t="s">
        <v>7</v>
      </c>
      <c r="D28" s="62">
        <v>7198</v>
      </c>
      <c r="E28" s="63">
        <v>7126</v>
      </c>
      <c r="F28" s="30">
        <v>6850</v>
      </c>
      <c r="G28" s="86">
        <v>7009</v>
      </c>
      <c r="H28" s="86">
        <v>6536</v>
      </c>
      <c r="I28" s="30">
        <v>5754.6345999999994</v>
      </c>
      <c r="J28" s="178">
        <f t="shared" si="0"/>
        <v>-781.36540000000059</v>
      </c>
      <c r="K28" s="179">
        <f t="shared" si="1"/>
        <v>-0.11954794981640156</v>
      </c>
      <c r="L28" s="222">
        <v>258</v>
      </c>
      <c r="M28" s="6"/>
      <c r="N28" s="84"/>
      <c r="O28" s="84"/>
    </row>
    <row r="29" spans="1:15">
      <c r="A29" s="142" t="s">
        <v>32</v>
      </c>
      <c r="B29" s="112">
        <f>'Average Weekday'!B29</f>
        <v>5</v>
      </c>
      <c r="C29" s="58" t="s">
        <v>7</v>
      </c>
      <c r="D29" s="62">
        <v>1614</v>
      </c>
      <c r="E29" s="63">
        <v>1672</v>
      </c>
      <c r="F29" s="30">
        <v>2540</v>
      </c>
      <c r="G29" s="86">
        <v>2837</v>
      </c>
      <c r="H29" s="86">
        <v>2897</v>
      </c>
      <c r="I29" s="30">
        <v>2832.1923000000002</v>
      </c>
      <c r="J29" s="178">
        <f t="shared" si="0"/>
        <v>-64.807699999999841</v>
      </c>
      <c r="K29" s="179">
        <f t="shared" si="1"/>
        <v>-2.2370624784259524E-2</v>
      </c>
      <c r="L29" s="222">
        <v>360</v>
      </c>
      <c r="M29" s="6"/>
      <c r="N29" s="84"/>
      <c r="O29" s="84"/>
    </row>
    <row r="30" spans="1:15">
      <c r="A30" s="142" t="s">
        <v>33</v>
      </c>
      <c r="B30" s="112" t="str">
        <f>'Average Weekday'!B30</f>
        <v/>
      </c>
      <c r="C30" s="58" t="s">
        <v>7</v>
      </c>
      <c r="D30" s="62">
        <v>4090</v>
      </c>
      <c r="E30" s="63">
        <v>3866</v>
      </c>
      <c r="F30" s="30">
        <v>3531</v>
      </c>
      <c r="G30" s="86">
        <v>3330</v>
      </c>
      <c r="H30" s="86">
        <v>3182</v>
      </c>
      <c r="I30" s="30">
        <v>3171.1154000000001</v>
      </c>
      <c r="J30" s="178">
        <f t="shared" si="0"/>
        <v>-10.884599999999864</v>
      </c>
      <c r="K30" s="179">
        <f t="shared" si="1"/>
        <v>-3.4206788183531942E-3</v>
      </c>
      <c r="L30" s="222">
        <v>350</v>
      </c>
      <c r="N30" s="84"/>
      <c r="O30" s="84"/>
    </row>
    <row r="31" spans="1:15">
      <c r="A31" s="142" t="s">
        <v>34</v>
      </c>
      <c r="B31" s="112" t="str">
        <f>'Average Weekday'!B31</f>
        <v/>
      </c>
      <c r="C31" s="58" t="s">
        <v>7</v>
      </c>
      <c r="D31" s="62">
        <v>11310</v>
      </c>
      <c r="E31" s="63">
        <v>12829</v>
      </c>
      <c r="F31" s="30">
        <v>12611</v>
      </c>
      <c r="G31" s="86">
        <v>11472</v>
      </c>
      <c r="H31" s="86">
        <v>10885</v>
      </c>
      <c r="I31" s="30">
        <v>10570.7693</v>
      </c>
      <c r="J31" s="178">
        <f t="shared" si="0"/>
        <v>-314.23070000000007</v>
      </c>
      <c r="K31" s="179">
        <f t="shared" si="1"/>
        <v>-2.8868231511254026E-2</v>
      </c>
      <c r="L31" s="222">
        <v>158</v>
      </c>
      <c r="N31" s="84"/>
      <c r="O31" s="84"/>
    </row>
    <row r="32" spans="1:15">
      <c r="A32" s="142" t="s">
        <v>35</v>
      </c>
      <c r="B32" s="112">
        <f>'Average Weekday'!B32</f>
        <v>6</v>
      </c>
      <c r="C32" s="58" t="s">
        <v>7</v>
      </c>
      <c r="D32" s="62">
        <v>4238</v>
      </c>
      <c r="E32" s="63">
        <v>6317</v>
      </c>
      <c r="F32" s="30">
        <v>6217</v>
      </c>
      <c r="G32" s="86">
        <v>6487</v>
      </c>
      <c r="H32" s="86">
        <v>6411</v>
      </c>
      <c r="I32" s="30">
        <v>5808.5960999999998</v>
      </c>
      <c r="J32" s="178">
        <f t="shared" si="0"/>
        <v>-602.40390000000025</v>
      </c>
      <c r="K32" s="179">
        <f t="shared" si="1"/>
        <v>-9.3964108563406687E-2</v>
      </c>
      <c r="L32" s="222">
        <v>256</v>
      </c>
      <c r="N32" s="84"/>
      <c r="O32" s="84"/>
    </row>
    <row r="33" spans="1:15">
      <c r="A33" s="142" t="s">
        <v>36</v>
      </c>
      <c r="B33" s="112" t="str">
        <f>'Average Weekday'!B33</f>
        <v/>
      </c>
      <c r="C33" s="58" t="s">
        <v>7</v>
      </c>
      <c r="D33" s="62">
        <v>3870</v>
      </c>
      <c r="E33" s="63">
        <v>3941</v>
      </c>
      <c r="F33" s="30">
        <v>4015</v>
      </c>
      <c r="G33" s="86">
        <v>4047</v>
      </c>
      <c r="H33" s="86">
        <v>3364</v>
      </c>
      <c r="I33" s="30">
        <v>2954.9229999999998</v>
      </c>
      <c r="J33" s="178">
        <f t="shared" si="0"/>
        <v>-409.07700000000023</v>
      </c>
      <c r="K33" s="179">
        <f t="shared" si="1"/>
        <v>-0.1216043400713437</v>
      </c>
      <c r="L33" s="222">
        <v>356</v>
      </c>
      <c r="N33" s="84"/>
      <c r="O33" s="84"/>
    </row>
    <row r="34" spans="1:15">
      <c r="A34" s="142" t="s">
        <v>37</v>
      </c>
      <c r="B34" s="112" t="str">
        <f>'Average Weekday'!B34</f>
        <v/>
      </c>
      <c r="C34" s="58" t="s">
        <v>7</v>
      </c>
      <c r="D34" s="62">
        <v>788</v>
      </c>
      <c r="E34" s="63">
        <v>854</v>
      </c>
      <c r="F34" s="30">
        <v>872</v>
      </c>
      <c r="G34" s="86">
        <v>802</v>
      </c>
      <c r="H34" s="86">
        <v>767</v>
      </c>
      <c r="I34" s="30">
        <v>689.86539999999991</v>
      </c>
      <c r="J34" s="178">
        <f t="shared" si="0"/>
        <v>-77.134600000000091</v>
      </c>
      <c r="K34" s="179">
        <f t="shared" si="1"/>
        <v>-0.1005666232073013</v>
      </c>
      <c r="L34" s="222">
        <v>420</v>
      </c>
      <c r="N34" s="84"/>
      <c r="O34" s="84"/>
    </row>
    <row r="35" spans="1:15">
      <c r="A35" s="142" t="s">
        <v>38</v>
      </c>
      <c r="B35" s="112" t="str">
        <f>'Average Weekday'!B35</f>
        <v/>
      </c>
      <c r="C35" s="58" t="s">
        <v>7</v>
      </c>
      <c r="D35" s="62">
        <v>5195</v>
      </c>
      <c r="E35" s="63">
        <v>5402</v>
      </c>
      <c r="F35" s="30">
        <v>5094</v>
      </c>
      <c r="G35" s="86">
        <v>5236</v>
      </c>
      <c r="H35" s="86">
        <v>5050</v>
      </c>
      <c r="I35" s="30">
        <v>4373.6153999999997</v>
      </c>
      <c r="J35" s="178">
        <f t="shared" si="0"/>
        <v>-676.38460000000032</v>
      </c>
      <c r="K35" s="179">
        <f t="shared" si="1"/>
        <v>-0.1339375445544555</v>
      </c>
      <c r="L35" s="222">
        <v>310</v>
      </c>
      <c r="N35" s="84"/>
      <c r="O35" s="84"/>
    </row>
    <row r="36" spans="1:15">
      <c r="A36" s="142" t="s">
        <v>39</v>
      </c>
      <c r="B36" s="112" t="str">
        <f>'Average Weekday'!B36</f>
        <v/>
      </c>
      <c r="C36" s="58" t="s">
        <v>7</v>
      </c>
      <c r="D36" s="62">
        <v>9919</v>
      </c>
      <c r="E36" s="63">
        <v>8065</v>
      </c>
      <c r="F36" s="30">
        <v>10226</v>
      </c>
      <c r="G36" s="86">
        <v>11725</v>
      </c>
      <c r="H36" s="86">
        <v>7791</v>
      </c>
      <c r="I36" s="30">
        <v>7478.75</v>
      </c>
      <c r="J36" s="178">
        <f t="shared" si="0"/>
        <v>-312.25</v>
      </c>
      <c r="K36" s="179">
        <f t="shared" si="1"/>
        <v>-4.0078295469131046E-2</v>
      </c>
      <c r="L36" s="222">
        <v>205</v>
      </c>
      <c r="N36" s="84"/>
      <c r="O36" s="84"/>
    </row>
    <row r="37" spans="1:15" s="6" customFormat="1">
      <c r="A37" s="142" t="s">
        <v>40</v>
      </c>
      <c r="B37" s="112" t="str">
        <f>'Average Weekday'!B37</f>
        <v/>
      </c>
      <c r="C37" s="58" t="s">
        <v>7</v>
      </c>
      <c r="D37" s="62">
        <v>2193</v>
      </c>
      <c r="E37" s="63">
        <v>1697</v>
      </c>
      <c r="F37" s="30">
        <v>1377</v>
      </c>
      <c r="G37" s="86">
        <v>1479</v>
      </c>
      <c r="H37" s="86">
        <v>2032</v>
      </c>
      <c r="I37" s="30">
        <v>2608.3077000000003</v>
      </c>
      <c r="J37" s="178">
        <f t="shared" si="0"/>
        <v>576.3077000000003</v>
      </c>
      <c r="K37" s="179">
        <f t="shared" si="1"/>
        <v>0.28361599409448834</v>
      </c>
      <c r="L37" s="222">
        <v>368</v>
      </c>
      <c r="N37" s="84"/>
      <c r="O37" s="84"/>
    </row>
    <row r="38" spans="1:15" s="6" customFormat="1">
      <c r="A38" s="142" t="s">
        <v>41</v>
      </c>
      <c r="B38" s="112" t="str">
        <f>'Average Weekday'!B38</f>
        <v/>
      </c>
      <c r="C38" s="58" t="s">
        <v>7</v>
      </c>
      <c r="D38" s="62">
        <v>7860</v>
      </c>
      <c r="E38" s="63">
        <v>7534</v>
      </c>
      <c r="F38" s="30">
        <v>7700</v>
      </c>
      <c r="G38" s="86">
        <v>7840</v>
      </c>
      <c r="H38" s="86">
        <v>7156</v>
      </c>
      <c r="I38" s="30">
        <v>6836.1345999999994</v>
      </c>
      <c r="J38" s="178">
        <f t="shared" si="0"/>
        <v>-319.86540000000059</v>
      </c>
      <c r="K38" s="179">
        <f t="shared" si="1"/>
        <v>-4.4698910005589801E-2</v>
      </c>
      <c r="L38" s="222">
        <v>226</v>
      </c>
      <c r="M38" s="4"/>
      <c r="N38" s="84"/>
      <c r="O38" s="84"/>
    </row>
    <row r="39" spans="1:15">
      <c r="A39" s="142" t="s">
        <v>42</v>
      </c>
      <c r="B39" s="112" t="str">
        <f>'Average Weekday'!B39</f>
        <v/>
      </c>
      <c r="C39" s="58" t="s">
        <v>7</v>
      </c>
      <c r="D39" s="62">
        <v>13567</v>
      </c>
      <c r="E39" s="63">
        <v>15423</v>
      </c>
      <c r="F39" s="30">
        <v>14781</v>
      </c>
      <c r="G39" s="86">
        <v>13431</v>
      </c>
      <c r="H39" s="86">
        <v>12386</v>
      </c>
      <c r="I39" s="30">
        <v>11506.519199999999</v>
      </c>
      <c r="J39" s="178">
        <f t="shared" si="0"/>
        <v>-879.48080000000118</v>
      </c>
      <c r="K39" s="179">
        <f t="shared" si="1"/>
        <v>-7.1006039076376648E-2</v>
      </c>
      <c r="L39" s="222">
        <v>152</v>
      </c>
      <c r="N39" s="84"/>
      <c r="O39" s="84"/>
    </row>
    <row r="40" spans="1:15">
      <c r="A40" s="142" t="s">
        <v>43</v>
      </c>
      <c r="B40" s="112" t="str">
        <f>'Average Weekday'!B40</f>
        <v/>
      </c>
      <c r="C40" s="58" t="s">
        <v>7</v>
      </c>
      <c r="D40" s="62">
        <v>16208</v>
      </c>
      <c r="E40" s="63">
        <v>14902</v>
      </c>
      <c r="F40" s="30">
        <v>14201</v>
      </c>
      <c r="G40" s="86">
        <v>14314</v>
      </c>
      <c r="H40" s="86">
        <v>12938</v>
      </c>
      <c r="I40" s="30">
        <v>13250.0193</v>
      </c>
      <c r="J40" s="178">
        <f t="shared" si="0"/>
        <v>312.01929999999993</v>
      </c>
      <c r="K40" s="179">
        <f t="shared" si="1"/>
        <v>2.4116501777709069E-2</v>
      </c>
      <c r="L40" s="222">
        <v>119</v>
      </c>
      <c r="N40" s="84"/>
      <c r="O40" s="84"/>
    </row>
    <row r="41" spans="1:15">
      <c r="A41" s="142" t="s">
        <v>44</v>
      </c>
      <c r="B41" s="112" t="str">
        <f>'Average Weekday'!B41</f>
        <v/>
      </c>
      <c r="C41" s="58" t="s">
        <v>7</v>
      </c>
      <c r="D41" s="62">
        <v>5044</v>
      </c>
      <c r="E41" s="63">
        <v>4463</v>
      </c>
      <c r="F41" s="30">
        <v>5434</v>
      </c>
      <c r="G41" s="86">
        <v>5291</v>
      </c>
      <c r="H41" s="86">
        <v>4020</v>
      </c>
      <c r="I41" s="30">
        <v>4413.75</v>
      </c>
      <c r="J41" s="178">
        <f t="shared" si="0"/>
        <v>393.75</v>
      </c>
      <c r="K41" s="179">
        <f t="shared" si="1"/>
        <v>9.7947761194029856E-2</v>
      </c>
      <c r="L41" s="222">
        <v>307</v>
      </c>
      <c r="N41" s="84"/>
      <c r="O41" s="84"/>
    </row>
    <row r="42" spans="1:15">
      <c r="A42" s="142" t="s">
        <v>45</v>
      </c>
      <c r="B42" s="112" t="str">
        <f>'Average Weekday'!B42</f>
        <v/>
      </c>
      <c r="C42" s="58" t="s">
        <v>7</v>
      </c>
      <c r="D42" s="62">
        <v>9233</v>
      </c>
      <c r="E42" s="63">
        <v>8528</v>
      </c>
      <c r="F42" s="30">
        <v>9261</v>
      </c>
      <c r="G42" s="86">
        <v>8954</v>
      </c>
      <c r="H42" s="86">
        <v>7950</v>
      </c>
      <c r="I42" s="30">
        <v>8917.5961000000007</v>
      </c>
      <c r="J42" s="178">
        <f t="shared" si="0"/>
        <v>967.59610000000066</v>
      </c>
      <c r="K42" s="179">
        <f t="shared" si="1"/>
        <v>0.12171020125786172</v>
      </c>
      <c r="L42" s="222">
        <v>179</v>
      </c>
      <c r="N42" s="84"/>
      <c r="O42" s="84"/>
    </row>
    <row r="43" spans="1:15">
      <c r="A43" s="142" t="s">
        <v>46</v>
      </c>
      <c r="B43" s="112">
        <f>'Average Weekday'!B43</f>
        <v>7</v>
      </c>
      <c r="C43" s="58" t="s">
        <v>7</v>
      </c>
      <c r="D43" s="62">
        <v>3240</v>
      </c>
      <c r="E43" s="63">
        <v>2489</v>
      </c>
      <c r="F43" s="30">
        <v>2079</v>
      </c>
      <c r="G43" s="86">
        <v>2167</v>
      </c>
      <c r="H43" s="86">
        <v>2814</v>
      </c>
      <c r="I43" s="30">
        <v>2846.4038</v>
      </c>
      <c r="J43" s="178">
        <f t="shared" si="0"/>
        <v>32.403800000000047</v>
      </c>
      <c r="K43" s="179">
        <f t="shared" si="1"/>
        <v>1.151520966595595E-2</v>
      </c>
      <c r="L43" s="222">
        <v>358</v>
      </c>
      <c r="M43" s="6"/>
      <c r="N43" s="84"/>
      <c r="O43" s="84"/>
    </row>
    <row r="44" spans="1:15">
      <c r="A44" s="142" t="s">
        <v>47</v>
      </c>
      <c r="B44" s="112" t="str">
        <f>'Average Weekday'!B44</f>
        <v/>
      </c>
      <c r="C44" s="58" t="s">
        <v>7</v>
      </c>
      <c r="D44" s="62">
        <v>10352</v>
      </c>
      <c r="E44" s="63">
        <v>11670</v>
      </c>
      <c r="F44" s="30">
        <v>10136</v>
      </c>
      <c r="G44" s="86">
        <v>9903</v>
      </c>
      <c r="H44" s="86">
        <v>10189</v>
      </c>
      <c r="I44" s="30">
        <v>9130.9615000000013</v>
      </c>
      <c r="J44" s="178">
        <f t="shared" si="0"/>
        <v>-1058.0384999999987</v>
      </c>
      <c r="K44" s="179">
        <f t="shared" si="1"/>
        <v>-0.10384125036804384</v>
      </c>
      <c r="L44" s="222">
        <v>175</v>
      </c>
      <c r="N44" s="84"/>
      <c r="O44" s="84"/>
    </row>
    <row r="45" spans="1:15">
      <c r="A45" s="142" t="s">
        <v>48</v>
      </c>
      <c r="B45" s="112" t="str">
        <f>'Average Weekday'!B45</f>
        <v/>
      </c>
      <c r="C45" s="58" t="s">
        <v>7</v>
      </c>
      <c r="D45" s="62">
        <v>3388</v>
      </c>
      <c r="E45" s="63">
        <v>2832</v>
      </c>
      <c r="F45" s="30">
        <v>3435</v>
      </c>
      <c r="G45" s="86">
        <v>3431</v>
      </c>
      <c r="H45" s="86">
        <v>2666</v>
      </c>
      <c r="I45" s="30">
        <v>3024.8462</v>
      </c>
      <c r="J45" s="178">
        <f t="shared" si="0"/>
        <v>358.84619999999995</v>
      </c>
      <c r="K45" s="179">
        <f t="shared" si="1"/>
        <v>0.13460097524381093</v>
      </c>
      <c r="L45" s="222">
        <v>355</v>
      </c>
      <c r="M45" s="6"/>
      <c r="N45" s="84"/>
      <c r="O45" s="84"/>
    </row>
    <row r="46" spans="1:15">
      <c r="A46" s="142" t="s">
        <v>49</v>
      </c>
      <c r="B46" s="112" t="str">
        <f>'Average Weekday'!B46</f>
        <v/>
      </c>
      <c r="C46" s="58" t="s">
        <v>7</v>
      </c>
      <c r="D46" s="62">
        <v>5780</v>
      </c>
      <c r="E46" s="63">
        <v>5063</v>
      </c>
      <c r="F46" s="30">
        <v>6071</v>
      </c>
      <c r="G46" s="86">
        <v>6011</v>
      </c>
      <c r="H46" s="86">
        <v>4553</v>
      </c>
      <c r="I46" s="30">
        <v>4900.4616000000005</v>
      </c>
      <c r="J46" s="178">
        <f t="shared" si="0"/>
        <v>347.46160000000054</v>
      </c>
      <c r="K46" s="179">
        <f t="shared" si="1"/>
        <v>7.6314869316934014E-2</v>
      </c>
      <c r="L46" s="222">
        <v>285</v>
      </c>
      <c r="N46" s="84"/>
      <c r="O46" s="84"/>
    </row>
    <row r="47" spans="1:15">
      <c r="A47" s="142" t="s">
        <v>50</v>
      </c>
      <c r="B47" s="112" t="str">
        <f>'Average Weekday'!B47</f>
        <v/>
      </c>
      <c r="C47" s="58" t="s">
        <v>7</v>
      </c>
      <c r="D47" s="62">
        <v>9927</v>
      </c>
      <c r="E47" s="63">
        <v>10965</v>
      </c>
      <c r="F47" s="30">
        <v>10531</v>
      </c>
      <c r="G47" s="86">
        <v>9858</v>
      </c>
      <c r="H47" s="86">
        <v>9045</v>
      </c>
      <c r="I47" s="30">
        <v>8807.9616000000005</v>
      </c>
      <c r="J47" s="178">
        <f t="shared" si="0"/>
        <v>-237.03839999999946</v>
      </c>
      <c r="K47" s="179">
        <f t="shared" si="1"/>
        <v>-2.6206567164179045E-2</v>
      </c>
      <c r="L47" s="222">
        <v>183</v>
      </c>
      <c r="N47" s="84"/>
      <c r="O47" s="84"/>
    </row>
    <row r="48" spans="1:15">
      <c r="A48" s="142" t="s">
        <v>51</v>
      </c>
      <c r="B48" s="112" t="str">
        <f>'Average Weekday'!B48</f>
        <v/>
      </c>
      <c r="C48" s="58" t="s">
        <v>7</v>
      </c>
      <c r="D48" s="62">
        <v>9756</v>
      </c>
      <c r="E48" s="63">
        <v>8995</v>
      </c>
      <c r="F48" s="30">
        <v>8903</v>
      </c>
      <c r="G48" s="86">
        <v>9086</v>
      </c>
      <c r="H48" s="86">
        <v>8380</v>
      </c>
      <c r="I48" s="30">
        <v>8402.3269</v>
      </c>
      <c r="J48" s="178">
        <f t="shared" si="0"/>
        <v>22.326900000000023</v>
      </c>
      <c r="K48" s="179">
        <f t="shared" si="1"/>
        <v>2.664307875894991E-3</v>
      </c>
      <c r="L48" s="222">
        <v>189</v>
      </c>
      <c r="N48" s="84"/>
      <c r="O48" s="84"/>
    </row>
    <row r="49" spans="1:15">
      <c r="A49" s="142" t="s">
        <v>52</v>
      </c>
      <c r="B49" s="112">
        <f>'Average Weekday'!B49</f>
        <v>9</v>
      </c>
      <c r="C49" s="58" t="s">
        <v>7</v>
      </c>
      <c r="D49" s="62">
        <v>3640</v>
      </c>
      <c r="E49" s="63">
        <v>3692</v>
      </c>
      <c r="F49" s="30">
        <v>3365</v>
      </c>
      <c r="G49" s="86">
        <v>3487</v>
      </c>
      <c r="H49" s="86">
        <v>3239</v>
      </c>
      <c r="I49" s="30">
        <v>2611.8460999999998</v>
      </c>
      <c r="J49" s="178">
        <f t="shared" si="0"/>
        <v>-627.15390000000025</v>
      </c>
      <c r="K49" s="179">
        <f t="shared" si="1"/>
        <v>-0.19362577956159316</v>
      </c>
      <c r="L49" s="222">
        <v>366</v>
      </c>
      <c r="N49" s="84"/>
      <c r="O49" s="84"/>
    </row>
    <row r="50" spans="1:15">
      <c r="A50" s="142" t="s">
        <v>53</v>
      </c>
      <c r="B50" s="112">
        <f>'Average Weekday'!B50</f>
        <v>10</v>
      </c>
      <c r="C50" s="58" t="s">
        <v>7</v>
      </c>
      <c r="D50" s="62">
        <v>1528</v>
      </c>
      <c r="E50" s="63">
        <v>1879</v>
      </c>
      <c r="F50" s="30">
        <v>1315</v>
      </c>
      <c r="G50" s="86">
        <v>1403</v>
      </c>
      <c r="H50" s="86">
        <v>1415</v>
      </c>
      <c r="I50" s="30">
        <v>1349.75</v>
      </c>
      <c r="J50" s="178">
        <f t="shared" si="0"/>
        <v>-65.25</v>
      </c>
      <c r="K50" s="179">
        <f t="shared" si="1"/>
        <v>-4.6113074204946994E-2</v>
      </c>
      <c r="L50" s="222">
        <v>409</v>
      </c>
      <c r="N50" s="84"/>
      <c r="O50" s="84"/>
    </row>
    <row r="51" spans="1:15">
      <c r="A51" s="142" t="s">
        <v>54</v>
      </c>
      <c r="B51" s="112" t="str">
        <f>'Average Weekday'!B51</f>
        <v/>
      </c>
      <c r="C51" s="58" t="s">
        <v>7</v>
      </c>
      <c r="D51" s="62">
        <v>874</v>
      </c>
      <c r="E51" s="63">
        <v>679</v>
      </c>
      <c r="F51" s="30">
        <v>779</v>
      </c>
      <c r="G51" s="86">
        <v>802</v>
      </c>
      <c r="H51" s="86">
        <v>955</v>
      </c>
      <c r="I51" s="30">
        <v>1265.6346000000001</v>
      </c>
      <c r="J51" s="178">
        <f t="shared" si="0"/>
        <v>310.63460000000009</v>
      </c>
      <c r="K51" s="179">
        <f t="shared" si="1"/>
        <v>0.3252718324607331</v>
      </c>
      <c r="L51" s="222">
        <v>411</v>
      </c>
      <c r="N51" s="84"/>
      <c r="O51" s="84"/>
    </row>
    <row r="52" spans="1:15">
      <c r="A52" s="142" t="s">
        <v>55</v>
      </c>
      <c r="B52" s="112" t="str">
        <f>'Average Weekday'!B52</f>
        <v/>
      </c>
      <c r="C52" s="58" t="s">
        <v>7</v>
      </c>
      <c r="D52" s="62">
        <v>7810</v>
      </c>
      <c r="E52" s="63">
        <v>7447</v>
      </c>
      <c r="F52" s="30">
        <v>7520</v>
      </c>
      <c r="G52" s="86">
        <v>7540</v>
      </c>
      <c r="H52" s="86">
        <v>6748</v>
      </c>
      <c r="I52" s="30">
        <v>6498.9807999999994</v>
      </c>
      <c r="J52" s="178">
        <f t="shared" si="0"/>
        <v>-249.01920000000064</v>
      </c>
      <c r="K52" s="179">
        <f t="shared" si="1"/>
        <v>-3.6902667457024398E-2</v>
      </c>
      <c r="L52" s="222">
        <v>235</v>
      </c>
      <c r="N52" s="84"/>
      <c r="O52" s="84"/>
    </row>
    <row r="53" spans="1:15">
      <c r="A53" s="142" t="s">
        <v>56</v>
      </c>
      <c r="B53" s="112" t="str">
        <f>'Average Weekday'!B53</f>
        <v/>
      </c>
      <c r="C53" s="58" t="s">
        <v>7</v>
      </c>
      <c r="D53" s="62">
        <v>8721</v>
      </c>
      <c r="E53" s="63">
        <v>9816</v>
      </c>
      <c r="F53" s="30">
        <v>9256</v>
      </c>
      <c r="G53" s="86">
        <v>8527</v>
      </c>
      <c r="H53" s="86">
        <v>8164</v>
      </c>
      <c r="I53" s="30">
        <v>7992.6538999999993</v>
      </c>
      <c r="J53" s="178">
        <f t="shared" si="0"/>
        <v>-171.34610000000066</v>
      </c>
      <c r="K53" s="179">
        <f t="shared" si="1"/>
        <v>-2.0988008329250449E-2</v>
      </c>
      <c r="L53" s="222">
        <v>197</v>
      </c>
      <c r="N53" s="84"/>
      <c r="O53" s="84"/>
    </row>
    <row r="54" spans="1:15" s="6" customFormat="1">
      <c r="A54" s="142" t="s">
        <v>57</v>
      </c>
      <c r="B54" s="112" t="str">
        <f>'Average Weekday'!B54</f>
        <v/>
      </c>
      <c r="C54" s="58" t="s">
        <v>7</v>
      </c>
      <c r="D54" s="62">
        <v>5899</v>
      </c>
      <c r="E54" s="63">
        <v>6623</v>
      </c>
      <c r="F54" s="30">
        <v>6435</v>
      </c>
      <c r="G54" s="86">
        <v>5612</v>
      </c>
      <c r="H54" s="86">
        <v>5360</v>
      </c>
      <c r="I54" s="30">
        <v>5040.0769</v>
      </c>
      <c r="J54" s="178">
        <f t="shared" si="0"/>
        <v>-319.92309999999998</v>
      </c>
      <c r="K54" s="179">
        <f t="shared" si="1"/>
        <v>-5.9687145522388053E-2</v>
      </c>
      <c r="L54" s="222">
        <v>283</v>
      </c>
      <c r="M54" s="4"/>
      <c r="N54" s="84"/>
      <c r="O54" s="84"/>
    </row>
    <row r="55" spans="1:15">
      <c r="A55" s="142" t="s">
        <v>58</v>
      </c>
      <c r="B55" s="112" t="str">
        <f>'Average Weekday'!B55</f>
        <v/>
      </c>
      <c r="C55" s="58" t="s">
        <v>7</v>
      </c>
      <c r="D55" s="62">
        <v>3725</v>
      </c>
      <c r="E55" s="63">
        <v>3501</v>
      </c>
      <c r="F55" s="30">
        <v>3188</v>
      </c>
      <c r="G55" s="86">
        <v>2933</v>
      </c>
      <c r="H55" s="86">
        <v>2923</v>
      </c>
      <c r="I55" s="30">
        <v>2593</v>
      </c>
      <c r="J55" s="178">
        <f t="shared" si="0"/>
        <v>-330</v>
      </c>
      <c r="K55" s="179">
        <f t="shared" si="1"/>
        <v>-0.11289770783441669</v>
      </c>
      <c r="L55" s="222">
        <v>370</v>
      </c>
      <c r="N55" s="84"/>
      <c r="O55" s="84"/>
    </row>
    <row r="56" spans="1:15">
      <c r="A56" s="142" t="s">
        <v>59</v>
      </c>
      <c r="B56" s="112" t="str">
        <f>'Average Weekday'!B56</f>
        <v/>
      </c>
      <c r="C56" s="58" t="s">
        <v>7</v>
      </c>
      <c r="D56" s="62">
        <v>10155</v>
      </c>
      <c r="E56" s="63">
        <v>10070</v>
      </c>
      <c r="F56" s="30">
        <v>9797</v>
      </c>
      <c r="G56" s="86">
        <v>9127</v>
      </c>
      <c r="H56" s="86">
        <v>8534</v>
      </c>
      <c r="I56" s="30">
        <v>8474.2114999999994</v>
      </c>
      <c r="J56" s="178">
        <f t="shared" si="0"/>
        <v>-59.788500000000568</v>
      </c>
      <c r="K56" s="179">
        <f t="shared" si="1"/>
        <v>-7.0059175064448751E-3</v>
      </c>
      <c r="L56" s="222">
        <v>187</v>
      </c>
      <c r="N56" s="84"/>
      <c r="O56" s="84"/>
    </row>
    <row r="57" spans="1:15" s="6" customFormat="1">
      <c r="A57" s="142" t="s">
        <v>60</v>
      </c>
      <c r="B57" s="112" t="str">
        <f>'Average Weekday'!B57</f>
        <v/>
      </c>
      <c r="C57" s="58" t="s">
        <v>7</v>
      </c>
      <c r="D57" s="62">
        <v>19613</v>
      </c>
      <c r="E57" s="63">
        <v>18457</v>
      </c>
      <c r="F57" s="30">
        <v>17932</v>
      </c>
      <c r="G57" s="86">
        <v>17051</v>
      </c>
      <c r="H57" s="86">
        <v>15597</v>
      </c>
      <c r="I57" s="30">
        <v>14771.461599999999</v>
      </c>
      <c r="J57" s="178">
        <f t="shared" si="0"/>
        <v>-825.53840000000127</v>
      </c>
      <c r="K57" s="179">
        <f t="shared" si="1"/>
        <v>-5.2929306917997132E-2</v>
      </c>
      <c r="L57" s="222">
        <v>104</v>
      </c>
      <c r="M57" s="4"/>
      <c r="N57" s="84"/>
      <c r="O57" s="84"/>
    </row>
    <row r="58" spans="1:15">
      <c r="A58" s="142" t="s">
        <v>61</v>
      </c>
      <c r="B58" s="112" t="str">
        <f>'Average Weekday'!B58</f>
        <v/>
      </c>
      <c r="C58" s="58" t="s">
        <v>7</v>
      </c>
      <c r="D58" s="62">
        <v>7778</v>
      </c>
      <c r="E58" s="63">
        <v>8134</v>
      </c>
      <c r="F58" s="30">
        <v>6733</v>
      </c>
      <c r="G58" s="86">
        <v>6991</v>
      </c>
      <c r="H58" s="86">
        <v>6675</v>
      </c>
      <c r="I58" s="30">
        <v>6353.4422999999997</v>
      </c>
      <c r="J58" s="178">
        <f t="shared" si="0"/>
        <v>-321.5577000000003</v>
      </c>
      <c r="K58" s="179">
        <f t="shared" si="1"/>
        <v>-4.8173438202247232E-2</v>
      </c>
      <c r="L58" s="222">
        <v>239</v>
      </c>
      <c r="N58" s="84"/>
      <c r="O58" s="84"/>
    </row>
    <row r="59" spans="1:15">
      <c r="A59" s="142" t="s">
        <v>62</v>
      </c>
      <c r="B59" s="112" t="str">
        <f>'Average Weekday'!B59</f>
        <v/>
      </c>
      <c r="C59" s="58" t="s">
        <v>7</v>
      </c>
      <c r="D59" s="62">
        <v>11322</v>
      </c>
      <c r="E59" s="63">
        <v>10586</v>
      </c>
      <c r="F59" s="30">
        <v>10022</v>
      </c>
      <c r="G59" s="86">
        <v>9452</v>
      </c>
      <c r="H59" s="86">
        <v>8836</v>
      </c>
      <c r="I59" s="30">
        <v>9100.6538999999993</v>
      </c>
      <c r="J59" s="178">
        <f t="shared" si="0"/>
        <v>264.65389999999934</v>
      </c>
      <c r="K59" s="179">
        <f t="shared" si="1"/>
        <v>2.995177682209137E-2</v>
      </c>
      <c r="L59" s="222">
        <v>176</v>
      </c>
      <c r="N59" s="84"/>
      <c r="O59" s="84"/>
    </row>
    <row r="60" spans="1:15">
      <c r="A60" s="142" t="s">
        <v>63</v>
      </c>
      <c r="B60" s="112" t="str">
        <f>'Average Weekday'!B60</f>
        <v/>
      </c>
      <c r="C60" s="58" t="s">
        <v>7</v>
      </c>
      <c r="D60" s="62">
        <v>1210</v>
      </c>
      <c r="E60" s="63">
        <v>944</v>
      </c>
      <c r="F60" s="30">
        <v>858</v>
      </c>
      <c r="G60" s="86">
        <v>866</v>
      </c>
      <c r="H60" s="86">
        <v>1084</v>
      </c>
      <c r="I60" s="30">
        <v>1369.1345999999999</v>
      </c>
      <c r="J60" s="178">
        <f t="shared" si="0"/>
        <v>285.13459999999986</v>
      </c>
      <c r="K60" s="179">
        <f t="shared" si="1"/>
        <v>0.26303929889298883</v>
      </c>
      <c r="L60" s="222">
        <v>408</v>
      </c>
      <c r="N60" s="84"/>
      <c r="O60" s="84"/>
    </row>
    <row r="61" spans="1:15">
      <c r="A61" s="142" t="s">
        <v>64</v>
      </c>
      <c r="B61" s="112" t="str">
        <f>'Average Weekday'!B61</f>
        <v/>
      </c>
      <c r="C61" s="58" t="s">
        <v>7</v>
      </c>
      <c r="D61" s="62">
        <v>8085</v>
      </c>
      <c r="E61" s="63">
        <v>6935</v>
      </c>
      <c r="F61" s="30">
        <v>8587</v>
      </c>
      <c r="G61" s="86">
        <v>8324</v>
      </c>
      <c r="H61" s="86">
        <v>6381</v>
      </c>
      <c r="I61" s="30">
        <v>6972.6731</v>
      </c>
      <c r="J61" s="178">
        <f t="shared" si="0"/>
        <v>591.67309999999998</v>
      </c>
      <c r="K61" s="179">
        <f t="shared" si="1"/>
        <v>9.2724196834351985E-2</v>
      </c>
      <c r="L61" s="222">
        <v>224</v>
      </c>
      <c r="N61" s="84"/>
      <c r="O61" s="84"/>
    </row>
    <row r="62" spans="1:15">
      <c r="A62" s="142" t="s">
        <v>65</v>
      </c>
      <c r="B62" s="112" t="str">
        <f>'Average Weekday'!B62</f>
        <v/>
      </c>
      <c r="C62" s="58" t="s">
        <v>7</v>
      </c>
      <c r="D62" s="62">
        <v>10690</v>
      </c>
      <c r="E62" s="63">
        <v>9234</v>
      </c>
      <c r="F62" s="30">
        <v>10504</v>
      </c>
      <c r="G62" s="86">
        <v>10334</v>
      </c>
      <c r="H62" s="86">
        <v>7792</v>
      </c>
      <c r="I62" s="30">
        <v>9163.5192000000006</v>
      </c>
      <c r="J62" s="178">
        <f t="shared" si="0"/>
        <v>1371.5192000000006</v>
      </c>
      <c r="K62" s="179">
        <f t="shared" si="1"/>
        <v>0.17601632443531837</v>
      </c>
      <c r="L62" s="222">
        <v>174</v>
      </c>
      <c r="N62" s="84"/>
      <c r="O62" s="84"/>
    </row>
    <row r="63" spans="1:15">
      <c r="A63" s="142" t="s">
        <v>66</v>
      </c>
      <c r="B63" s="112" t="str">
        <f>'Average Weekday'!B63</f>
        <v/>
      </c>
      <c r="C63" s="58" t="s">
        <v>7</v>
      </c>
      <c r="D63" s="62">
        <v>4970</v>
      </c>
      <c r="E63" s="63">
        <v>4633</v>
      </c>
      <c r="F63" s="30">
        <v>4776</v>
      </c>
      <c r="G63" s="86">
        <v>4898</v>
      </c>
      <c r="H63" s="86">
        <v>4482</v>
      </c>
      <c r="I63" s="30">
        <v>4364.7885000000006</v>
      </c>
      <c r="J63" s="178">
        <f t="shared" si="0"/>
        <v>-117.21149999999943</v>
      </c>
      <c r="K63" s="179">
        <f t="shared" si="1"/>
        <v>-2.6151606425702686E-2</v>
      </c>
      <c r="L63" s="222">
        <v>311</v>
      </c>
      <c r="N63" s="84"/>
      <c r="O63" s="84"/>
    </row>
    <row r="64" spans="1:15">
      <c r="A64" s="142" t="s">
        <v>67</v>
      </c>
      <c r="B64" s="112" t="str">
        <f>'Average Weekday'!B64</f>
        <v/>
      </c>
      <c r="C64" s="58" t="s">
        <v>7</v>
      </c>
      <c r="D64" s="62">
        <v>12001</v>
      </c>
      <c r="E64" s="63">
        <v>11209</v>
      </c>
      <c r="F64" s="30">
        <v>10921</v>
      </c>
      <c r="G64" s="86">
        <v>10962</v>
      </c>
      <c r="H64" s="86">
        <v>10951</v>
      </c>
      <c r="I64" s="30">
        <v>10313.634699999999</v>
      </c>
      <c r="J64" s="178">
        <f t="shared" si="0"/>
        <v>-637.3653000000013</v>
      </c>
      <c r="K64" s="179">
        <f t="shared" si="1"/>
        <v>-5.820156150123288E-2</v>
      </c>
      <c r="L64" s="222">
        <v>162</v>
      </c>
      <c r="N64" s="84"/>
      <c r="O64" s="84"/>
    </row>
    <row r="65" spans="1:15">
      <c r="A65" s="142" t="s">
        <v>68</v>
      </c>
      <c r="B65" s="112" t="str">
        <f>'Average Weekday'!B65</f>
        <v/>
      </c>
      <c r="C65" s="58" t="s">
        <v>7</v>
      </c>
      <c r="D65" s="62">
        <v>6927</v>
      </c>
      <c r="E65" s="63">
        <v>7302</v>
      </c>
      <c r="F65" s="30">
        <v>7317</v>
      </c>
      <c r="G65" s="86">
        <v>6865</v>
      </c>
      <c r="H65" s="86">
        <v>6728</v>
      </c>
      <c r="I65" s="30">
        <v>5893.9615000000003</v>
      </c>
      <c r="J65" s="178">
        <f t="shared" si="0"/>
        <v>-834.03849999999966</v>
      </c>
      <c r="K65" s="179">
        <f t="shared" si="1"/>
        <v>-0.12396529429250887</v>
      </c>
      <c r="L65" s="222">
        <v>253</v>
      </c>
      <c r="N65" s="84"/>
      <c r="O65" s="84"/>
    </row>
    <row r="66" spans="1:15" s="6" customFormat="1">
      <c r="A66" s="142" t="s">
        <v>69</v>
      </c>
      <c r="B66" s="112">
        <f>'Average Weekday'!B66</f>
        <v>11</v>
      </c>
      <c r="C66" s="58" t="s">
        <v>7</v>
      </c>
      <c r="D66" s="62">
        <v>6451</v>
      </c>
      <c r="E66" s="63">
        <v>6094</v>
      </c>
      <c r="F66" s="30">
        <v>6069</v>
      </c>
      <c r="G66" s="86">
        <v>5027</v>
      </c>
      <c r="H66" s="86">
        <v>4954</v>
      </c>
      <c r="I66" s="30">
        <v>4533.5383999999995</v>
      </c>
      <c r="J66" s="178">
        <f t="shared" si="0"/>
        <v>-420.46160000000054</v>
      </c>
      <c r="K66" s="179">
        <f t="shared" si="1"/>
        <v>-8.4873153007670676E-2</v>
      </c>
      <c r="L66" s="222">
        <v>302</v>
      </c>
      <c r="M66" s="4"/>
      <c r="N66" s="84"/>
      <c r="O66" s="84"/>
    </row>
    <row r="67" spans="1:15">
      <c r="A67" s="142" t="s">
        <v>70</v>
      </c>
      <c r="B67" s="112" t="str">
        <f>'Average Weekday'!B67</f>
        <v/>
      </c>
      <c r="C67" s="58" t="s">
        <v>7</v>
      </c>
      <c r="D67" s="62">
        <v>8875</v>
      </c>
      <c r="E67" s="63">
        <v>7230</v>
      </c>
      <c r="F67" s="30">
        <v>8447</v>
      </c>
      <c r="G67" s="86">
        <v>8074</v>
      </c>
      <c r="H67" s="86">
        <v>6283</v>
      </c>
      <c r="I67" s="30">
        <v>7096.8460999999998</v>
      </c>
      <c r="J67" s="178">
        <f t="shared" si="0"/>
        <v>813.84609999999975</v>
      </c>
      <c r="K67" s="179">
        <f t="shared" si="1"/>
        <v>0.12953144994429408</v>
      </c>
      <c r="L67" s="222">
        <v>221</v>
      </c>
      <c r="N67" s="84"/>
      <c r="O67" s="84"/>
    </row>
    <row r="68" spans="1:15">
      <c r="A68" s="142" t="s">
        <v>71</v>
      </c>
      <c r="B68" s="112" t="str">
        <f>'Average Weekday'!B68</f>
        <v/>
      </c>
      <c r="C68" s="58" t="s">
        <v>7</v>
      </c>
      <c r="D68" s="62">
        <v>5619</v>
      </c>
      <c r="E68" s="63">
        <v>5464</v>
      </c>
      <c r="F68" s="30">
        <v>4784</v>
      </c>
      <c r="G68" s="86">
        <v>4999</v>
      </c>
      <c r="H68" s="86">
        <v>4903</v>
      </c>
      <c r="I68" s="30">
        <v>4435.2308000000003</v>
      </c>
      <c r="J68" s="178">
        <f t="shared" si="0"/>
        <v>-467.76919999999973</v>
      </c>
      <c r="K68" s="179">
        <f t="shared" si="1"/>
        <v>-9.5404691005506775E-2</v>
      </c>
      <c r="L68" s="222">
        <v>305</v>
      </c>
      <c r="N68" s="84"/>
      <c r="O68" s="84"/>
    </row>
    <row r="69" spans="1:15" s="6" customFormat="1">
      <c r="A69" s="142" t="s">
        <v>72</v>
      </c>
      <c r="B69" s="112" t="str">
        <f>'Average Weekday'!B69</f>
        <v/>
      </c>
      <c r="C69" s="58" t="s">
        <v>7</v>
      </c>
      <c r="D69" s="62">
        <v>2002</v>
      </c>
      <c r="E69" s="63">
        <v>1864</v>
      </c>
      <c r="F69" s="30">
        <v>1913</v>
      </c>
      <c r="G69" s="86">
        <v>2035</v>
      </c>
      <c r="H69" s="86">
        <v>2013</v>
      </c>
      <c r="I69" s="30">
        <v>1850.2307999999998</v>
      </c>
      <c r="J69" s="178">
        <f t="shared" ref="J69:J132" si="2">I69-H69</f>
        <v>-162.76920000000018</v>
      </c>
      <c r="K69" s="179">
        <f t="shared" ref="K69:K132" si="3">J69/H69</f>
        <v>-8.0859016393442715E-2</v>
      </c>
      <c r="L69" s="222">
        <v>395</v>
      </c>
      <c r="M69" s="4"/>
      <c r="N69" s="84"/>
      <c r="O69" s="84"/>
    </row>
    <row r="70" spans="1:15">
      <c r="A70" s="142" t="s">
        <v>73</v>
      </c>
      <c r="B70" s="112" t="str">
        <f>'Average Weekday'!B70</f>
        <v/>
      </c>
      <c r="C70" s="58" t="s">
        <v>7</v>
      </c>
      <c r="D70" s="62">
        <v>7686</v>
      </c>
      <c r="E70" s="63">
        <v>8724</v>
      </c>
      <c r="F70" s="30">
        <v>8010</v>
      </c>
      <c r="G70" s="86">
        <v>7271</v>
      </c>
      <c r="H70" s="86">
        <v>7251</v>
      </c>
      <c r="I70" s="30">
        <v>7255.3461000000007</v>
      </c>
      <c r="J70" s="178">
        <f t="shared" si="2"/>
        <v>4.3461000000006607</v>
      </c>
      <c r="K70" s="179">
        <f t="shared" si="3"/>
        <v>5.9937939594547794E-4</v>
      </c>
      <c r="L70" s="222">
        <v>214</v>
      </c>
      <c r="N70" s="84"/>
      <c r="O70" s="84"/>
    </row>
    <row r="71" spans="1:15" s="6" customFormat="1">
      <c r="A71" s="142" t="s">
        <v>74</v>
      </c>
      <c r="B71" s="112">
        <f>'Average Weekday'!B71</f>
        <v>12</v>
      </c>
      <c r="C71" s="181" t="s">
        <v>7</v>
      </c>
      <c r="D71" s="64">
        <v>1576</v>
      </c>
      <c r="E71" s="65">
        <v>1327</v>
      </c>
      <c r="F71" s="31">
        <v>2080</v>
      </c>
      <c r="G71" s="87">
        <v>2253</v>
      </c>
      <c r="H71" s="87">
        <v>2274</v>
      </c>
      <c r="I71" s="118">
        <v>2099.75</v>
      </c>
      <c r="J71" s="178">
        <f t="shared" si="2"/>
        <v>-174.25</v>
      </c>
      <c r="K71" s="179">
        <f t="shared" si="3"/>
        <v>-7.6627088830255055E-2</v>
      </c>
      <c r="L71" s="223">
        <v>386</v>
      </c>
      <c r="N71" s="84"/>
      <c r="O71" s="84"/>
    </row>
    <row r="72" spans="1:15" s="13" customFormat="1" ht="12.75">
      <c r="A72" s="143" t="s">
        <v>75</v>
      </c>
      <c r="B72" s="114"/>
      <c r="C72" s="11"/>
      <c r="D72" s="16"/>
      <c r="E72" s="16"/>
      <c r="F72" s="16"/>
      <c r="G72" s="16"/>
      <c r="H72" s="16"/>
      <c r="I72" s="16"/>
      <c r="J72" s="183"/>
      <c r="K72" s="184"/>
      <c r="L72" s="185"/>
      <c r="M72" s="6"/>
      <c r="N72" s="84"/>
      <c r="O72" s="84"/>
    </row>
    <row r="73" spans="1:15" s="6" customFormat="1">
      <c r="A73" s="141" t="s">
        <v>76</v>
      </c>
      <c r="B73" s="112" t="str">
        <f>'Average Weekday'!B73</f>
        <v/>
      </c>
      <c r="C73" s="169" t="s">
        <v>77</v>
      </c>
      <c r="D73" s="66">
        <v>6651</v>
      </c>
      <c r="E73" s="67">
        <v>7103</v>
      </c>
      <c r="F73" s="32">
        <v>6272</v>
      </c>
      <c r="G73" s="88">
        <v>5968</v>
      </c>
      <c r="H73" s="88">
        <v>5622</v>
      </c>
      <c r="I73" s="30">
        <v>6525.7885000000006</v>
      </c>
      <c r="J73" s="178">
        <f t="shared" si="2"/>
        <v>903.78850000000057</v>
      </c>
      <c r="K73" s="179">
        <f t="shared" si="3"/>
        <v>0.16075924937744585</v>
      </c>
      <c r="L73" s="223">
        <v>234</v>
      </c>
      <c r="N73" s="84"/>
      <c r="O73" s="84"/>
    </row>
    <row r="74" spans="1:15" s="6" customFormat="1">
      <c r="A74" s="142" t="s">
        <v>78</v>
      </c>
      <c r="B74" s="112" t="str">
        <f>'Average Weekday'!B74</f>
        <v/>
      </c>
      <c r="C74" s="58" t="s">
        <v>77</v>
      </c>
      <c r="D74" s="68">
        <v>7032</v>
      </c>
      <c r="E74" s="69">
        <v>6073</v>
      </c>
      <c r="F74" s="33">
        <v>6681</v>
      </c>
      <c r="G74" s="89">
        <v>6807</v>
      </c>
      <c r="H74" s="89">
        <v>6328</v>
      </c>
      <c r="I74" s="30">
        <v>6533.8654000000006</v>
      </c>
      <c r="J74" s="178">
        <f t="shared" si="2"/>
        <v>205.86540000000059</v>
      </c>
      <c r="K74" s="179">
        <f t="shared" si="3"/>
        <v>3.2532458912768743E-2</v>
      </c>
      <c r="L74" s="222">
        <v>233</v>
      </c>
      <c r="N74" s="84"/>
      <c r="O74" s="84"/>
    </row>
    <row r="75" spans="1:15">
      <c r="A75" s="142" t="s">
        <v>79</v>
      </c>
      <c r="B75" s="112" t="str">
        <f>'Average Weekday'!B75</f>
        <v/>
      </c>
      <c r="C75" s="58" t="s">
        <v>77</v>
      </c>
      <c r="D75" s="68">
        <v>4465</v>
      </c>
      <c r="E75" s="69">
        <v>4663</v>
      </c>
      <c r="F75" s="33">
        <v>3787</v>
      </c>
      <c r="G75" s="89">
        <v>3271</v>
      </c>
      <c r="H75" s="89">
        <v>2807</v>
      </c>
      <c r="I75" s="30">
        <v>3280.1154000000001</v>
      </c>
      <c r="J75" s="178">
        <f t="shared" si="2"/>
        <v>473.11540000000014</v>
      </c>
      <c r="K75" s="179">
        <f t="shared" si="3"/>
        <v>0.1685484146775918</v>
      </c>
      <c r="L75" s="222">
        <v>345</v>
      </c>
      <c r="M75" s="6"/>
      <c r="N75" s="84"/>
      <c r="O75" s="84"/>
    </row>
    <row r="76" spans="1:15">
      <c r="A76" s="142" t="s">
        <v>80</v>
      </c>
      <c r="B76" s="112">
        <f>'Average Weekday'!B76</f>
        <v>13</v>
      </c>
      <c r="C76" s="58" t="s">
        <v>77</v>
      </c>
      <c r="D76" s="68">
        <v>6865</v>
      </c>
      <c r="E76" s="69">
        <v>6996</v>
      </c>
      <c r="F76" s="33">
        <v>2602</v>
      </c>
      <c r="G76" s="89">
        <v>3695</v>
      </c>
      <c r="H76" s="89">
        <v>3516</v>
      </c>
      <c r="I76" s="30">
        <v>4401.6152999999995</v>
      </c>
      <c r="J76" s="178">
        <f t="shared" si="2"/>
        <v>885.61529999999948</v>
      </c>
      <c r="K76" s="179">
        <f t="shared" si="3"/>
        <v>0.25188148464163806</v>
      </c>
      <c r="L76" s="222">
        <v>309</v>
      </c>
      <c r="M76" s="13"/>
      <c r="N76" s="84"/>
      <c r="O76" s="84"/>
    </row>
    <row r="77" spans="1:15">
      <c r="A77" s="142" t="s">
        <v>81</v>
      </c>
      <c r="B77" s="112" t="str">
        <f>'Average Weekday'!B77</f>
        <v/>
      </c>
      <c r="C77" s="58" t="s">
        <v>77</v>
      </c>
      <c r="D77" s="68">
        <v>5621</v>
      </c>
      <c r="E77" s="69">
        <v>5252</v>
      </c>
      <c r="F77" s="33">
        <v>5656</v>
      </c>
      <c r="G77" s="89">
        <v>5584</v>
      </c>
      <c r="H77" s="89">
        <v>5191</v>
      </c>
      <c r="I77" s="30">
        <v>5374</v>
      </c>
      <c r="J77" s="178">
        <f t="shared" si="2"/>
        <v>183</v>
      </c>
      <c r="K77" s="179">
        <f t="shared" si="3"/>
        <v>3.525332305914082E-2</v>
      </c>
      <c r="L77" s="222">
        <v>273</v>
      </c>
      <c r="M77" s="6"/>
      <c r="N77" s="84"/>
      <c r="O77" s="84"/>
    </row>
    <row r="78" spans="1:15">
      <c r="A78" s="142" t="s">
        <v>82</v>
      </c>
      <c r="B78" s="112">
        <f>'Average Weekday'!B78</f>
        <v>15</v>
      </c>
      <c r="C78" s="58" t="s">
        <v>77</v>
      </c>
      <c r="D78" s="68">
        <v>3946</v>
      </c>
      <c r="E78" s="69">
        <v>3701</v>
      </c>
      <c r="F78" s="33">
        <v>1176</v>
      </c>
      <c r="G78" s="89">
        <v>2194</v>
      </c>
      <c r="H78" s="89">
        <v>3286</v>
      </c>
      <c r="I78" s="30">
        <v>3669.3462</v>
      </c>
      <c r="J78" s="178">
        <f t="shared" si="2"/>
        <v>383.34619999999995</v>
      </c>
      <c r="K78" s="179">
        <f t="shared" si="3"/>
        <v>0.11666043822276323</v>
      </c>
      <c r="L78" s="222">
        <v>333</v>
      </c>
      <c r="M78" s="6"/>
      <c r="N78" s="84"/>
      <c r="O78" s="84"/>
    </row>
    <row r="79" spans="1:15">
      <c r="A79" s="142" t="s">
        <v>83</v>
      </c>
      <c r="B79" s="112" t="str">
        <f>'Average Weekday'!B79</f>
        <v/>
      </c>
      <c r="C79" s="58" t="s">
        <v>77</v>
      </c>
      <c r="D79" s="68">
        <v>5053</v>
      </c>
      <c r="E79" s="69">
        <v>4827</v>
      </c>
      <c r="F79" s="33">
        <v>6064</v>
      </c>
      <c r="G79" s="89">
        <v>5798</v>
      </c>
      <c r="H79" s="89">
        <v>5078</v>
      </c>
      <c r="I79" s="30">
        <v>4853.9807999999994</v>
      </c>
      <c r="J79" s="178">
        <f t="shared" si="2"/>
        <v>-224.01920000000064</v>
      </c>
      <c r="K79" s="179">
        <f t="shared" si="3"/>
        <v>-4.4115636077195874E-2</v>
      </c>
      <c r="L79" s="222">
        <v>288</v>
      </c>
      <c r="N79" s="84"/>
      <c r="O79" s="84"/>
    </row>
    <row r="80" spans="1:15">
      <c r="A80" s="142" t="s">
        <v>84</v>
      </c>
      <c r="B80" s="112" t="str">
        <f>'Average Weekday'!B80</f>
        <v/>
      </c>
      <c r="C80" s="58" t="s">
        <v>77</v>
      </c>
      <c r="D80" s="68">
        <v>4895</v>
      </c>
      <c r="E80" s="69">
        <v>4434</v>
      </c>
      <c r="F80" s="33">
        <v>4071</v>
      </c>
      <c r="G80" s="89">
        <v>4012</v>
      </c>
      <c r="H80" s="89">
        <v>3555</v>
      </c>
      <c r="I80" s="30">
        <v>3703.3076999999998</v>
      </c>
      <c r="J80" s="178">
        <f t="shared" si="2"/>
        <v>148.30769999999984</v>
      </c>
      <c r="K80" s="179">
        <f t="shared" si="3"/>
        <v>4.1718059071729915E-2</v>
      </c>
      <c r="L80" s="222">
        <v>331</v>
      </c>
      <c r="M80" s="6"/>
      <c r="N80" s="84"/>
      <c r="O80" s="84"/>
    </row>
    <row r="81" spans="1:15" s="6" customFormat="1">
      <c r="A81" s="142" t="s">
        <v>85</v>
      </c>
      <c r="B81" s="112" t="str">
        <f>'Average Weekday'!B81</f>
        <v/>
      </c>
      <c r="C81" s="58" t="s">
        <v>77</v>
      </c>
      <c r="D81" s="68">
        <v>14553</v>
      </c>
      <c r="E81" s="69">
        <v>16290</v>
      </c>
      <c r="F81" s="33">
        <v>16191</v>
      </c>
      <c r="G81" s="89">
        <v>18871</v>
      </c>
      <c r="H81" s="89">
        <v>15943</v>
      </c>
      <c r="I81" s="30">
        <v>15916.692299999999</v>
      </c>
      <c r="J81" s="178">
        <f t="shared" si="2"/>
        <v>-26.307700000001205</v>
      </c>
      <c r="K81" s="179">
        <f t="shared" si="3"/>
        <v>-1.6501097660415985E-3</v>
      </c>
      <c r="L81" s="222">
        <v>95</v>
      </c>
      <c r="M81" s="4"/>
      <c r="N81" s="84"/>
      <c r="O81" s="84"/>
    </row>
    <row r="82" spans="1:15">
      <c r="A82" s="142" t="s">
        <v>86</v>
      </c>
      <c r="B82" s="112" t="str">
        <f>'Average Weekday'!B82</f>
        <v/>
      </c>
      <c r="C82" s="58" t="s">
        <v>77</v>
      </c>
      <c r="D82" s="68">
        <v>15711</v>
      </c>
      <c r="E82" s="69">
        <v>15860</v>
      </c>
      <c r="F82" s="33">
        <v>14654</v>
      </c>
      <c r="G82" s="89">
        <v>14351</v>
      </c>
      <c r="H82" s="89">
        <v>13111</v>
      </c>
      <c r="I82" s="30">
        <v>13444.1731</v>
      </c>
      <c r="J82" s="178">
        <f t="shared" si="2"/>
        <v>333.17309999999998</v>
      </c>
      <c r="K82" s="179">
        <f t="shared" si="3"/>
        <v>2.5411722980703225E-2</v>
      </c>
      <c r="L82" s="222">
        <v>116</v>
      </c>
      <c r="N82" s="84"/>
      <c r="O82" s="84"/>
    </row>
    <row r="83" spans="1:15">
      <c r="A83" s="142" t="s">
        <v>87</v>
      </c>
      <c r="B83" s="112" t="str">
        <f>'Average Weekday'!B83</f>
        <v/>
      </c>
      <c r="C83" s="58" t="s">
        <v>77</v>
      </c>
      <c r="D83" s="68">
        <v>8938</v>
      </c>
      <c r="E83" s="69">
        <v>8620</v>
      </c>
      <c r="F83" s="33">
        <v>7805</v>
      </c>
      <c r="G83" s="89">
        <v>7054</v>
      </c>
      <c r="H83" s="89">
        <v>7643</v>
      </c>
      <c r="I83" s="30">
        <v>8908.0385000000006</v>
      </c>
      <c r="J83" s="178">
        <f t="shared" si="2"/>
        <v>1265.0385000000006</v>
      </c>
      <c r="K83" s="179">
        <f t="shared" si="3"/>
        <v>0.16551596231846141</v>
      </c>
      <c r="L83" s="222">
        <v>180</v>
      </c>
      <c r="N83" s="84"/>
      <c r="O83" s="84"/>
    </row>
    <row r="84" spans="1:15" s="6" customFormat="1">
      <c r="A84" s="142" t="s">
        <v>88</v>
      </c>
      <c r="B84" s="112" t="str">
        <f>'Average Weekday'!B84</f>
        <v/>
      </c>
      <c r="C84" s="58" t="s">
        <v>77</v>
      </c>
      <c r="D84" s="68">
        <v>3102</v>
      </c>
      <c r="E84" s="69">
        <v>2672</v>
      </c>
      <c r="F84" s="33">
        <v>2902</v>
      </c>
      <c r="G84" s="89">
        <v>2934</v>
      </c>
      <c r="H84" s="89">
        <v>2733</v>
      </c>
      <c r="I84" s="30">
        <v>2686.3076999999998</v>
      </c>
      <c r="J84" s="178">
        <f t="shared" si="2"/>
        <v>-46.692300000000159</v>
      </c>
      <c r="K84" s="179">
        <f t="shared" si="3"/>
        <v>-1.7084632272228378E-2</v>
      </c>
      <c r="L84" s="222">
        <v>361</v>
      </c>
      <c r="M84" s="4"/>
      <c r="N84" s="84"/>
      <c r="O84" s="84"/>
    </row>
    <row r="85" spans="1:15">
      <c r="A85" s="144" t="s">
        <v>89</v>
      </c>
      <c r="B85" s="112">
        <f>'Average Weekday'!B85</f>
        <v>17</v>
      </c>
      <c r="C85" s="58" t="s">
        <v>77</v>
      </c>
      <c r="D85" s="68">
        <v>9007</v>
      </c>
      <c r="E85" s="69">
        <v>8678</v>
      </c>
      <c r="F85" s="33">
        <v>8148</v>
      </c>
      <c r="G85" s="89">
        <v>4009</v>
      </c>
      <c r="H85" s="89">
        <v>8258</v>
      </c>
      <c r="I85" s="30">
        <v>10116.9231</v>
      </c>
      <c r="J85" s="178">
        <f t="shared" si="2"/>
        <v>1858.9231</v>
      </c>
      <c r="K85" s="179">
        <f t="shared" si="3"/>
        <v>0.22510572777912327</v>
      </c>
      <c r="L85" s="222">
        <v>165</v>
      </c>
      <c r="N85" s="84"/>
      <c r="O85" s="84"/>
    </row>
    <row r="86" spans="1:15">
      <c r="A86" s="142" t="s">
        <v>90</v>
      </c>
      <c r="B86" s="112" t="str">
        <f>'Average Weekday'!B86</f>
        <v/>
      </c>
      <c r="C86" s="58" t="s">
        <v>77</v>
      </c>
      <c r="D86" s="68">
        <v>1767</v>
      </c>
      <c r="E86" s="69">
        <v>1525</v>
      </c>
      <c r="F86" s="33">
        <v>1758</v>
      </c>
      <c r="G86" s="89">
        <v>1729</v>
      </c>
      <c r="H86" s="89">
        <v>1681</v>
      </c>
      <c r="I86" s="30">
        <v>1633.9038</v>
      </c>
      <c r="J86" s="178">
        <f t="shared" si="2"/>
        <v>-47.096199999999953</v>
      </c>
      <c r="K86" s="179">
        <f t="shared" si="3"/>
        <v>-2.801677572873287E-2</v>
      </c>
      <c r="L86" s="222">
        <v>401</v>
      </c>
      <c r="N86" s="84"/>
      <c r="O86" s="84"/>
    </row>
    <row r="87" spans="1:15">
      <c r="A87" s="142" t="s">
        <v>91</v>
      </c>
      <c r="B87" s="112" t="str">
        <f>'Average Weekday'!B87</f>
        <v/>
      </c>
      <c r="C87" s="58" t="s">
        <v>77</v>
      </c>
      <c r="D87" s="68">
        <v>14966</v>
      </c>
      <c r="E87" s="69">
        <v>15344</v>
      </c>
      <c r="F87" s="33">
        <v>14917</v>
      </c>
      <c r="G87" s="89">
        <v>19650</v>
      </c>
      <c r="H87" s="89">
        <v>15980</v>
      </c>
      <c r="I87" s="30">
        <v>14830.442300000001</v>
      </c>
      <c r="J87" s="178">
        <f t="shared" si="2"/>
        <v>-1149.5576999999994</v>
      </c>
      <c r="K87" s="179">
        <f t="shared" si="3"/>
        <v>-7.1937277847309092E-2</v>
      </c>
      <c r="L87" s="222">
        <v>102</v>
      </c>
      <c r="N87" s="84"/>
      <c r="O87" s="84"/>
    </row>
    <row r="88" spans="1:15">
      <c r="A88" s="142" t="s">
        <v>92</v>
      </c>
      <c r="B88" s="112" t="str">
        <f>'Average Weekday'!B88</f>
        <v/>
      </c>
      <c r="C88" s="58" t="s">
        <v>77</v>
      </c>
      <c r="D88" s="68">
        <v>9492</v>
      </c>
      <c r="E88" s="69">
        <v>9731</v>
      </c>
      <c r="F88" s="33">
        <v>8581</v>
      </c>
      <c r="G88" s="89">
        <v>11619</v>
      </c>
      <c r="H88" s="89">
        <v>9720</v>
      </c>
      <c r="I88" s="30">
        <v>9334.8077000000012</v>
      </c>
      <c r="J88" s="178">
        <f t="shared" si="2"/>
        <v>-385.1922999999988</v>
      </c>
      <c r="K88" s="179">
        <f t="shared" si="3"/>
        <v>-3.9628837448559544E-2</v>
      </c>
      <c r="L88" s="222">
        <v>172</v>
      </c>
      <c r="M88" s="6"/>
      <c r="N88" s="84"/>
      <c r="O88" s="84"/>
    </row>
    <row r="89" spans="1:15">
      <c r="A89" s="142" t="s">
        <v>93</v>
      </c>
      <c r="B89" s="112" t="str">
        <f>'Average Weekday'!B89</f>
        <v/>
      </c>
      <c r="C89" s="58" t="s">
        <v>77</v>
      </c>
      <c r="D89" s="68">
        <v>14246</v>
      </c>
      <c r="E89" s="69">
        <v>13202</v>
      </c>
      <c r="F89" s="33">
        <v>12325</v>
      </c>
      <c r="G89" s="89">
        <v>11570</v>
      </c>
      <c r="H89" s="89">
        <v>11300</v>
      </c>
      <c r="I89" s="30">
        <v>12066.865399999999</v>
      </c>
      <c r="J89" s="178">
        <f t="shared" si="2"/>
        <v>766.86539999999877</v>
      </c>
      <c r="K89" s="179">
        <f t="shared" si="3"/>
        <v>6.7864194690265375E-2</v>
      </c>
      <c r="L89" s="222">
        <v>141</v>
      </c>
      <c r="N89" s="84"/>
      <c r="O89" s="84"/>
    </row>
    <row r="90" spans="1:15">
      <c r="A90" s="142" t="s">
        <v>94</v>
      </c>
      <c r="B90" s="112" t="str">
        <f>'Average Weekday'!B90</f>
        <v/>
      </c>
      <c r="C90" s="58" t="s">
        <v>77</v>
      </c>
      <c r="D90" s="68">
        <v>5271</v>
      </c>
      <c r="E90" s="69">
        <v>4808</v>
      </c>
      <c r="F90" s="33">
        <v>6732</v>
      </c>
      <c r="G90" s="89">
        <v>6434</v>
      </c>
      <c r="H90" s="89">
        <v>5811</v>
      </c>
      <c r="I90" s="30">
        <v>5866.25</v>
      </c>
      <c r="J90" s="178">
        <f t="shared" si="2"/>
        <v>55.25</v>
      </c>
      <c r="K90" s="179">
        <f t="shared" si="3"/>
        <v>9.5078299776286349E-3</v>
      </c>
      <c r="L90" s="222">
        <v>254</v>
      </c>
      <c r="N90" s="84"/>
      <c r="O90" s="84"/>
    </row>
    <row r="91" spans="1:15">
      <c r="A91" s="142" t="s">
        <v>95</v>
      </c>
      <c r="B91" s="112" t="str">
        <f>'Average Weekday'!B91</f>
        <v/>
      </c>
      <c r="C91" s="58" t="s">
        <v>77</v>
      </c>
      <c r="D91" s="68">
        <v>5509</v>
      </c>
      <c r="E91" s="69">
        <v>5448</v>
      </c>
      <c r="F91" s="33">
        <v>5247</v>
      </c>
      <c r="G91" s="89">
        <v>4881</v>
      </c>
      <c r="H91" s="89">
        <v>4553</v>
      </c>
      <c r="I91" s="30">
        <v>4584.0962</v>
      </c>
      <c r="J91" s="178">
        <f t="shared" si="2"/>
        <v>31.096199999999953</v>
      </c>
      <c r="K91" s="179">
        <f t="shared" si="3"/>
        <v>6.8298264880298602E-3</v>
      </c>
      <c r="L91" s="222">
        <v>298</v>
      </c>
      <c r="N91" s="84"/>
      <c r="O91" s="84"/>
    </row>
    <row r="92" spans="1:15">
      <c r="A92" s="142" t="s">
        <v>96</v>
      </c>
      <c r="B92" s="112" t="str">
        <f>'Average Weekday'!B92</f>
        <v/>
      </c>
      <c r="C92" s="58" t="s">
        <v>77</v>
      </c>
      <c r="D92" s="68">
        <v>6504</v>
      </c>
      <c r="E92" s="69">
        <v>5856</v>
      </c>
      <c r="F92" s="33">
        <v>6494</v>
      </c>
      <c r="G92" s="89">
        <v>6630</v>
      </c>
      <c r="H92" s="89">
        <v>5956</v>
      </c>
      <c r="I92" s="30">
        <v>6180.1538</v>
      </c>
      <c r="J92" s="178">
        <f t="shared" si="2"/>
        <v>224.15380000000005</v>
      </c>
      <c r="K92" s="179">
        <f t="shared" si="3"/>
        <v>3.7634956346541314E-2</v>
      </c>
      <c r="L92" s="222">
        <v>243</v>
      </c>
      <c r="N92" s="84"/>
      <c r="O92" s="84"/>
    </row>
    <row r="93" spans="1:15">
      <c r="A93" s="142" t="s">
        <v>97</v>
      </c>
      <c r="B93" s="112" t="str">
        <f>'Average Weekday'!B93</f>
        <v/>
      </c>
      <c r="C93" s="58" t="s">
        <v>77</v>
      </c>
      <c r="D93" s="68">
        <v>17434</v>
      </c>
      <c r="E93" s="69">
        <v>15960</v>
      </c>
      <c r="F93" s="33">
        <v>17252</v>
      </c>
      <c r="G93" s="89">
        <v>16278</v>
      </c>
      <c r="H93" s="89">
        <v>14040</v>
      </c>
      <c r="I93" s="30">
        <v>15213.211500000001</v>
      </c>
      <c r="J93" s="178">
        <f t="shared" si="2"/>
        <v>1173.2115000000013</v>
      </c>
      <c r="K93" s="179">
        <f t="shared" si="3"/>
        <v>8.3562072649572744E-2</v>
      </c>
      <c r="L93" s="222">
        <v>99</v>
      </c>
      <c r="N93" s="84"/>
      <c r="O93" s="84"/>
    </row>
    <row r="94" spans="1:15">
      <c r="A94" s="142" t="s">
        <v>98</v>
      </c>
      <c r="B94" s="112">
        <f>'Average Weekday'!B94</f>
        <v>18</v>
      </c>
      <c r="C94" s="58" t="s">
        <v>77</v>
      </c>
      <c r="D94" s="68">
        <v>3090</v>
      </c>
      <c r="E94" s="69">
        <v>3023</v>
      </c>
      <c r="F94" s="33">
        <v>1578</v>
      </c>
      <c r="G94" s="89">
        <v>1900</v>
      </c>
      <c r="H94" s="89">
        <v>2165</v>
      </c>
      <c r="I94" s="30">
        <v>2580.4615999999996</v>
      </c>
      <c r="J94" s="178">
        <f t="shared" si="2"/>
        <v>415.46159999999963</v>
      </c>
      <c r="K94" s="179">
        <f t="shared" si="3"/>
        <v>0.19189912240184739</v>
      </c>
      <c r="L94" s="222">
        <v>371</v>
      </c>
      <c r="N94" s="84"/>
      <c r="O94" s="84"/>
    </row>
    <row r="95" spans="1:15">
      <c r="A95" s="142" t="s">
        <v>99</v>
      </c>
      <c r="B95" s="112" t="str">
        <f>'Average Weekday'!B95</f>
        <v/>
      </c>
      <c r="C95" s="58" t="s">
        <v>77</v>
      </c>
      <c r="D95" s="68">
        <v>13178</v>
      </c>
      <c r="E95" s="69">
        <v>12889</v>
      </c>
      <c r="F95" s="33">
        <v>12263</v>
      </c>
      <c r="G95" s="89">
        <v>9662</v>
      </c>
      <c r="H95" s="89">
        <v>10657</v>
      </c>
      <c r="I95" s="30">
        <v>10441.365400000001</v>
      </c>
      <c r="J95" s="178">
        <f t="shared" si="2"/>
        <v>-215.63459999999941</v>
      </c>
      <c r="K95" s="179">
        <f t="shared" si="3"/>
        <v>-2.0234080885802704E-2</v>
      </c>
      <c r="L95" s="222">
        <v>161</v>
      </c>
      <c r="M95" s="6"/>
      <c r="N95" s="84"/>
      <c r="O95" s="84"/>
    </row>
    <row r="96" spans="1:15" s="6" customFormat="1">
      <c r="A96" s="142" t="s">
        <v>100</v>
      </c>
      <c r="B96" s="112" t="str">
        <f>'Average Weekday'!B96</f>
        <v/>
      </c>
      <c r="C96" s="58" t="s">
        <v>77</v>
      </c>
      <c r="D96" s="68">
        <v>7466</v>
      </c>
      <c r="E96" s="69">
        <v>6372</v>
      </c>
      <c r="F96" s="33">
        <v>6541</v>
      </c>
      <c r="G96" s="89">
        <v>6297</v>
      </c>
      <c r="H96" s="89">
        <v>5560</v>
      </c>
      <c r="I96" s="30">
        <v>6029.0576999999994</v>
      </c>
      <c r="J96" s="178">
        <f t="shared" si="2"/>
        <v>469.05769999999939</v>
      </c>
      <c r="K96" s="179">
        <f t="shared" si="3"/>
        <v>8.4362895683453121E-2</v>
      </c>
      <c r="L96" s="222">
        <v>250</v>
      </c>
      <c r="N96" s="84"/>
      <c r="O96" s="84"/>
    </row>
    <row r="97" spans="1:15">
      <c r="A97" s="142" t="s">
        <v>101</v>
      </c>
      <c r="B97" s="112" t="str">
        <f>'Average Weekday'!B97</f>
        <v/>
      </c>
      <c r="C97" s="58" t="s">
        <v>77</v>
      </c>
      <c r="D97" s="68">
        <v>2948</v>
      </c>
      <c r="E97" s="69">
        <v>3163</v>
      </c>
      <c r="F97" s="33">
        <v>3206</v>
      </c>
      <c r="G97" s="89">
        <v>2540</v>
      </c>
      <c r="H97" s="89">
        <v>1930</v>
      </c>
      <c r="I97" s="30">
        <v>1768.4423000000002</v>
      </c>
      <c r="J97" s="178">
        <f t="shared" si="2"/>
        <v>-161.55769999999984</v>
      </c>
      <c r="K97" s="179">
        <f t="shared" si="3"/>
        <v>-8.3708652849740856E-2</v>
      </c>
      <c r="L97" s="222">
        <v>396</v>
      </c>
      <c r="M97" s="6"/>
      <c r="N97" s="84"/>
      <c r="O97" s="84"/>
    </row>
    <row r="98" spans="1:15">
      <c r="A98" s="142" t="s">
        <v>102</v>
      </c>
      <c r="B98" s="112">
        <f>'Average Weekday'!B98</f>
        <v>20</v>
      </c>
      <c r="C98" s="58" t="s">
        <v>77</v>
      </c>
      <c r="D98" s="68">
        <v>1752</v>
      </c>
      <c r="E98" s="69">
        <v>1267</v>
      </c>
      <c r="F98" s="33">
        <v>1179</v>
      </c>
      <c r="G98" s="89">
        <v>1728</v>
      </c>
      <c r="H98" s="89">
        <v>1647</v>
      </c>
      <c r="I98" s="30">
        <v>1164.9039</v>
      </c>
      <c r="J98" s="178">
        <f t="shared" si="2"/>
        <v>-482.09609999999998</v>
      </c>
      <c r="K98" s="179">
        <f t="shared" si="3"/>
        <v>-0.29271165755919853</v>
      </c>
      <c r="L98" s="222">
        <v>412</v>
      </c>
      <c r="M98" s="6"/>
      <c r="N98" s="84"/>
      <c r="O98" s="84"/>
    </row>
    <row r="99" spans="1:15">
      <c r="A99" s="142" t="s">
        <v>103</v>
      </c>
      <c r="B99" s="112" t="str">
        <f>'Average Weekday'!B99</f>
        <v/>
      </c>
      <c r="C99" s="58" t="s">
        <v>77</v>
      </c>
      <c r="D99" s="68">
        <v>55601</v>
      </c>
      <c r="E99" s="69">
        <v>54221</v>
      </c>
      <c r="F99" s="33">
        <v>53638</v>
      </c>
      <c r="G99" s="89">
        <v>53133</v>
      </c>
      <c r="H99" s="89">
        <v>51838</v>
      </c>
      <c r="I99" s="30">
        <v>53013.3269</v>
      </c>
      <c r="J99" s="178">
        <f t="shared" si="2"/>
        <v>1175.3269</v>
      </c>
      <c r="K99" s="179">
        <f t="shared" si="3"/>
        <v>2.2673075735946603E-2</v>
      </c>
      <c r="L99" s="222">
        <v>15</v>
      </c>
      <c r="N99" s="84"/>
      <c r="O99" s="84"/>
    </row>
    <row r="100" spans="1:15">
      <c r="A100" s="142" t="s">
        <v>104</v>
      </c>
      <c r="B100" s="112" t="str">
        <f>'Average Weekday'!B100</f>
        <v/>
      </c>
      <c r="C100" s="58" t="s">
        <v>77</v>
      </c>
      <c r="D100" s="68">
        <v>2584</v>
      </c>
      <c r="E100" s="69">
        <v>2506</v>
      </c>
      <c r="F100" s="33">
        <v>2590</v>
      </c>
      <c r="G100" s="89">
        <v>2948</v>
      </c>
      <c r="H100" s="89">
        <v>3000</v>
      </c>
      <c r="I100" s="30">
        <v>2502.0770000000002</v>
      </c>
      <c r="J100" s="178">
        <f t="shared" si="2"/>
        <v>-497.92299999999977</v>
      </c>
      <c r="K100" s="179">
        <f t="shared" si="3"/>
        <v>-0.16597433333333325</v>
      </c>
      <c r="L100" s="222">
        <v>372</v>
      </c>
      <c r="N100" s="84"/>
      <c r="O100" s="84"/>
    </row>
    <row r="101" spans="1:15">
      <c r="A101" s="142" t="s">
        <v>105</v>
      </c>
      <c r="B101" s="112">
        <f>'Average Weekday'!B101</f>
        <v>21</v>
      </c>
      <c r="C101" s="58" t="s">
        <v>77</v>
      </c>
      <c r="D101" s="68">
        <v>2236</v>
      </c>
      <c r="E101" s="69">
        <v>1874</v>
      </c>
      <c r="F101" s="33">
        <v>1529</v>
      </c>
      <c r="G101" s="89">
        <v>783</v>
      </c>
      <c r="H101" s="89">
        <v>835</v>
      </c>
      <c r="I101" s="30">
        <v>1410.9231</v>
      </c>
      <c r="J101" s="178">
        <f t="shared" si="2"/>
        <v>575.92309999999998</v>
      </c>
      <c r="K101" s="179">
        <f t="shared" si="3"/>
        <v>0.68972826347305383</v>
      </c>
      <c r="L101" s="222">
        <v>407</v>
      </c>
      <c r="N101" s="84"/>
      <c r="O101" s="84"/>
    </row>
    <row r="102" spans="1:15" s="6" customFormat="1">
      <c r="A102" s="142" t="s">
        <v>106</v>
      </c>
      <c r="B102" s="112" t="str">
        <f>'Average Weekday'!B102</f>
        <v/>
      </c>
      <c r="C102" s="58" t="s">
        <v>77</v>
      </c>
      <c r="D102" s="68">
        <v>5528</v>
      </c>
      <c r="E102" s="69">
        <v>5782</v>
      </c>
      <c r="F102" s="33">
        <v>5524</v>
      </c>
      <c r="G102" s="89">
        <v>6327</v>
      </c>
      <c r="H102" s="89">
        <v>6098</v>
      </c>
      <c r="I102" s="30">
        <v>5260.7883999999995</v>
      </c>
      <c r="J102" s="178">
        <f t="shared" si="2"/>
        <v>-837.21160000000054</v>
      </c>
      <c r="K102" s="179">
        <f t="shared" si="3"/>
        <v>-0.13729281731715326</v>
      </c>
      <c r="L102" s="222">
        <v>275</v>
      </c>
      <c r="M102" s="4"/>
      <c r="N102" s="84"/>
      <c r="O102" s="84"/>
    </row>
    <row r="103" spans="1:15" s="6" customFormat="1">
      <c r="A103" s="142" t="s">
        <v>107</v>
      </c>
      <c r="B103" s="112" t="str">
        <f>'Average Weekday'!B103</f>
        <v/>
      </c>
      <c r="C103" s="58" t="s">
        <v>77</v>
      </c>
      <c r="D103" s="68">
        <v>4111</v>
      </c>
      <c r="E103" s="69">
        <v>4345</v>
      </c>
      <c r="F103" s="33">
        <v>4246</v>
      </c>
      <c r="G103" s="89">
        <v>5091</v>
      </c>
      <c r="H103" s="89">
        <v>5064</v>
      </c>
      <c r="I103" s="30">
        <v>4401.8845999999994</v>
      </c>
      <c r="J103" s="178">
        <f t="shared" si="2"/>
        <v>-662.11540000000059</v>
      </c>
      <c r="K103" s="179">
        <f t="shared" si="3"/>
        <v>-0.13074948657188004</v>
      </c>
      <c r="L103" s="222">
        <v>308</v>
      </c>
      <c r="M103" s="4"/>
      <c r="N103" s="84"/>
      <c r="O103" s="84"/>
    </row>
    <row r="104" spans="1:15">
      <c r="A104" s="142" t="s">
        <v>108</v>
      </c>
      <c r="B104" s="112">
        <f>'Average Weekday'!B104</f>
        <v>23</v>
      </c>
      <c r="C104" s="58" t="s">
        <v>77</v>
      </c>
      <c r="D104" s="68">
        <v>3282</v>
      </c>
      <c r="E104" s="69">
        <v>2888</v>
      </c>
      <c r="F104" s="33">
        <v>2320</v>
      </c>
      <c r="G104" s="89">
        <v>1417</v>
      </c>
      <c r="H104" s="89">
        <v>1447</v>
      </c>
      <c r="I104" s="30">
        <v>2254.8653999999997</v>
      </c>
      <c r="J104" s="178">
        <f t="shared" si="2"/>
        <v>807.86539999999968</v>
      </c>
      <c r="K104" s="179">
        <f t="shared" si="3"/>
        <v>0.55830366275051813</v>
      </c>
      <c r="L104" s="222">
        <v>383</v>
      </c>
      <c r="N104" s="84"/>
      <c r="O104" s="84"/>
    </row>
    <row r="105" spans="1:15">
      <c r="A105" s="142" t="s">
        <v>109</v>
      </c>
      <c r="B105" s="112">
        <f>'Average Weekday'!B105</f>
        <v>25</v>
      </c>
      <c r="C105" s="58" t="s">
        <v>77</v>
      </c>
      <c r="D105" s="68">
        <v>2909</v>
      </c>
      <c r="E105" s="69">
        <v>2628</v>
      </c>
      <c r="F105" s="33">
        <v>2244</v>
      </c>
      <c r="G105" s="89">
        <v>1290</v>
      </c>
      <c r="H105" s="89">
        <v>1318</v>
      </c>
      <c r="I105" s="30">
        <v>2060.4614999999999</v>
      </c>
      <c r="J105" s="178">
        <f t="shared" si="2"/>
        <v>742.46149999999989</v>
      </c>
      <c r="K105" s="179">
        <f t="shared" si="3"/>
        <v>0.56332435508345968</v>
      </c>
      <c r="L105" s="222">
        <v>387</v>
      </c>
      <c r="N105" s="84"/>
      <c r="O105" s="84"/>
    </row>
    <row r="106" spans="1:15" s="6" customFormat="1">
      <c r="A106" s="142" t="s">
        <v>110</v>
      </c>
      <c r="B106" s="112">
        <f>'Average Weekday'!B106</f>
        <v>27</v>
      </c>
      <c r="C106" s="58" t="s">
        <v>77</v>
      </c>
      <c r="D106" s="68">
        <v>2483</v>
      </c>
      <c r="E106" s="69">
        <v>1715</v>
      </c>
      <c r="F106" s="33">
        <v>2080</v>
      </c>
      <c r="G106" s="89">
        <v>875</v>
      </c>
      <c r="H106" s="89">
        <v>820</v>
      </c>
      <c r="I106" s="30">
        <v>1462.5961</v>
      </c>
      <c r="J106" s="178">
        <f t="shared" si="2"/>
        <v>642.59609999999998</v>
      </c>
      <c r="K106" s="179">
        <f t="shared" si="3"/>
        <v>0.78365378048780487</v>
      </c>
      <c r="L106" s="222">
        <v>404</v>
      </c>
      <c r="M106" s="4"/>
      <c r="N106" s="84"/>
      <c r="O106" s="84"/>
    </row>
    <row r="107" spans="1:15">
      <c r="A107" s="142" t="s">
        <v>111</v>
      </c>
      <c r="B107" s="112">
        <f>'Average Weekday'!B107</f>
        <v>29</v>
      </c>
      <c r="C107" s="58" t="s">
        <v>77</v>
      </c>
      <c r="D107" s="68">
        <v>4915</v>
      </c>
      <c r="E107" s="69">
        <v>4767</v>
      </c>
      <c r="F107" s="33">
        <v>1795</v>
      </c>
      <c r="G107" s="89">
        <v>2803</v>
      </c>
      <c r="H107" s="89">
        <v>2954</v>
      </c>
      <c r="I107" s="30">
        <v>3931.3846000000003</v>
      </c>
      <c r="J107" s="178">
        <f t="shared" si="2"/>
        <v>977.38460000000032</v>
      </c>
      <c r="K107" s="179">
        <f t="shared" si="3"/>
        <v>0.33086817874069069</v>
      </c>
      <c r="L107" s="222">
        <v>324</v>
      </c>
      <c r="M107" s="6"/>
      <c r="N107" s="84"/>
      <c r="O107" s="84"/>
    </row>
    <row r="108" spans="1:15">
      <c r="A108" s="142" t="s">
        <v>112</v>
      </c>
      <c r="B108" s="112" t="str">
        <f>'Average Weekday'!B108</f>
        <v/>
      </c>
      <c r="C108" s="58" t="s">
        <v>77</v>
      </c>
      <c r="D108" s="68">
        <v>7500</v>
      </c>
      <c r="E108" s="69">
        <v>8322</v>
      </c>
      <c r="F108" s="33">
        <v>8188</v>
      </c>
      <c r="G108" s="89">
        <v>8804</v>
      </c>
      <c r="H108" s="89">
        <v>8492</v>
      </c>
      <c r="I108" s="30">
        <v>8247.5</v>
      </c>
      <c r="J108" s="178">
        <f t="shared" si="2"/>
        <v>-244.5</v>
      </c>
      <c r="K108" s="179">
        <f t="shared" si="3"/>
        <v>-2.8791804050871408E-2</v>
      </c>
      <c r="L108" s="222">
        <v>191</v>
      </c>
      <c r="N108" s="84"/>
      <c r="O108" s="84"/>
    </row>
    <row r="109" spans="1:15">
      <c r="A109" s="142" t="s">
        <v>113</v>
      </c>
      <c r="B109" s="112">
        <f>'Average Weekday'!B109</f>
        <v>31</v>
      </c>
      <c r="C109" s="58" t="s">
        <v>77</v>
      </c>
      <c r="D109" s="68">
        <v>2999</v>
      </c>
      <c r="E109" s="69">
        <v>1817</v>
      </c>
      <c r="F109" s="33">
        <v>1988</v>
      </c>
      <c r="G109" s="89">
        <v>1822</v>
      </c>
      <c r="H109" s="89">
        <v>1759</v>
      </c>
      <c r="I109" s="30">
        <v>2111.9231</v>
      </c>
      <c r="J109" s="178">
        <f t="shared" si="2"/>
        <v>352.92309999999998</v>
      </c>
      <c r="K109" s="179">
        <f t="shared" si="3"/>
        <v>0.2006384877771461</v>
      </c>
      <c r="L109" s="222">
        <v>385</v>
      </c>
      <c r="N109" s="84"/>
      <c r="O109" s="84"/>
    </row>
    <row r="110" spans="1:15">
      <c r="A110" s="142" t="s">
        <v>114</v>
      </c>
      <c r="B110" s="112" t="str">
        <f>'Average Weekday'!B110</f>
        <v/>
      </c>
      <c r="C110" s="58" t="s">
        <v>77</v>
      </c>
      <c r="D110" s="68">
        <v>2784</v>
      </c>
      <c r="E110" s="69">
        <v>2575</v>
      </c>
      <c r="F110" s="33">
        <v>2960</v>
      </c>
      <c r="G110" s="89">
        <v>2854</v>
      </c>
      <c r="H110" s="89">
        <v>2649</v>
      </c>
      <c r="I110" s="30">
        <v>2618.6538</v>
      </c>
      <c r="J110" s="178">
        <f t="shared" si="2"/>
        <v>-30.346199999999953</v>
      </c>
      <c r="K110" s="179">
        <f t="shared" si="3"/>
        <v>-1.145571913929783E-2</v>
      </c>
      <c r="L110" s="222">
        <v>364</v>
      </c>
      <c r="N110" s="84"/>
      <c r="O110" s="84"/>
    </row>
    <row r="111" spans="1:15">
      <c r="A111" s="142" t="s">
        <v>115</v>
      </c>
      <c r="B111" s="112" t="str">
        <f>'Average Weekday'!B111</f>
        <v/>
      </c>
      <c r="C111" s="58" t="s">
        <v>77</v>
      </c>
      <c r="D111" s="68">
        <v>9097</v>
      </c>
      <c r="E111" s="69">
        <v>8350</v>
      </c>
      <c r="F111" s="33">
        <v>9471</v>
      </c>
      <c r="G111" s="89">
        <v>9306</v>
      </c>
      <c r="H111" s="89">
        <v>8575</v>
      </c>
      <c r="I111" s="30">
        <v>8741.8846000000012</v>
      </c>
      <c r="J111" s="178">
        <f t="shared" si="2"/>
        <v>166.88460000000123</v>
      </c>
      <c r="K111" s="179">
        <f t="shared" si="3"/>
        <v>1.9461760932944751E-2</v>
      </c>
      <c r="L111" s="222">
        <v>184</v>
      </c>
      <c r="N111" s="84"/>
      <c r="O111" s="84"/>
    </row>
    <row r="112" spans="1:15">
      <c r="A112" s="142" t="s">
        <v>116</v>
      </c>
      <c r="B112" s="112">
        <f>'Average Weekday'!B112</f>
        <v>33</v>
      </c>
      <c r="C112" s="58" t="s">
        <v>77</v>
      </c>
      <c r="D112" s="68">
        <v>1690</v>
      </c>
      <c r="E112" s="69">
        <v>1476</v>
      </c>
      <c r="F112" s="33">
        <v>1232</v>
      </c>
      <c r="G112" s="89">
        <v>522</v>
      </c>
      <c r="H112" s="89">
        <v>536</v>
      </c>
      <c r="I112" s="30">
        <v>1090.1345999999999</v>
      </c>
      <c r="J112" s="178">
        <f t="shared" si="2"/>
        <v>554.13459999999986</v>
      </c>
      <c r="K112" s="179">
        <f t="shared" si="3"/>
        <v>1.0338332089552236</v>
      </c>
      <c r="L112" s="222">
        <v>413</v>
      </c>
      <c r="N112" s="84"/>
      <c r="O112" s="84"/>
    </row>
    <row r="113" spans="1:15">
      <c r="A113" s="142" t="s">
        <v>117</v>
      </c>
      <c r="B113" s="112" t="str">
        <f>'Average Weekday'!B113</f>
        <v/>
      </c>
      <c r="C113" s="58" t="s">
        <v>77</v>
      </c>
      <c r="D113" s="68">
        <v>8808</v>
      </c>
      <c r="E113" s="69">
        <v>8609</v>
      </c>
      <c r="F113" s="33">
        <v>11631</v>
      </c>
      <c r="G113" s="89">
        <v>10537</v>
      </c>
      <c r="H113" s="89">
        <v>7605</v>
      </c>
      <c r="I113" s="30">
        <v>7266.25</v>
      </c>
      <c r="J113" s="178">
        <f t="shared" si="2"/>
        <v>-338.75</v>
      </c>
      <c r="K113" s="179">
        <f t="shared" si="3"/>
        <v>-4.4543063773833005E-2</v>
      </c>
      <c r="L113" s="222">
        <v>213</v>
      </c>
      <c r="M113" s="6"/>
      <c r="N113" s="84"/>
      <c r="O113" s="84"/>
    </row>
    <row r="114" spans="1:15">
      <c r="A114" s="144" t="s">
        <v>118</v>
      </c>
      <c r="B114" s="112">
        <f>'Average Weekday'!B114</f>
        <v>35</v>
      </c>
      <c r="C114" s="58" t="s">
        <v>77</v>
      </c>
      <c r="D114" s="68">
        <v>8967</v>
      </c>
      <c r="E114" s="69">
        <v>9001</v>
      </c>
      <c r="F114" s="33">
        <v>8719</v>
      </c>
      <c r="G114" s="89">
        <v>4005</v>
      </c>
      <c r="H114" s="89">
        <v>7072</v>
      </c>
      <c r="I114" s="30">
        <v>7294.4423000000006</v>
      </c>
      <c r="J114" s="178">
        <f t="shared" si="2"/>
        <v>222.44230000000061</v>
      </c>
      <c r="K114" s="179">
        <f t="shared" si="3"/>
        <v>3.1453945135746696E-2</v>
      </c>
      <c r="L114" s="222">
        <v>212</v>
      </c>
      <c r="N114" s="84"/>
      <c r="O114" s="84"/>
    </row>
    <row r="115" spans="1:15">
      <c r="A115" s="142" t="s">
        <v>119</v>
      </c>
      <c r="B115" s="112" t="str">
        <f>'Average Weekday'!B115</f>
        <v/>
      </c>
      <c r="C115" s="58" t="s">
        <v>77</v>
      </c>
      <c r="D115" s="68">
        <v>5837</v>
      </c>
      <c r="E115" s="69">
        <v>5730</v>
      </c>
      <c r="F115" s="33">
        <v>5510</v>
      </c>
      <c r="G115" s="89">
        <v>4361</v>
      </c>
      <c r="H115" s="89">
        <v>4754</v>
      </c>
      <c r="I115" s="30">
        <v>4663.2307000000001</v>
      </c>
      <c r="J115" s="178">
        <f t="shared" si="2"/>
        <v>-90.76929999999993</v>
      </c>
      <c r="K115" s="179">
        <f t="shared" si="3"/>
        <v>-1.90932477913336E-2</v>
      </c>
      <c r="L115" s="222">
        <v>293</v>
      </c>
      <c r="N115" s="84"/>
      <c r="O115" s="84"/>
    </row>
    <row r="116" spans="1:15">
      <c r="A116" s="142" t="s">
        <v>120</v>
      </c>
      <c r="B116" s="112" t="str">
        <f>'Average Weekday'!B116</f>
        <v/>
      </c>
      <c r="C116" s="58" t="s">
        <v>77</v>
      </c>
      <c r="D116" s="68">
        <v>54863</v>
      </c>
      <c r="E116" s="69">
        <v>45740</v>
      </c>
      <c r="F116" s="33">
        <v>49479</v>
      </c>
      <c r="G116" s="89">
        <v>48007</v>
      </c>
      <c r="H116" s="89">
        <v>42024</v>
      </c>
      <c r="I116" s="30">
        <v>26622.615400000002</v>
      </c>
      <c r="J116" s="178">
        <f t="shared" si="2"/>
        <v>-15401.384599999998</v>
      </c>
      <c r="K116" s="179">
        <f t="shared" si="3"/>
        <v>-0.366490210355987</v>
      </c>
      <c r="L116" s="222">
        <v>39</v>
      </c>
      <c r="M116" s="6"/>
      <c r="N116" s="84"/>
      <c r="O116" s="84"/>
    </row>
    <row r="117" spans="1:15">
      <c r="A117" s="142" t="s">
        <v>121</v>
      </c>
      <c r="B117" s="112" t="str">
        <f>'Average Weekday'!B117</f>
        <v/>
      </c>
      <c r="C117" s="58" t="s">
        <v>77</v>
      </c>
      <c r="D117" s="68">
        <v>9798</v>
      </c>
      <c r="E117" s="69">
        <v>10057</v>
      </c>
      <c r="F117" s="33">
        <v>9815</v>
      </c>
      <c r="G117" s="89">
        <v>10274</v>
      </c>
      <c r="H117" s="89">
        <v>9742</v>
      </c>
      <c r="I117" s="30">
        <v>9901.1154000000006</v>
      </c>
      <c r="J117" s="178">
        <f t="shared" si="2"/>
        <v>159.11540000000059</v>
      </c>
      <c r="K117" s="179">
        <f t="shared" si="3"/>
        <v>1.6332929583247852E-2</v>
      </c>
      <c r="L117" s="222">
        <v>167</v>
      </c>
      <c r="N117" s="84"/>
      <c r="O117" s="84"/>
    </row>
    <row r="118" spans="1:15">
      <c r="A118" s="142" t="s">
        <v>122</v>
      </c>
      <c r="B118" s="112" t="str">
        <f>'Average Weekday'!B118</f>
        <v/>
      </c>
      <c r="C118" s="58" t="s">
        <v>77</v>
      </c>
      <c r="D118" s="68">
        <v>4381</v>
      </c>
      <c r="E118" s="69">
        <v>4384</v>
      </c>
      <c r="F118" s="33">
        <v>4433</v>
      </c>
      <c r="G118" s="89">
        <v>3729</v>
      </c>
      <c r="H118" s="89">
        <v>3906</v>
      </c>
      <c r="I118" s="30">
        <v>4168.1154000000006</v>
      </c>
      <c r="J118" s="178">
        <f t="shared" si="2"/>
        <v>262.11540000000059</v>
      </c>
      <c r="K118" s="179">
        <f t="shared" si="3"/>
        <v>6.7105837173579264E-2</v>
      </c>
      <c r="L118" s="222">
        <v>318</v>
      </c>
      <c r="N118" s="84"/>
      <c r="O118" s="84"/>
    </row>
    <row r="119" spans="1:15">
      <c r="A119" s="142" t="s">
        <v>123</v>
      </c>
      <c r="B119" s="112" t="str">
        <f>'Average Weekday'!B119</f>
        <v/>
      </c>
      <c r="C119" s="58" t="s">
        <v>77</v>
      </c>
      <c r="D119" s="68">
        <v>14118</v>
      </c>
      <c r="E119" s="69">
        <v>14243</v>
      </c>
      <c r="F119" s="33">
        <v>12161</v>
      </c>
      <c r="G119" s="89">
        <v>12047</v>
      </c>
      <c r="H119" s="89">
        <v>11737</v>
      </c>
      <c r="I119" s="30">
        <v>12914.346099999999</v>
      </c>
      <c r="J119" s="178">
        <f t="shared" si="2"/>
        <v>1177.3460999999988</v>
      </c>
      <c r="K119" s="179">
        <f t="shared" si="3"/>
        <v>0.10031065008094052</v>
      </c>
      <c r="L119" s="222">
        <v>126</v>
      </c>
      <c r="M119" s="6"/>
      <c r="N119" s="84"/>
      <c r="O119" s="84"/>
    </row>
    <row r="120" spans="1:15">
      <c r="A120" s="142" t="s">
        <v>124</v>
      </c>
      <c r="B120" s="112">
        <f>'Average Weekday'!B120</f>
        <v>36</v>
      </c>
      <c r="C120" s="58" t="s">
        <v>77</v>
      </c>
      <c r="D120" s="68">
        <v>2787</v>
      </c>
      <c r="E120" s="69">
        <v>2967</v>
      </c>
      <c r="F120" s="33">
        <v>3183</v>
      </c>
      <c r="G120" s="89">
        <v>3811</v>
      </c>
      <c r="H120" s="89">
        <v>3801</v>
      </c>
      <c r="I120" s="30">
        <v>3258.9423000000002</v>
      </c>
      <c r="J120" s="178">
        <f t="shared" si="2"/>
        <v>-542.05769999999984</v>
      </c>
      <c r="K120" s="179">
        <f t="shared" si="3"/>
        <v>-0.1426092344119968</v>
      </c>
      <c r="L120" s="222">
        <v>346</v>
      </c>
      <c r="N120" s="84"/>
      <c r="O120" s="84"/>
    </row>
    <row r="121" spans="1:15">
      <c r="A121" s="142" t="s">
        <v>125</v>
      </c>
      <c r="B121" s="112" t="str">
        <f>'Average Weekday'!B121</f>
        <v/>
      </c>
      <c r="C121" s="58" t="s">
        <v>77</v>
      </c>
      <c r="D121" s="68">
        <v>4176</v>
      </c>
      <c r="E121" s="69">
        <v>4699</v>
      </c>
      <c r="F121" s="33">
        <v>4376</v>
      </c>
      <c r="G121" s="89">
        <v>4268</v>
      </c>
      <c r="H121" s="89">
        <v>4081</v>
      </c>
      <c r="I121" s="30">
        <v>3531.5962</v>
      </c>
      <c r="J121" s="178">
        <f t="shared" si="2"/>
        <v>-549.40380000000005</v>
      </c>
      <c r="K121" s="179">
        <f t="shared" si="3"/>
        <v>-0.13462479784366577</v>
      </c>
      <c r="L121" s="222">
        <v>338</v>
      </c>
      <c r="N121" s="84"/>
      <c r="O121" s="84"/>
    </row>
    <row r="122" spans="1:15">
      <c r="A122" s="142" t="s">
        <v>126</v>
      </c>
      <c r="B122" s="112" t="str">
        <f>'Average Weekday'!B122</f>
        <v/>
      </c>
      <c r="C122" s="58" t="s">
        <v>77</v>
      </c>
      <c r="D122" s="68">
        <v>12524</v>
      </c>
      <c r="E122" s="69">
        <v>13763</v>
      </c>
      <c r="F122" s="33">
        <v>13137</v>
      </c>
      <c r="G122" s="89">
        <v>13830</v>
      </c>
      <c r="H122" s="89">
        <v>12828</v>
      </c>
      <c r="I122" s="30">
        <v>13276.442300000001</v>
      </c>
      <c r="J122" s="178">
        <f t="shared" si="2"/>
        <v>448.44230000000061</v>
      </c>
      <c r="K122" s="179">
        <f t="shared" si="3"/>
        <v>3.4958083879014702E-2</v>
      </c>
      <c r="L122" s="222">
        <v>118</v>
      </c>
      <c r="N122" s="84"/>
      <c r="O122" s="84"/>
    </row>
    <row r="123" spans="1:15">
      <c r="A123" s="142" t="s">
        <v>127</v>
      </c>
      <c r="B123" s="112" t="str">
        <f>'Average Weekday'!B123</f>
        <v/>
      </c>
      <c r="C123" s="58" t="s">
        <v>77</v>
      </c>
      <c r="D123" s="68">
        <v>4261</v>
      </c>
      <c r="E123" s="69">
        <v>5368</v>
      </c>
      <c r="F123" s="33">
        <v>5292</v>
      </c>
      <c r="G123" s="89">
        <v>4592</v>
      </c>
      <c r="H123" s="89">
        <v>4816</v>
      </c>
      <c r="I123" s="30">
        <v>5953.4808000000003</v>
      </c>
      <c r="J123" s="178">
        <f t="shared" si="2"/>
        <v>1137.4808000000003</v>
      </c>
      <c r="K123" s="179">
        <f t="shared" si="3"/>
        <v>0.23618787375415287</v>
      </c>
      <c r="L123" s="222">
        <v>251</v>
      </c>
      <c r="N123" s="84"/>
      <c r="O123" s="84"/>
    </row>
    <row r="124" spans="1:15">
      <c r="A124" s="142" t="s">
        <v>128</v>
      </c>
      <c r="B124" s="112" t="str">
        <f>'Average Weekday'!B124</f>
        <v/>
      </c>
      <c r="C124" s="58" t="s">
        <v>77</v>
      </c>
      <c r="D124" s="68">
        <v>12553</v>
      </c>
      <c r="E124" s="69">
        <v>14361</v>
      </c>
      <c r="F124" s="33">
        <v>13638</v>
      </c>
      <c r="G124" s="89">
        <v>12960</v>
      </c>
      <c r="H124" s="89">
        <v>13505</v>
      </c>
      <c r="I124" s="30">
        <v>14130.730799999999</v>
      </c>
      <c r="J124" s="178">
        <f t="shared" si="2"/>
        <v>625.73079999999936</v>
      </c>
      <c r="K124" s="179">
        <f t="shared" si="3"/>
        <v>4.6333269159570485E-2</v>
      </c>
      <c r="L124" s="222">
        <v>109</v>
      </c>
      <c r="N124" s="84"/>
      <c r="O124" s="84"/>
    </row>
    <row r="125" spans="1:15">
      <c r="A125" s="142" t="s">
        <v>129</v>
      </c>
      <c r="B125" s="112" t="str">
        <f>'Average Weekday'!B125</f>
        <v/>
      </c>
      <c r="C125" s="58" t="s">
        <v>77</v>
      </c>
      <c r="D125" s="68">
        <v>2477</v>
      </c>
      <c r="E125" s="69">
        <v>2198</v>
      </c>
      <c r="F125" s="33">
        <v>2470</v>
      </c>
      <c r="G125" s="89">
        <v>2683</v>
      </c>
      <c r="H125" s="89">
        <v>2605</v>
      </c>
      <c r="I125" s="30">
        <v>1594.9038</v>
      </c>
      <c r="J125" s="178">
        <f t="shared" si="2"/>
        <v>-1010.0962</v>
      </c>
      <c r="K125" s="179">
        <f t="shared" si="3"/>
        <v>-0.38775285988483682</v>
      </c>
      <c r="L125" s="222">
        <v>402</v>
      </c>
      <c r="N125" s="84"/>
      <c r="O125" s="84"/>
    </row>
    <row r="126" spans="1:15">
      <c r="A126" s="142" t="s">
        <v>130</v>
      </c>
      <c r="B126" s="112" t="str">
        <f>'Average Weekday'!B126</f>
        <v/>
      </c>
      <c r="C126" s="58" t="s">
        <v>77</v>
      </c>
      <c r="D126" s="68">
        <v>13478</v>
      </c>
      <c r="E126" s="69">
        <v>10709</v>
      </c>
      <c r="F126" s="33">
        <v>9961</v>
      </c>
      <c r="G126" s="89">
        <v>11231</v>
      </c>
      <c r="H126" s="89">
        <v>10207</v>
      </c>
      <c r="I126" s="30">
        <v>8897.8077000000012</v>
      </c>
      <c r="J126" s="178">
        <f t="shared" si="2"/>
        <v>-1309.1922999999988</v>
      </c>
      <c r="K126" s="179">
        <f t="shared" si="3"/>
        <v>-0.12826416184971087</v>
      </c>
      <c r="L126" s="222">
        <v>181</v>
      </c>
      <c r="N126" s="84"/>
      <c r="O126" s="84"/>
    </row>
    <row r="127" spans="1:15" s="6" customFormat="1">
      <c r="A127" s="142" t="s">
        <v>131</v>
      </c>
      <c r="B127" s="112" t="str">
        <f>'Average Weekday'!B127</f>
        <v/>
      </c>
      <c r="C127" s="58" t="s">
        <v>77</v>
      </c>
      <c r="D127" s="68">
        <v>11587</v>
      </c>
      <c r="E127" s="69">
        <v>11821</v>
      </c>
      <c r="F127" s="33">
        <v>10034</v>
      </c>
      <c r="G127" s="89">
        <v>10389</v>
      </c>
      <c r="H127" s="89">
        <v>10168</v>
      </c>
      <c r="I127" s="30">
        <v>11279.288399999999</v>
      </c>
      <c r="J127" s="178">
        <f t="shared" si="2"/>
        <v>1111.2883999999995</v>
      </c>
      <c r="K127" s="179">
        <f t="shared" si="3"/>
        <v>0.10929272226593229</v>
      </c>
      <c r="L127" s="222">
        <v>155</v>
      </c>
      <c r="M127" s="4"/>
      <c r="N127" s="84"/>
      <c r="O127" s="84"/>
    </row>
    <row r="128" spans="1:15" s="6" customFormat="1">
      <c r="A128" s="142" t="s">
        <v>132</v>
      </c>
      <c r="B128" s="112">
        <f>'Average Weekday'!B128</f>
        <v>37</v>
      </c>
      <c r="C128" s="58" t="s">
        <v>77</v>
      </c>
      <c r="D128" s="68">
        <v>2472</v>
      </c>
      <c r="E128" s="69">
        <v>3596</v>
      </c>
      <c r="F128" s="33">
        <v>3080</v>
      </c>
      <c r="G128" s="89">
        <v>845</v>
      </c>
      <c r="H128" s="89">
        <v>2143</v>
      </c>
      <c r="I128" s="30">
        <v>6148.4231</v>
      </c>
      <c r="J128" s="178">
        <f t="shared" si="2"/>
        <v>4005.4231</v>
      </c>
      <c r="K128" s="179">
        <f t="shared" si="3"/>
        <v>1.869072841810546</v>
      </c>
      <c r="L128" s="222">
        <v>246</v>
      </c>
      <c r="M128" s="4"/>
      <c r="N128" s="84"/>
      <c r="O128" s="84"/>
    </row>
    <row r="129" spans="1:15" s="6" customFormat="1">
      <c r="A129" s="142" t="s">
        <v>133</v>
      </c>
      <c r="B129" s="112" t="str">
        <f>'Average Weekday'!B129</f>
        <v/>
      </c>
      <c r="C129" s="58" t="s">
        <v>77</v>
      </c>
      <c r="D129" s="68">
        <v>3345</v>
      </c>
      <c r="E129" s="69">
        <v>4231</v>
      </c>
      <c r="F129" s="33">
        <v>4309</v>
      </c>
      <c r="G129" s="89">
        <v>4194</v>
      </c>
      <c r="H129" s="89">
        <v>3690</v>
      </c>
      <c r="I129" s="30">
        <v>4586.7884999999997</v>
      </c>
      <c r="J129" s="178">
        <f t="shared" si="2"/>
        <v>896.78849999999966</v>
      </c>
      <c r="K129" s="179">
        <f t="shared" si="3"/>
        <v>0.24303211382113812</v>
      </c>
      <c r="L129" s="222">
        <v>297</v>
      </c>
      <c r="N129" s="84"/>
      <c r="O129" s="84"/>
    </row>
    <row r="130" spans="1:15" s="6" customFormat="1">
      <c r="A130" s="142" t="s">
        <v>134</v>
      </c>
      <c r="B130" s="112" t="str">
        <f>'Average Weekday'!B130</f>
        <v/>
      </c>
      <c r="C130" s="58" t="s">
        <v>77</v>
      </c>
      <c r="D130" s="68">
        <v>9375</v>
      </c>
      <c r="E130" s="69">
        <v>10219</v>
      </c>
      <c r="F130" s="33">
        <v>9569</v>
      </c>
      <c r="G130" s="89">
        <v>9141</v>
      </c>
      <c r="H130" s="89">
        <v>8751</v>
      </c>
      <c r="I130" s="30">
        <v>7777.2885000000006</v>
      </c>
      <c r="J130" s="178">
        <f t="shared" si="2"/>
        <v>-973.71149999999943</v>
      </c>
      <c r="K130" s="179">
        <f t="shared" si="3"/>
        <v>-0.11126859787452856</v>
      </c>
      <c r="L130" s="222">
        <v>201</v>
      </c>
      <c r="M130" s="4"/>
      <c r="N130" s="84"/>
      <c r="O130" s="84"/>
    </row>
    <row r="131" spans="1:15">
      <c r="A131" s="142" t="s">
        <v>135</v>
      </c>
      <c r="B131" s="112" t="str">
        <f>'Average Weekday'!B131</f>
        <v/>
      </c>
      <c r="C131" s="58" t="s">
        <v>77</v>
      </c>
      <c r="D131" s="68">
        <v>18797</v>
      </c>
      <c r="E131" s="69">
        <v>21472</v>
      </c>
      <c r="F131" s="33">
        <v>18017</v>
      </c>
      <c r="G131" s="89">
        <v>19961</v>
      </c>
      <c r="H131" s="89">
        <v>17461</v>
      </c>
      <c r="I131" s="30">
        <v>16907.5</v>
      </c>
      <c r="J131" s="178">
        <f t="shared" si="2"/>
        <v>-553.5</v>
      </c>
      <c r="K131" s="179">
        <f t="shared" si="3"/>
        <v>-3.1699215394307312E-2</v>
      </c>
      <c r="L131" s="222">
        <v>89</v>
      </c>
      <c r="M131" s="6"/>
      <c r="N131" s="84"/>
      <c r="O131" s="84"/>
    </row>
    <row r="132" spans="1:15">
      <c r="A132" s="142" t="s">
        <v>136</v>
      </c>
      <c r="B132" s="112">
        <f>'Average Weekday'!B132</f>
        <v>38</v>
      </c>
      <c r="C132" s="58" t="s">
        <v>77</v>
      </c>
      <c r="D132" s="68">
        <v>12224</v>
      </c>
      <c r="E132" s="69">
        <v>12511</v>
      </c>
      <c r="F132" s="33">
        <v>13332</v>
      </c>
      <c r="G132" s="89">
        <v>12592</v>
      </c>
      <c r="H132" s="89">
        <v>12594</v>
      </c>
      <c r="I132" s="30">
        <v>12009.192300000001</v>
      </c>
      <c r="J132" s="178">
        <f t="shared" si="2"/>
        <v>-584.80769999999939</v>
      </c>
      <c r="K132" s="179">
        <f t="shared" si="3"/>
        <v>-4.6435421629347259E-2</v>
      </c>
      <c r="L132" s="222">
        <v>143</v>
      </c>
      <c r="N132" s="84"/>
      <c r="O132" s="84"/>
    </row>
    <row r="133" spans="1:15">
      <c r="A133" s="142" t="s">
        <v>137</v>
      </c>
      <c r="B133" s="112" t="str">
        <f>'Average Weekday'!B133</f>
        <v/>
      </c>
      <c r="C133" s="58" t="s">
        <v>77</v>
      </c>
      <c r="D133" s="68">
        <v>8599</v>
      </c>
      <c r="E133" s="69">
        <v>9018</v>
      </c>
      <c r="F133" s="33">
        <v>9083</v>
      </c>
      <c r="G133" s="89">
        <v>3708</v>
      </c>
      <c r="H133" s="89">
        <v>3851</v>
      </c>
      <c r="I133" s="30">
        <v>6562.1538999999993</v>
      </c>
      <c r="J133" s="178">
        <f t="shared" ref="J133:J196" si="4">I133-H133</f>
        <v>2711.1538999999993</v>
      </c>
      <c r="K133" s="179">
        <f t="shared" ref="K133:K196" si="5">J133/H133</f>
        <v>0.70401295767333139</v>
      </c>
      <c r="L133" s="222">
        <v>232</v>
      </c>
      <c r="N133" s="84"/>
      <c r="O133" s="84"/>
    </row>
    <row r="134" spans="1:15">
      <c r="A134" s="142" t="s">
        <v>138</v>
      </c>
      <c r="B134" s="112" t="str">
        <f>'Average Weekday'!B134</f>
        <v/>
      </c>
      <c r="C134" s="58" t="s">
        <v>77</v>
      </c>
      <c r="D134" s="68">
        <v>5606</v>
      </c>
      <c r="E134" s="69">
        <v>6265</v>
      </c>
      <c r="F134" s="33">
        <v>5645</v>
      </c>
      <c r="G134" s="89">
        <v>5290</v>
      </c>
      <c r="H134" s="89">
        <v>5502</v>
      </c>
      <c r="I134" s="30">
        <v>6154.8847000000005</v>
      </c>
      <c r="J134" s="178">
        <f t="shared" si="4"/>
        <v>652.88470000000052</v>
      </c>
      <c r="K134" s="179">
        <f t="shared" si="5"/>
        <v>0.11866315885132689</v>
      </c>
      <c r="L134" s="222">
        <v>245</v>
      </c>
      <c r="N134" s="84"/>
      <c r="O134" s="84"/>
    </row>
    <row r="135" spans="1:15">
      <c r="A135" s="142" t="s">
        <v>139</v>
      </c>
      <c r="B135" s="112" t="str">
        <f>'Average Weekday'!B135</f>
        <v/>
      </c>
      <c r="C135" s="58" t="s">
        <v>77</v>
      </c>
      <c r="D135" s="68">
        <v>4104</v>
      </c>
      <c r="E135" s="69">
        <v>4119</v>
      </c>
      <c r="F135" s="33">
        <v>3945</v>
      </c>
      <c r="G135" s="89">
        <v>3296</v>
      </c>
      <c r="H135" s="89">
        <v>2657</v>
      </c>
      <c r="I135" s="30">
        <v>2442</v>
      </c>
      <c r="J135" s="178">
        <f t="shared" si="4"/>
        <v>-215</v>
      </c>
      <c r="K135" s="179">
        <f t="shared" si="5"/>
        <v>-8.0918328942416254E-2</v>
      </c>
      <c r="L135" s="222">
        <v>375</v>
      </c>
      <c r="N135" s="84"/>
      <c r="O135" s="84"/>
    </row>
    <row r="136" spans="1:15" s="6" customFormat="1">
      <c r="A136" s="142" t="s">
        <v>140</v>
      </c>
      <c r="B136" s="112" t="str">
        <f>'Average Weekday'!B136</f>
        <v/>
      </c>
      <c r="C136" s="58" t="s">
        <v>77</v>
      </c>
      <c r="D136" s="68">
        <v>6753</v>
      </c>
      <c r="E136" s="69">
        <v>7011</v>
      </c>
      <c r="F136" s="33">
        <v>7119</v>
      </c>
      <c r="G136" s="89">
        <v>7224</v>
      </c>
      <c r="H136" s="89">
        <v>7035</v>
      </c>
      <c r="I136" s="30">
        <v>6036.1154000000006</v>
      </c>
      <c r="J136" s="178">
        <f t="shared" si="4"/>
        <v>-998.88459999999941</v>
      </c>
      <c r="K136" s="179">
        <f t="shared" si="5"/>
        <v>-0.14198786069651734</v>
      </c>
      <c r="L136" s="222">
        <v>249</v>
      </c>
      <c r="M136" s="4"/>
      <c r="N136" s="84"/>
      <c r="O136" s="84"/>
    </row>
    <row r="137" spans="1:15">
      <c r="A137" s="142" t="s">
        <v>141</v>
      </c>
      <c r="B137" s="112" t="str">
        <f>'Average Weekday'!B137</f>
        <v/>
      </c>
      <c r="C137" s="58" t="s">
        <v>77</v>
      </c>
      <c r="D137" s="68">
        <v>6170</v>
      </c>
      <c r="E137" s="69">
        <v>6501</v>
      </c>
      <c r="F137" s="33">
        <v>5585</v>
      </c>
      <c r="G137" s="89">
        <v>4806</v>
      </c>
      <c r="H137" s="89">
        <v>4723</v>
      </c>
      <c r="I137" s="30">
        <v>5251.8077000000003</v>
      </c>
      <c r="J137" s="178">
        <f t="shared" si="4"/>
        <v>528.8077000000003</v>
      </c>
      <c r="K137" s="179">
        <f t="shared" si="5"/>
        <v>0.11196436586915103</v>
      </c>
      <c r="L137" s="222">
        <v>276</v>
      </c>
      <c r="N137" s="84"/>
      <c r="O137" s="84"/>
    </row>
    <row r="138" spans="1:15">
      <c r="A138" s="142" t="s">
        <v>142</v>
      </c>
      <c r="B138" s="112" t="str">
        <f>'Average Weekday'!B138</f>
        <v/>
      </c>
      <c r="C138" s="58" t="s">
        <v>77</v>
      </c>
      <c r="D138" s="68">
        <v>26733</v>
      </c>
      <c r="E138" s="69">
        <v>27415</v>
      </c>
      <c r="F138" s="33">
        <v>25961</v>
      </c>
      <c r="G138" s="89">
        <v>24556</v>
      </c>
      <c r="H138" s="89">
        <v>22536</v>
      </c>
      <c r="I138" s="30">
        <v>23467.788400000001</v>
      </c>
      <c r="J138" s="178">
        <f t="shared" si="4"/>
        <v>931.78840000000127</v>
      </c>
      <c r="K138" s="179">
        <f t="shared" si="5"/>
        <v>4.1346663116790972E-2</v>
      </c>
      <c r="L138" s="222">
        <v>48</v>
      </c>
      <c r="N138" s="84"/>
      <c r="O138" s="84"/>
    </row>
    <row r="139" spans="1:15">
      <c r="A139" s="142" t="s">
        <v>143</v>
      </c>
      <c r="B139" s="112">
        <f>'Average Weekday'!B139</f>
        <v>39</v>
      </c>
      <c r="C139" s="58" t="s">
        <v>77</v>
      </c>
      <c r="D139" s="68">
        <v>6328</v>
      </c>
      <c r="E139" s="69">
        <v>6892</v>
      </c>
      <c r="F139" s="33">
        <v>6666</v>
      </c>
      <c r="G139" s="89">
        <v>7610</v>
      </c>
      <c r="H139" s="89">
        <v>7263</v>
      </c>
      <c r="I139" s="30">
        <v>6337.5577000000003</v>
      </c>
      <c r="J139" s="178">
        <f t="shared" si="4"/>
        <v>-925.4422999999997</v>
      </c>
      <c r="K139" s="179">
        <f t="shared" si="5"/>
        <v>-0.12741873881316257</v>
      </c>
      <c r="L139" s="222">
        <v>241</v>
      </c>
      <c r="N139" s="84"/>
      <c r="O139" s="84"/>
    </row>
    <row r="140" spans="1:15" s="6" customFormat="1">
      <c r="A140" s="142" t="s">
        <v>144</v>
      </c>
      <c r="B140" s="112" t="str">
        <f>'Average Weekday'!B140</f>
        <v/>
      </c>
      <c r="C140" s="58" t="s">
        <v>77</v>
      </c>
      <c r="D140" s="68">
        <v>28947</v>
      </c>
      <c r="E140" s="69">
        <v>28593</v>
      </c>
      <c r="F140" s="33">
        <v>25365</v>
      </c>
      <c r="G140" s="89">
        <v>25259</v>
      </c>
      <c r="H140" s="89">
        <v>24195</v>
      </c>
      <c r="I140" s="30">
        <v>22987.557700000001</v>
      </c>
      <c r="J140" s="178">
        <f t="shared" si="4"/>
        <v>-1207.4422999999988</v>
      </c>
      <c r="K140" s="179">
        <f t="shared" si="5"/>
        <v>-4.9904620789419249E-2</v>
      </c>
      <c r="L140" s="222">
        <v>49</v>
      </c>
      <c r="N140" s="84"/>
      <c r="O140" s="84"/>
    </row>
    <row r="141" spans="1:15">
      <c r="A141" s="142" t="s">
        <v>145</v>
      </c>
      <c r="B141" s="112" t="str">
        <f>'Average Weekday'!B141</f>
        <v/>
      </c>
      <c r="C141" s="58" t="s">
        <v>77</v>
      </c>
      <c r="D141" s="68">
        <v>6020</v>
      </c>
      <c r="E141" s="69">
        <v>6122</v>
      </c>
      <c r="F141" s="33">
        <v>5999</v>
      </c>
      <c r="G141" s="89">
        <v>6243</v>
      </c>
      <c r="H141" s="89">
        <v>5792</v>
      </c>
      <c r="I141" s="30">
        <v>4675.2885000000006</v>
      </c>
      <c r="J141" s="178">
        <f t="shared" si="4"/>
        <v>-1116.7114999999994</v>
      </c>
      <c r="K141" s="179">
        <f t="shared" si="5"/>
        <v>-0.19280239986187836</v>
      </c>
      <c r="L141" s="222">
        <v>292</v>
      </c>
      <c r="M141" s="6"/>
      <c r="N141" s="84"/>
      <c r="O141" s="84"/>
    </row>
    <row r="142" spans="1:15">
      <c r="A142" s="142" t="s">
        <v>146</v>
      </c>
      <c r="B142" s="112" t="str">
        <f>'Average Weekday'!B142</f>
        <v/>
      </c>
      <c r="C142" s="58" t="s">
        <v>77</v>
      </c>
      <c r="D142" s="68">
        <v>27343</v>
      </c>
      <c r="E142" s="69">
        <v>33065</v>
      </c>
      <c r="F142" s="33">
        <v>29939</v>
      </c>
      <c r="G142" s="89">
        <v>29038</v>
      </c>
      <c r="H142" s="89">
        <v>26901</v>
      </c>
      <c r="I142" s="30">
        <v>27286.4807</v>
      </c>
      <c r="J142" s="178">
        <f t="shared" si="4"/>
        <v>385.48070000000007</v>
      </c>
      <c r="K142" s="179">
        <f t="shared" si="5"/>
        <v>1.4329604847403445E-2</v>
      </c>
      <c r="L142" s="222">
        <v>38</v>
      </c>
      <c r="N142" s="84"/>
      <c r="O142" s="84"/>
    </row>
    <row r="143" spans="1:15" s="6" customFormat="1">
      <c r="A143" s="142" t="s">
        <v>147</v>
      </c>
      <c r="B143" s="112" t="str">
        <f>'Average Weekday'!B143</f>
        <v/>
      </c>
      <c r="C143" s="58" t="s">
        <v>77</v>
      </c>
      <c r="D143" s="68">
        <v>1517</v>
      </c>
      <c r="E143" s="69">
        <v>1503</v>
      </c>
      <c r="F143" s="33">
        <v>1447</v>
      </c>
      <c r="G143" s="89">
        <v>973</v>
      </c>
      <c r="H143" s="89">
        <v>725</v>
      </c>
      <c r="I143" s="30">
        <v>833.05769999999995</v>
      </c>
      <c r="J143" s="178">
        <f t="shared" si="4"/>
        <v>108.05769999999995</v>
      </c>
      <c r="K143" s="179">
        <f t="shared" si="5"/>
        <v>0.14904510344827579</v>
      </c>
      <c r="L143" s="222">
        <v>418</v>
      </c>
      <c r="M143" s="4"/>
      <c r="N143" s="84"/>
      <c r="O143" s="84"/>
    </row>
    <row r="144" spans="1:15">
      <c r="A144" s="142" t="s">
        <v>148</v>
      </c>
      <c r="B144" s="112" t="str">
        <f>'Average Weekday'!B144</f>
        <v/>
      </c>
      <c r="C144" s="58" t="s">
        <v>77</v>
      </c>
      <c r="D144" s="68">
        <v>16016</v>
      </c>
      <c r="E144" s="69">
        <v>15096</v>
      </c>
      <c r="F144" s="33">
        <v>15729</v>
      </c>
      <c r="G144" s="89">
        <v>21434</v>
      </c>
      <c r="H144" s="89">
        <v>21357</v>
      </c>
      <c r="I144" s="30">
        <v>20428.615400000002</v>
      </c>
      <c r="J144" s="178">
        <f t="shared" si="4"/>
        <v>-928.38459999999759</v>
      </c>
      <c r="K144" s="179">
        <f t="shared" si="5"/>
        <v>-4.3469803811396618E-2</v>
      </c>
      <c r="L144" s="222">
        <v>67</v>
      </c>
      <c r="N144" s="84"/>
      <c r="O144" s="84"/>
    </row>
    <row r="145" spans="1:15" s="6" customFormat="1">
      <c r="A145" s="142" t="s">
        <v>149</v>
      </c>
      <c r="B145" s="112" t="str">
        <f>'Average Weekday'!B145</f>
        <v/>
      </c>
      <c r="C145" s="58" t="s">
        <v>77</v>
      </c>
      <c r="D145" s="68">
        <v>16197</v>
      </c>
      <c r="E145" s="69">
        <v>15430</v>
      </c>
      <c r="F145" s="33">
        <v>16098</v>
      </c>
      <c r="G145" s="89">
        <v>15805</v>
      </c>
      <c r="H145" s="89">
        <v>14323</v>
      </c>
      <c r="I145" s="30">
        <v>7984.5962</v>
      </c>
      <c r="J145" s="178">
        <f t="shared" si="4"/>
        <v>-6338.4038</v>
      </c>
      <c r="K145" s="179">
        <f t="shared" si="5"/>
        <v>-0.44253325420652101</v>
      </c>
      <c r="L145" s="222">
        <v>198</v>
      </c>
      <c r="M145" s="4"/>
      <c r="N145" s="84"/>
      <c r="O145" s="84"/>
    </row>
    <row r="146" spans="1:15">
      <c r="A146" s="142" t="s">
        <v>150</v>
      </c>
      <c r="B146" s="112">
        <f>'Average Weekday'!B146</f>
        <v>40</v>
      </c>
      <c r="C146" s="58" t="s">
        <v>77</v>
      </c>
      <c r="D146" s="68">
        <v>4728</v>
      </c>
      <c r="E146" s="69">
        <v>3113</v>
      </c>
      <c r="F146" s="33">
        <v>2789</v>
      </c>
      <c r="G146" s="89">
        <v>2851</v>
      </c>
      <c r="H146" s="89">
        <v>2765</v>
      </c>
      <c r="I146" s="30">
        <v>3127.6731</v>
      </c>
      <c r="J146" s="178">
        <f t="shared" si="4"/>
        <v>362.67309999999998</v>
      </c>
      <c r="K146" s="179">
        <f t="shared" si="5"/>
        <v>0.13116567811934901</v>
      </c>
      <c r="L146" s="222">
        <v>351</v>
      </c>
      <c r="M146" s="6"/>
      <c r="N146" s="84"/>
      <c r="O146" s="84"/>
    </row>
    <row r="147" spans="1:15">
      <c r="A147" s="142" t="s">
        <v>151</v>
      </c>
      <c r="B147" s="112" t="str">
        <f>'Average Weekday'!B147</f>
        <v/>
      </c>
      <c r="C147" s="58" t="s">
        <v>77</v>
      </c>
      <c r="D147" s="68">
        <v>3679</v>
      </c>
      <c r="E147" s="69">
        <v>3041</v>
      </c>
      <c r="F147" s="33">
        <v>2961</v>
      </c>
      <c r="G147" s="89">
        <v>3393</v>
      </c>
      <c r="H147" s="89">
        <v>3151</v>
      </c>
      <c r="I147" s="30">
        <v>2636.1922999999997</v>
      </c>
      <c r="J147" s="178">
        <f t="shared" si="4"/>
        <v>-514.8077000000003</v>
      </c>
      <c r="K147" s="179">
        <f t="shared" si="5"/>
        <v>-0.16337914947635682</v>
      </c>
      <c r="L147" s="222">
        <v>363</v>
      </c>
      <c r="N147" s="84"/>
      <c r="O147" s="84"/>
    </row>
    <row r="148" spans="1:15">
      <c r="A148" s="142" t="s">
        <v>152</v>
      </c>
      <c r="B148" s="112">
        <f>'Average Weekday'!B148</f>
        <v>42</v>
      </c>
      <c r="C148" s="58" t="s">
        <v>77</v>
      </c>
      <c r="D148" s="68">
        <v>7835</v>
      </c>
      <c r="E148" s="69">
        <v>7943</v>
      </c>
      <c r="F148" s="33">
        <v>7107</v>
      </c>
      <c r="G148" s="89">
        <v>6810</v>
      </c>
      <c r="H148" s="89">
        <v>6813</v>
      </c>
      <c r="I148" s="30">
        <v>5822.5385000000006</v>
      </c>
      <c r="J148" s="178">
        <f t="shared" si="4"/>
        <v>-990.46149999999943</v>
      </c>
      <c r="K148" s="179">
        <f t="shared" si="5"/>
        <v>-0.14537817407896661</v>
      </c>
      <c r="L148" s="222">
        <v>255</v>
      </c>
      <c r="N148" s="84"/>
      <c r="O148" s="84"/>
    </row>
    <row r="149" spans="1:15">
      <c r="A149" s="142" t="s">
        <v>153</v>
      </c>
      <c r="B149" s="112" t="str">
        <f>'Average Weekday'!B149</f>
        <v/>
      </c>
      <c r="C149" s="58" t="s">
        <v>77</v>
      </c>
      <c r="D149" s="68">
        <v>11016</v>
      </c>
      <c r="E149" s="69">
        <v>12954</v>
      </c>
      <c r="F149" s="33">
        <v>12563</v>
      </c>
      <c r="G149" s="89">
        <v>12594</v>
      </c>
      <c r="H149" s="89">
        <v>10629</v>
      </c>
      <c r="I149" s="30">
        <v>12250.288499999999</v>
      </c>
      <c r="J149" s="178">
        <f t="shared" si="4"/>
        <v>1621.2884999999987</v>
      </c>
      <c r="K149" s="179">
        <f t="shared" si="5"/>
        <v>0.15253443409539927</v>
      </c>
      <c r="L149" s="222">
        <v>138</v>
      </c>
      <c r="M149" s="6"/>
      <c r="N149" s="84"/>
      <c r="O149" s="84"/>
    </row>
    <row r="150" spans="1:15">
      <c r="A150" s="142" t="s">
        <v>154</v>
      </c>
      <c r="B150" s="112" t="str">
        <f>'Average Weekday'!B150</f>
        <v/>
      </c>
      <c r="C150" s="58" t="s">
        <v>77</v>
      </c>
      <c r="D150" s="68">
        <v>16274</v>
      </c>
      <c r="E150" s="69">
        <v>17805</v>
      </c>
      <c r="F150" s="33">
        <v>16443</v>
      </c>
      <c r="G150" s="89">
        <v>15653</v>
      </c>
      <c r="H150" s="89">
        <v>14507</v>
      </c>
      <c r="I150" s="30">
        <v>12762.192299999999</v>
      </c>
      <c r="J150" s="178">
        <f t="shared" si="4"/>
        <v>-1744.8077000000012</v>
      </c>
      <c r="K150" s="179">
        <f t="shared" si="5"/>
        <v>-0.12027350244709459</v>
      </c>
      <c r="L150" s="222">
        <v>130</v>
      </c>
      <c r="N150" s="84"/>
      <c r="O150" s="84"/>
    </row>
    <row r="151" spans="1:15">
      <c r="A151" s="142" t="s">
        <v>155</v>
      </c>
      <c r="B151" s="112" t="str">
        <f>'Average Weekday'!B151</f>
        <v/>
      </c>
      <c r="C151" s="58" t="s">
        <v>77</v>
      </c>
      <c r="D151" s="68">
        <v>2529</v>
      </c>
      <c r="E151" s="69">
        <v>2716</v>
      </c>
      <c r="F151" s="33">
        <v>2700</v>
      </c>
      <c r="G151" s="89">
        <v>2182</v>
      </c>
      <c r="H151" s="89">
        <v>2224</v>
      </c>
      <c r="I151" s="30">
        <v>1876.1345999999999</v>
      </c>
      <c r="J151" s="178">
        <f t="shared" si="4"/>
        <v>-347.86540000000014</v>
      </c>
      <c r="K151" s="179">
        <f t="shared" si="5"/>
        <v>-0.15641429856115113</v>
      </c>
      <c r="L151" s="222">
        <v>394</v>
      </c>
      <c r="M151" s="6"/>
      <c r="N151" s="84"/>
      <c r="O151" s="84"/>
    </row>
    <row r="152" spans="1:15">
      <c r="A152" s="142" t="s">
        <v>156</v>
      </c>
      <c r="B152" s="112" t="str">
        <f>'Average Weekday'!B152</f>
        <v/>
      </c>
      <c r="C152" s="58" t="s">
        <v>77</v>
      </c>
      <c r="D152" s="68">
        <v>9012</v>
      </c>
      <c r="E152" s="69">
        <v>10573</v>
      </c>
      <c r="F152" s="33">
        <v>9328</v>
      </c>
      <c r="G152" s="89">
        <v>8914</v>
      </c>
      <c r="H152" s="89">
        <v>7584</v>
      </c>
      <c r="I152" s="30">
        <v>10586.538400000001</v>
      </c>
      <c r="J152" s="178">
        <f t="shared" si="4"/>
        <v>3002.5384000000013</v>
      </c>
      <c r="K152" s="179">
        <f t="shared" si="5"/>
        <v>0.39590432489451494</v>
      </c>
      <c r="L152" s="222">
        <v>157</v>
      </c>
      <c r="M152" s="6"/>
      <c r="N152" s="84"/>
      <c r="O152" s="84"/>
    </row>
    <row r="153" spans="1:15">
      <c r="A153" s="142" t="s">
        <v>157</v>
      </c>
      <c r="B153" s="112" t="str">
        <f>'Average Weekday'!B153</f>
        <v/>
      </c>
      <c r="C153" s="58" t="s">
        <v>77</v>
      </c>
      <c r="D153" s="68">
        <v>4258</v>
      </c>
      <c r="E153" s="69">
        <v>3832</v>
      </c>
      <c r="F153" s="33">
        <v>4002</v>
      </c>
      <c r="G153" s="89">
        <v>3884</v>
      </c>
      <c r="H153" s="89">
        <v>3405</v>
      </c>
      <c r="I153" s="30">
        <v>3473.5962</v>
      </c>
      <c r="J153" s="178">
        <f t="shared" si="4"/>
        <v>68.596199999999953</v>
      </c>
      <c r="K153" s="179">
        <f t="shared" si="5"/>
        <v>2.0145726872246684E-2</v>
      </c>
      <c r="L153" s="222">
        <v>341</v>
      </c>
      <c r="N153" s="84"/>
      <c r="O153" s="84"/>
    </row>
    <row r="154" spans="1:15">
      <c r="A154" s="142" t="s">
        <v>158</v>
      </c>
      <c r="B154" s="112" t="str">
        <f>'Average Weekday'!B154</f>
        <v/>
      </c>
      <c r="C154" s="58" t="s">
        <v>77</v>
      </c>
      <c r="D154" s="68">
        <v>5345</v>
      </c>
      <c r="E154" s="69">
        <v>5908</v>
      </c>
      <c r="F154" s="33">
        <v>5608</v>
      </c>
      <c r="G154" s="89">
        <v>5347</v>
      </c>
      <c r="H154" s="89">
        <v>5318</v>
      </c>
      <c r="I154" s="30">
        <v>5618.3077000000003</v>
      </c>
      <c r="J154" s="178">
        <f t="shared" si="4"/>
        <v>300.3077000000003</v>
      </c>
      <c r="K154" s="179">
        <f t="shared" si="5"/>
        <v>5.6470045129748084E-2</v>
      </c>
      <c r="L154" s="222">
        <v>263</v>
      </c>
      <c r="N154" s="84"/>
      <c r="O154" s="84"/>
    </row>
    <row r="155" spans="1:15">
      <c r="A155" s="142" t="s">
        <v>159</v>
      </c>
      <c r="B155" s="112">
        <f>'Average Weekday'!B155</f>
        <v>43</v>
      </c>
      <c r="C155" s="58" t="s">
        <v>77</v>
      </c>
      <c r="D155" s="68">
        <v>7885</v>
      </c>
      <c r="E155" s="69">
        <v>7072</v>
      </c>
      <c r="F155" s="33">
        <v>1809</v>
      </c>
      <c r="G155" s="89">
        <v>3201</v>
      </c>
      <c r="H155" s="89">
        <v>2656</v>
      </c>
      <c r="I155" s="30">
        <v>4232.9231</v>
      </c>
      <c r="J155" s="178">
        <f t="shared" si="4"/>
        <v>1576.9231</v>
      </c>
      <c r="K155" s="179">
        <f t="shared" si="5"/>
        <v>0.59372104668674697</v>
      </c>
      <c r="L155" s="222">
        <v>315</v>
      </c>
      <c r="N155" s="84"/>
      <c r="O155" s="84"/>
    </row>
    <row r="156" spans="1:15" s="6" customFormat="1">
      <c r="A156" s="142" t="s">
        <v>160</v>
      </c>
      <c r="B156" s="112" t="str">
        <f>'Average Weekday'!B156</f>
        <v/>
      </c>
      <c r="C156" s="58" t="s">
        <v>77</v>
      </c>
      <c r="D156" s="68">
        <v>24479</v>
      </c>
      <c r="E156" s="69">
        <v>19326</v>
      </c>
      <c r="F156" s="33">
        <v>17730</v>
      </c>
      <c r="G156" s="89">
        <v>16077</v>
      </c>
      <c r="H156" s="89">
        <v>16339</v>
      </c>
      <c r="I156" s="30">
        <v>19856.577000000001</v>
      </c>
      <c r="J156" s="178">
        <f t="shared" si="4"/>
        <v>3517.5770000000011</v>
      </c>
      <c r="K156" s="179">
        <f t="shared" si="5"/>
        <v>0.21528716567721409</v>
      </c>
      <c r="L156" s="222">
        <v>73</v>
      </c>
      <c r="M156" s="4"/>
      <c r="N156" s="84"/>
      <c r="O156" s="84"/>
    </row>
    <row r="157" spans="1:15">
      <c r="A157" s="142" t="s">
        <v>161</v>
      </c>
      <c r="B157" s="112" t="str">
        <f>'Average Weekday'!B157</f>
        <v/>
      </c>
      <c r="C157" s="58" t="s">
        <v>77</v>
      </c>
      <c r="D157" s="68">
        <v>8633</v>
      </c>
      <c r="E157" s="69">
        <v>8996</v>
      </c>
      <c r="F157" s="33">
        <v>8274</v>
      </c>
      <c r="G157" s="89">
        <v>8229</v>
      </c>
      <c r="H157" s="89">
        <v>7939</v>
      </c>
      <c r="I157" s="30">
        <v>7148.2114999999994</v>
      </c>
      <c r="J157" s="178">
        <f t="shared" si="4"/>
        <v>-790.78850000000057</v>
      </c>
      <c r="K157" s="179">
        <f t="shared" si="5"/>
        <v>-9.9608074064743743E-2</v>
      </c>
      <c r="L157" s="222">
        <v>219</v>
      </c>
      <c r="N157" s="84"/>
      <c r="O157" s="84"/>
    </row>
    <row r="158" spans="1:15">
      <c r="A158" s="142" t="s">
        <v>162</v>
      </c>
      <c r="B158" s="112" t="str">
        <f>'Average Weekday'!B158</f>
        <v/>
      </c>
      <c r="C158" s="58" t="s">
        <v>77</v>
      </c>
      <c r="D158" s="68">
        <v>6274</v>
      </c>
      <c r="E158" s="69">
        <v>7089</v>
      </c>
      <c r="F158" s="33">
        <v>6288</v>
      </c>
      <c r="G158" s="89">
        <v>6198</v>
      </c>
      <c r="H158" s="89">
        <v>6539</v>
      </c>
      <c r="I158" s="30">
        <v>7206.8845999999994</v>
      </c>
      <c r="J158" s="178">
        <f t="shared" si="4"/>
        <v>667.88459999999941</v>
      </c>
      <c r="K158" s="179">
        <f t="shared" si="5"/>
        <v>0.10213864505276027</v>
      </c>
      <c r="L158" s="222">
        <v>217</v>
      </c>
      <c r="M158" s="6"/>
      <c r="N158" s="84"/>
      <c r="O158" s="84"/>
    </row>
    <row r="159" spans="1:15" s="6" customFormat="1">
      <c r="A159" s="142" t="s">
        <v>163</v>
      </c>
      <c r="B159" s="112" t="str">
        <f>'Average Weekday'!B159</f>
        <v/>
      </c>
      <c r="C159" s="58" t="s">
        <v>77</v>
      </c>
      <c r="D159" s="68">
        <v>7100</v>
      </c>
      <c r="E159" s="69">
        <v>8053</v>
      </c>
      <c r="F159" s="33">
        <v>7937</v>
      </c>
      <c r="G159" s="89">
        <v>8358</v>
      </c>
      <c r="H159" s="89">
        <v>7075</v>
      </c>
      <c r="I159" s="30">
        <v>8135.9615999999996</v>
      </c>
      <c r="J159" s="178">
        <f t="shared" si="4"/>
        <v>1060.9615999999996</v>
      </c>
      <c r="K159" s="179">
        <f t="shared" si="5"/>
        <v>0.14995923674911654</v>
      </c>
      <c r="L159" s="222">
        <v>193</v>
      </c>
      <c r="N159" s="84"/>
      <c r="O159" s="84"/>
    </row>
    <row r="160" spans="1:15">
      <c r="A160" s="142" t="s">
        <v>164</v>
      </c>
      <c r="B160" s="112" t="str">
        <f>'Average Weekday'!B160</f>
        <v/>
      </c>
      <c r="C160" s="58" t="s">
        <v>77</v>
      </c>
      <c r="D160" s="68">
        <v>12774</v>
      </c>
      <c r="E160" s="69">
        <v>11396</v>
      </c>
      <c r="F160" s="33">
        <v>11996</v>
      </c>
      <c r="G160" s="89">
        <v>11572</v>
      </c>
      <c r="H160" s="89">
        <v>10247</v>
      </c>
      <c r="I160" s="30">
        <v>6099.2307000000001</v>
      </c>
      <c r="J160" s="178">
        <f t="shared" si="4"/>
        <v>-4147.7692999999999</v>
      </c>
      <c r="K160" s="179">
        <f t="shared" si="5"/>
        <v>-0.40477889138284373</v>
      </c>
      <c r="L160" s="222">
        <v>248</v>
      </c>
      <c r="M160" s="6"/>
      <c r="N160" s="84"/>
      <c r="O160" s="84"/>
    </row>
    <row r="161" spans="1:15">
      <c r="A161" s="142" t="s">
        <v>165</v>
      </c>
      <c r="B161" s="112" t="str">
        <f>'Average Weekday'!B161</f>
        <v/>
      </c>
      <c r="C161" s="58" t="s">
        <v>77</v>
      </c>
      <c r="D161" s="68">
        <v>8638</v>
      </c>
      <c r="E161" s="69">
        <v>8420</v>
      </c>
      <c r="F161" s="33">
        <v>8216</v>
      </c>
      <c r="G161" s="89">
        <v>6746</v>
      </c>
      <c r="H161" s="89">
        <v>7283</v>
      </c>
      <c r="I161" s="30">
        <v>7772.1538999999993</v>
      </c>
      <c r="J161" s="178">
        <f t="shared" si="4"/>
        <v>489.15389999999934</v>
      </c>
      <c r="K161" s="179">
        <f t="shared" si="5"/>
        <v>6.7163792393244451E-2</v>
      </c>
      <c r="L161" s="222">
        <v>202</v>
      </c>
      <c r="N161" s="84"/>
      <c r="O161" s="84"/>
    </row>
    <row r="162" spans="1:15">
      <c r="A162" s="142" t="s">
        <v>166</v>
      </c>
      <c r="B162" s="112" t="str">
        <f>'Average Weekday'!B162</f>
        <v/>
      </c>
      <c r="C162" s="58" t="s">
        <v>77</v>
      </c>
      <c r="D162" s="68">
        <v>7787</v>
      </c>
      <c r="E162" s="69">
        <v>7030</v>
      </c>
      <c r="F162" s="33">
        <v>7256</v>
      </c>
      <c r="G162" s="89">
        <v>7369</v>
      </c>
      <c r="H162" s="89">
        <v>6486</v>
      </c>
      <c r="I162" s="30">
        <v>3967.3847000000001</v>
      </c>
      <c r="J162" s="178">
        <f t="shared" si="4"/>
        <v>-2518.6152999999999</v>
      </c>
      <c r="K162" s="179">
        <f t="shared" si="5"/>
        <v>-0.38831564909034844</v>
      </c>
      <c r="L162" s="222">
        <v>323</v>
      </c>
      <c r="N162" s="84"/>
      <c r="O162" s="84"/>
    </row>
    <row r="163" spans="1:15" s="6" customFormat="1">
      <c r="A163" s="142" t="s">
        <v>167</v>
      </c>
      <c r="B163" s="112" t="str">
        <f>'Average Weekday'!B163</f>
        <v/>
      </c>
      <c r="C163" s="58" t="s">
        <v>77</v>
      </c>
      <c r="D163" s="68">
        <v>7169</v>
      </c>
      <c r="E163" s="69">
        <v>6901</v>
      </c>
      <c r="F163" s="33">
        <v>6795</v>
      </c>
      <c r="G163" s="89">
        <v>6290</v>
      </c>
      <c r="H163" s="89">
        <v>6255</v>
      </c>
      <c r="I163" s="30">
        <v>5391.9614999999994</v>
      </c>
      <c r="J163" s="178">
        <f t="shared" si="4"/>
        <v>-863.03850000000057</v>
      </c>
      <c r="K163" s="179">
        <f t="shared" si="5"/>
        <v>-0.13797577937649888</v>
      </c>
      <c r="L163" s="222">
        <v>272</v>
      </c>
      <c r="N163" s="84"/>
      <c r="O163" s="84"/>
    </row>
    <row r="164" spans="1:15">
      <c r="A164" s="142" t="s">
        <v>168</v>
      </c>
      <c r="B164" s="112">
        <f>'Average Weekday'!B164</f>
        <v>45</v>
      </c>
      <c r="C164" s="58" t="s">
        <v>77</v>
      </c>
      <c r="D164" s="68">
        <v>8050</v>
      </c>
      <c r="E164" s="69">
        <v>10364</v>
      </c>
      <c r="F164" s="33">
        <v>10109</v>
      </c>
      <c r="G164" s="89">
        <v>8807</v>
      </c>
      <c r="H164" s="89">
        <v>7954</v>
      </c>
      <c r="I164" s="30">
        <v>9999.7692999999999</v>
      </c>
      <c r="J164" s="178">
        <f t="shared" si="4"/>
        <v>2045.7692999999999</v>
      </c>
      <c r="K164" s="179">
        <f t="shared" si="5"/>
        <v>0.25720006286145336</v>
      </c>
      <c r="L164" s="222">
        <v>166</v>
      </c>
      <c r="N164" s="84"/>
      <c r="O164" s="84"/>
    </row>
    <row r="165" spans="1:15" s="6" customFormat="1">
      <c r="A165" s="142" t="s">
        <v>169</v>
      </c>
      <c r="B165" s="112" t="str">
        <f>'Average Weekday'!B165</f>
        <v/>
      </c>
      <c r="C165" s="58" t="s">
        <v>77</v>
      </c>
      <c r="D165" s="68">
        <v>7284</v>
      </c>
      <c r="E165" s="69">
        <v>8262</v>
      </c>
      <c r="F165" s="33">
        <v>8150</v>
      </c>
      <c r="G165" s="89">
        <v>8226</v>
      </c>
      <c r="H165" s="89">
        <v>7019</v>
      </c>
      <c r="I165" s="30">
        <v>8439.9038</v>
      </c>
      <c r="J165" s="178">
        <f t="shared" si="4"/>
        <v>1420.9038</v>
      </c>
      <c r="K165" s="179">
        <f t="shared" si="5"/>
        <v>0.20243678586693262</v>
      </c>
      <c r="L165" s="222">
        <v>188</v>
      </c>
      <c r="M165" s="4"/>
      <c r="N165" s="84"/>
      <c r="O165" s="84"/>
    </row>
    <row r="166" spans="1:15">
      <c r="A166" s="142" t="s">
        <v>170</v>
      </c>
      <c r="B166" s="112" t="str">
        <f>'Average Weekday'!B166</f>
        <v/>
      </c>
      <c r="C166" s="58" t="s">
        <v>77</v>
      </c>
      <c r="D166" s="68">
        <v>9661</v>
      </c>
      <c r="E166" s="69">
        <v>8087</v>
      </c>
      <c r="F166" s="33">
        <v>8731</v>
      </c>
      <c r="G166" s="89">
        <v>10054</v>
      </c>
      <c r="H166" s="89">
        <v>8954</v>
      </c>
      <c r="I166" s="30">
        <v>5368.8269</v>
      </c>
      <c r="J166" s="178">
        <f t="shared" si="4"/>
        <v>-3585.1731</v>
      </c>
      <c r="K166" s="179">
        <f t="shared" si="5"/>
        <v>-0.40039905070359616</v>
      </c>
      <c r="L166" s="222">
        <v>274</v>
      </c>
      <c r="N166" s="84"/>
      <c r="O166" s="84"/>
    </row>
    <row r="167" spans="1:15">
      <c r="A167" s="142" t="s">
        <v>171</v>
      </c>
      <c r="B167" s="112" t="str">
        <f>'Average Weekday'!B167</f>
        <v/>
      </c>
      <c r="C167" s="58" t="s">
        <v>77</v>
      </c>
      <c r="D167" s="68">
        <v>3222</v>
      </c>
      <c r="E167" s="69">
        <v>4042</v>
      </c>
      <c r="F167" s="33">
        <v>3291</v>
      </c>
      <c r="G167" s="89">
        <v>3048</v>
      </c>
      <c r="H167" s="89">
        <v>3399</v>
      </c>
      <c r="I167" s="30">
        <v>5198.4231</v>
      </c>
      <c r="J167" s="178">
        <f t="shared" si="4"/>
        <v>1799.4231</v>
      </c>
      <c r="K167" s="179">
        <f t="shared" si="5"/>
        <v>0.52939779346866722</v>
      </c>
      <c r="L167" s="222">
        <v>277</v>
      </c>
      <c r="N167" s="84"/>
      <c r="O167" s="84"/>
    </row>
    <row r="168" spans="1:15">
      <c r="A168" s="142" t="s">
        <v>172</v>
      </c>
      <c r="B168" s="112" t="str">
        <f>'Average Weekday'!B168</f>
        <v/>
      </c>
      <c r="C168" s="58" t="s">
        <v>77</v>
      </c>
      <c r="D168" s="68">
        <v>11042</v>
      </c>
      <c r="E168" s="69">
        <v>8840</v>
      </c>
      <c r="F168" s="33">
        <v>5437</v>
      </c>
      <c r="G168" s="89">
        <v>11529</v>
      </c>
      <c r="H168" s="89">
        <v>15473</v>
      </c>
      <c r="I168" s="30">
        <v>14503.1731</v>
      </c>
      <c r="J168" s="178">
        <f t="shared" si="4"/>
        <v>-969.82690000000002</v>
      </c>
      <c r="K168" s="179">
        <f t="shared" si="5"/>
        <v>-6.2678659600594586E-2</v>
      </c>
      <c r="L168" s="222">
        <v>107</v>
      </c>
      <c r="N168" s="84"/>
      <c r="O168" s="84"/>
    </row>
    <row r="169" spans="1:15">
      <c r="A169" s="142" t="s">
        <v>173</v>
      </c>
      <c r="B169" s="112" t="str">
        <f>'Average Weekday'!B169</f>
        <v/>
      </c>
      <c r="C169" s="58" t="s">
        <v>77</v>
      </c>
      <c r="D169" s="68">
        <v>6708</v>
      </c>
      <c r="E169" s="69">
        <v>7043</v>
      </c>
      <c r="F169" s="33">
        <v>7619</v>
      </c>
      <c r="G169" s="89">
        <v>3666</v>
      </c>
      <c r="H169" s="89">
        <v>4054</v>
      </c>
      <c r="I169" s="30">
        <v>7233.2691999999997</v>
      </c>
      <c r="J169" s="178">
        <f t="shared" si="4"/>
        <v>3179.2691999999997</v>
      </c>
      <c r="K169" s="179">
        <f t="shared" si="5"/>
        <v>0.78423019240256531</v>
      </c>
      <c r="L169" s="222">
        <v>216</v>
      </c>
      <c r="M169" s="6"/>
      <c r="N169" s="84"/>
      <c r="O169" s="84"/>
    </row>
    <row r="170" spans="1:15" s="6" customFormat="1">
      <c r="A170" s="142" t="s">
        <v>174</v>
      </c>
      <c r="B170" s="112" t="str">
        <f>'Average Weekday'!B170</f>
        <v/>
      </c>
      <c r="C170" s="58" t="s">
        <v>77</v>
      </c>
      <c r="D170" s="68">
        <v>9182</v>
      </c>
      <c r="E170" s="69">
        <v>9961</v>
      </c>
      <c r="F170" s="33">
        <v>10339</v>
      </c>
      <c r="G170" s="89">
        <v>11877</v>
      </c>
      <c r="H170" s="89">
        <v>12707</v>
      </c>
      <c r="I170" s="30">
        <v>13731.442299999999</v>
      </c>
      <c r="J170" s="178">
        <f t="shared" si="4"/>
        <v>1024.4422999999988</v>
      </c>
      <c r="K170" s="179">
        <f t="shared" si="5"/>
        <v>8.0620311639253858E-2</v>
      </c>
      <c r="L170" s="222">
        <v>113</v>
      </c>
      <c r="M170" s="4"/>
      <c r="N170" s="84"/>
      <c r="O170" s="84"/>
    </row>
    <row r="171" spans="1:15">
      <c r="A171" s="142" t="s">
        <v>175</v>
      </c>
      <c r="B171" s="112" t="str">
        <f>'Average Weekday'!B171</f>
        <v/>
      </c>
      <c r="C171" s="58" t="s">
        <v>77</v>
      </c>
      <c r="D171" s="68">
        <v>30650</v>
      </c>
      <c r="E171" s="69">
        <v>31485</v>
      </c>
      <c r="F171" s="33">
        <v>33452</v>
      </c>
      <c r="G171" s="89">
        <v>34871</v>
      </c>
      <c r="H171" s="89">
        <v>32427</v>
      </c>
      <c r="I171" s="30">
        <v>31155.307699999998</v>
      </c>
      <c r="J171" s="178">
        <f t="shared" si="4"/>
        <v>-1271.6923000000024</v>
      </c>
      <c r="K171" s="179">
        <f t="shared" si="5"/>
        <v>-3.921708144447536E-2</v>
      </c>
      <c r="L171" s="222">
        <v>31</v>
      </c>
      <c r="M171" s="6"/>
      <c r="N171" s="84"/>
      <c r="O171" s="84"/>
    </row>
    <row r="172" spans="1:15" s="6" customFormat="1">
      <c r="A172" s="142" t="s">
        <v>176</v>
      </c>
      <c r="B172" s="112" t="str">
        <f>'Average Weekday'!B172</f>
        <v/>
      </c>
      <c r="C172" s="58" t="s">
        <v>77</v>
      </c>
      <c r="D172" s="68">
        <v>10724</v>
      </c>
      <c r="E172" s="69">
        <v>10807</v>
      </c>
      <c r="F172" s="33">
        <v>11286</v>
      </c>
      <c r="G172" s="89">
        <v>10753</v>
      </c>
      <c r="H172" s="89">
        <v>10271</v>
      </c>
      <c r="I172" s="30">
        <v>7300.4807000000001</v>
      </c>
      <c r="J172" s="178">
        <f t="shared" si="4"/>
        <v>-2970.5192999999999</v>
      </c>
      <c r="K172" s="179">
        <f t="shared" si="5"/>
        <v>-0.28921422451562651</v>
      </c>
      <c r="L172" s="222">
        <v>209</v>
      </c>
      <c r="M172" s="4"/>
      <c r="N172" s="84"/>
      <c r="O172" s="84"/>
    </row>
    <row r="173" spans="1:15">
      <c r="A173" s="142" t="s">
        <v>177</v>
      </c>
      <c r="B173" s="112">
        <f>'Average Weekday'!B173</f>
        <v>46</v>
      </c>
      <c r="C173" s="58" t="s">
        <v>77</v>
      </c>
      <c r="D173" s="68">
        <v>2293</v>
      </c>
      <c r="E173" s="69">
        <v>2747</v>
      </c>
      <c r="F173" s="33">
        <v>2053</v>
      </c>
      <c r="G173" s="89">
        <v>934</v>
      </c>
      <c r="H173" s="89">
        <v>1644</v>
      </c>
      <c r="I173" s="30">
        <v>2026.9806999999998</v>
      </c>
      <c r="J173" s="178">
        <f t="shared" si="4"/>
        <v>382.98069999999984</v>
      </c>
      <c r="K173" s="179">
        <f t="shared" si="5"/>
        <v>0.2329566301703162</v>
      </c>
      <c r="L173" s="222">
        <v>389</v>
      </c>
      <c r="N173" s="84"/>
      <c r="O173" s="84"/>
    </row>
    <row r="174" spans="1:15" s="6" customFormat="1">
      <c r="A174" s="142" t="s">
        <v>178</v>
      </c>
      <c r="B174" s="112" t="str">
        <f>'Average Weekday'!B174</f>
        <v/>
      </c>
      <c r="C174" s="58" t="s">
        <v>77</v>
      </c>
      <c r="D174" s="68">
        <v>15539</v>
      </c>
      <c r="E174" s="69">
        <v>17206</v>
      </c>
      <c r="F174" s="33">
        <v>16302</v>
      </c>
      <c r="G174" s="89">
        <v>17673</v>
      </c>
      <c r="H174" s="89">
        <v>16697</v>
      </c>
      <c r="I174" s="30">
        <v>16648.384599999998</v>
      </c>
      <c r="J174" s="178">
        <f t="shared" si="4"/>
        <v>-48.61540000000241</v>
      </c>
      <c r="K174" s="179">
        <f t="shared" si="5"/>
        <v>-2.9116248427862737E-3</v>
      </c>
      <c r="L174" s="222">
        <v>92</v>
      </c>
      <c r="M174" s="4"/>
      <c r="N174" s="84"/>
      <c r="O174" s="84"/>
    </row>
    <row r="175" spans="1:15">
      <c r="A175" s="142" t="s">
        <v>179</v>
      </c>
      <c r="B175" s="112" t="str">
        <f>'Average Weekday'!B175</f>
        <v/>
      </c>
      <c r="C175" s="58" t="s">
        <v>77</v>
      </c>
      <c r="D175" s="68">
        <v>3967</v>
      </c>
      <c r="E175" s="69">
        <v>4694</v>
      </c>
      <c r="F175" s="33">
        <v>3903</v>
      </c>
      <c r="G175" s="89">
        <v>3844</v>
      </c>
      <c r="H175" s="89">
        <v>3487</v>
      </c>
      <c r="I175" s="30">
        <v>3339</v>
      </c>
      <c r="J175" s="178">
        <f t="shared" si="4"/>
        <v>-148</v>
      </c>
      <c r="K175" s="179">
        <f t="shared" si="5"/>
        <v>-4.244336105534844E-2</v>
      </c>
      <c r="L175" s="222">
        <v>344</v>
      </c>
      <c r="N175" s="84"/>
      <c r="O175" s="84"/>
    </row>
    <row r="176" spans="1:15" s="6" customFormat="1">
      <c r="A176" s="142" t="s">
        <v>180</v>
      </c>
      <c r="B176" s="112">
        <f>'Average Weekday'!B176</f>
        <v>47</v>
      </c>
      <c r="C176" s="58" t="s">
        <v>77</v>
      </c>
      <c r="D176" s="68">
        <v>5945</v>
      </c>
      <c r="E176" s="69">
        <v>5696</v>
      </c>
      <c r="F176" s="33">
        <v>1712</v>
      </c>
      <c r="G176" s="89">
        <v>3205</v>
      </c>
      <c r="H176" s="89">
        <v>3384</v>
      </c>
      <c r="I176" s="30">
        <v>4741.0769</v>
      </c>
      <c r="J176" s="178">
        <f t="shared" si="4"/>
        <v>1357.0769</v>
      </c>
      <c r="K176" s="179">
        <f t="shared" si="5"/>
        <v>0.40102745271867613</v>
      </c>
      <c r="L176" s="222">
        <v>291</v>
      </c>
      <c r="M176" s="4"/>
      <c r="N176" s="84"/>
      <c r="O176" s="84"/>
    </row>
    <row r="177" spans="1:15" s="6" customFormat="1">
      <c r="A177" s="142" t="s">
        <v>181</v>
      </c>
      <c r="B177" s="112" t="str">
        <f>'Average Weekday'!B177</f>
        <v/>
      </c>
      <c r="C177" s="58" t="s">
        <v>77</v>
      </c>
      <c r="D177" s="68">
        <v>5189</v>
      </c>
      <c r="E177" s="69">
        <v>5430</v>
      </c>
      <c r="F177" s="33">
        <v>5219</v>
      </c>
      <c r="G177" s="89">
        <v>5057</v>
      </c>
      <c r="H177" s="89">
        <v>4831</v>
      </c>
      <c r="I177" s="30">
        <v>4996.9231</v>
      </c>
      <c r="J177" s="178">
        <f t="shared" si="4"/>
        <v>165.92309999999998</v>
      </c>
      <c r="K177" s="179">
        <f t="shared" si="5"/>
        <v>3.4345497826536946E-2</v>
      </c>
      <c r="L177" s="222">
        <v>284</v>
      </c>
      <c r="M177" s="4"/>
      <c r="N177" s="84"/>
      <c r="O177" s="84"/>
    </row>
    <row r="178" spans="1:15" s="6" customFormat="1">
      <c r="A178" s="142" t="s">
        <v>182</v>
      </c>
      <c r="B178" s="112" t="str">
        <f>'Average Weekday'!B178</f>
        <v/>
      </c>
      <c r="C178" s="58" t="s">
        <v>77</v>
      </c>
      <c r="D178" s="68">
        <v>6701</v>
      </c>
      <c r="E178" s="69">
        <v>7536</v>
      </c>
      <c r="F178" s="33">
        <v>7544</v>
      </c>
      <c r="G178" s="89">
        <v>7644</v>
      </c>
      <c r="H178" s="89">
        <v>7775</v>
      </c>
      <c r="I178" s="30">
        <v>6633.4615000000003</v>
      </c>
      <c r="J178" s="178">
        <f t="shared" si="4"/>
        <v>-1141.5384999999997</v>
      </c>
      <c r="K178" s="179">
        <f t="shared" si="5"/>
        <v>-0.14682167202572344</v>
      </c>
      <c r="L178" s="222">
        <v>230</v>
      </c>
      <c r="M178" s="4"/>
      <c r="N178" s="84"/>
      <c r="O178" s="84"/>
    </row>
    <row r="179" spans="1:15">
      <c r="A179" s="142" t="s">
        <v>183</v>
      </c>
      <c r="B179" s="112">
        <f>'Average Weekday'!B179</f>
        <v>49</v>
      </c>
      <c r="C179" s="58" t="s">
        <v>77</v>
      </c>
      <c r="D179" s="68">
        <v>3274</v>
      </c>
      <c r="E179" s="69">
        <v>4468</v>
      </c>
      <c r="F179" s="33">
        <v>3846</v>
      </c>
      <c r="G179" s="89">
        <v>1121</v>
      </c>
      <c r="H179" s="89">
        <v>2764</v>
      </c>
      <c r="I179" s="30">
        <v>7239.2884000000004</v>
      </c>
      <c r="J179" s="178">
        <f t="shared" si="4"/>
        <v>4475.2884000000004</v>
      </c>
      <c r="K179" s="179">
        <f t="shared" si="5"/>
        <v>1.6191347322720695</v>
      </c>
      <c r="L179" s="222">
        <v>215</v>
      </c>
      <c r="N179" s="84"/>
      <c r="O179" s="84"/>
    </row>
    <row r="180" spans="1:15">
      <c r="A180" s="142" t="s">
        <v>184</v>
      </c>
      <c r="B180" s="112" t="str">
        <f>'Average Weekday'!B180</f>
        <v/>
      </c>
      <c r="C180" s="58" t="s">
        <v>77</v>
      </c>
      <c r="D180" s="68">
        <v>5663</v>
      </c>
      <c r="E180" s="69">
        <v>6200</v>
      </c>
      <c r="F180" s="33">
        <v>6517</v>
      </c>
      <c r="G180" s="89">
        <v>7671</v>
      </c>
      <c r="H180" s="89">
        <v>6276</v>
      </c>
      <c r="I180" s="30">
        <v>6638.3462</v>
      </c>
      <c r="J180" s="178">
        <f t="shared" si="4"/>
        <v>362.34619999999995</v>
      </c>
      <c r="K180" s="179">
        <f t="shared" si="5"/>
        <v>5.7735213511790943E-2</v>
      </c>
      <c r="L180" s="222">
        <v>229</v>
      </c>
      <c r="N180" s="84"/>
      <c r="O180" s="84"/>
    </row>
    <row r="181" spans="1:15" s="6" customFormat="1">
      <c r="A181" s="142" t="s">
        <v>185</v>
      </c>
      <c r="B181" s="112" t="str">
        <f>'Average Weekday'!B181</f>
        <v/>
      </c>
      <c r="C181" s="58" t="s">
        <v>77</v>
      </c>
      <c r="D181" s="68">
        <v>7002</v>
      </c>
      <c r="E181" s="69">
        <v>7329</v>
      </c>
      <c r="F181" s="33">
        <v>7245</v>
      </c>
      <c r="G181" s="89">
        <v>7201</v>
      </c>
      <c r="H181" s="89">
        <v>7153</v>
      </c>
      <c r="I181" s="30">
        <v>6351.7884000000004</v>
      </c>
      <c r="J181" s="178">
        <f t="shared" si="4"/>
        <v>-801.21159999999963</v>
      </c>
      <c r="K181" s="179">
        <f t="shared" si="5"/>
        <v>-0.11201056899203127</v>
      </c>
      <c r="L181" s="222">
        <v>240</v>
      </c>
      <c r="N181" s="84"/>
      <c r="O181" s="84"/>
    </row>
    <row r="182" spans="1:15">
      <c r="A182" s="142" t="s">
        <v>186</v>
      </c>
      <c r="B182" s="112" t="str">
        <f>'Average Weekday'!B182</f>
        <v/>
      </c>
      <c r="C182" s="58" t="s">
        <v>77</v>
      </c>
      <c r="D182" s="68">
        <v>2488</v>
      </c>
      <c r="E182" s="69">
        <v>2773</v>
      </c>
      <c r="F182" s="33">
        <v>2765</v>
      </c>
      <c r="G182" s="89">
        <v>2588</v>
      </c>
      <c r="H182" s="89">
        <v>2540</v>
      </c>
      <c r="I182" s="30">
        <v>2460.6346000000003</v>
      </c>
      <c r="J182" s="178">
        <f t="shared" si="4"/>
        <v>-79.365399999999681</v>
      </c>
      <c r="K182" s="179">
        <f t="shared" si="5"/>
        <v>-3.1246220472440821E-2</v>
      </c>
      <c r="L182" s="222">
        <v>374</v>
      </c>
      <c r="M182" s="6"/>
      <c r="N182" s="84"/>
      <c r="O182" s="84"/>
    </row>
    <row r="183" spans="1:15" s="6" customFormat="1">
      <c r="A183" s="142" t="s">
        <v>187</v>
      </c>
      <c r="B183" s="112" t="str">
        <f>'Average Weekday'!B183</f>
        <v/>
      </c>
      <c r="C183" s="58" t="s">
        <v>77</v>
      </c>
      <c r="D183" s="68">
        <v>3715</v>
      </c>
      <c r="E183" s="69">
        <v>3039</v>
      </c>
      <c r="F183" s="33">
        <v>3126</v>
      </c>
      <c r="G183" s="89">
        <v>3461</v>
      </c>
      <c r="H183" s="89">
        <v>3228</v>
      </c>
      <c r="I183" s="30">
        <v>2467.9614999999999</v>
      </c>
      <c r="J183" s="178">
        <f t="shared" si="4"/>
        <v>-760.03850000000011</v>
      </c>
      <c r="K183" s="179">
        <f t="shared" si="5"/>
        <v>-0.2354518277571252</v>
      </c>
      <c r="L183" s="222">
        <v>373</v>
      </c>
      <c r="M183" s="4"/>
      <c r="N183" s="84"/>
      <c r="O183" s="84"/>
    </row>
    <row r="184" spans="1:15" s="6" customFormat="1">
      <c r="A184" s="142" t="s">
        <v>188</v>
      </c>
      <c r="B184" s="112" t="str">
        <f>'Average Weekday'!B184</f>
        <v/>
      </c>
      <c r="C184" s="58" t="s">
        <v>77</v>
      </c>
      <c r="D184" s="68">
        <v>4933</v>
      </c>
      <c r="E184" s="69">
        <v>5920</v>
      </c>
      <c r="F184" s="33">
        <v>5194</v>
      </c>
      <c r="G184" s="89">
        <v>5583</v>
      </c>
      <c r="H184" s="89">
        <v>4795</v>
      </c>
      <c r="I184" s="30">
        <v>7690.4231</v>
      </c>
      <c r="J184" s="178">
        <f t="shared" si="4"/>
        <v>2895.4231</v>
      </c>
      <c r="K184" s="179">
        <f t="shared" si="5"/>
        <v>0.60384214807090719</v>
      </c>
      <c r="L184" s="222">
        <v>203</v>
      </c>
      <c r="M184" s="4"/>
      <c r="N184" s="84"/>
      <c r="O184" s="84"/>
    </row>
    <row r="185" spans="1:15" s="6" customFormat="1">
      <c r="A185" s="142" t="s">
        <v>189</v>
      </c>
      <c r="B185" s="112" t="str">
        <f>'Average Weekday'!B185</f>
        <v/>
      </c>
      <c r="C185" s="58" t="s">
        <v>77</v>
      </c>
      <c r="D185" s="68">
        <v>25444</v>
      </c>
      <c r="E185" s="69">
        <v>25640</v>
      </c>
      <c r="F185" s="33">
        <v>24167</v>
      </c>
      <c r="G185" s="89">
        <v>23285</v>
      </c>
      <c r="H185" s="89">
        <v>21801</v>
      </c>
      <c r="I185" s="30">
        <v>20983.557699999998</v>
      </c>
      <c r="J185" s="178">
        <f t="shared" si="4"/>
        <v>-817.44230000000243</v>
      </c>
      <c r="K185" s="179">
        <f t="shared" si="5"/>
        <v>-3.7495633227833697E-2</v>
      </c>
      <c r="L185" s="222">
        <v>64</v>
      </c>
      <c r="N185" s="84"/>
      <c r="O185" s="84"/>
    </row>
    <row r="186" spans="1:15" s="6" customFormat="1">
      <c r="A186" s="142" t="s">
        <v>190</v>
      </c>
      <c r="B186" s="112" t="str">
        <f>'Average Weekday'!B186</f>
        <v/>
      </c>
      <c r="C186" s="58" t="s">
        <v>77</v>
      </c>
      <c r="D186" s="68">
        <v>13774</v>
      </c>
      <c r="E186" s="69">
        <v>15165</v>
      </c>
      <c r="F186" s="33">
        <v>13808</v>
      </c>
      <c r="G186" s="89">
        <v>14486</v>
      </c>
      <c r="H186" s="89">
        <v>14365</v>
      </c>
      <c r="I186" s="30">
        <v>19904.038399999998</v>
      </c>
      <c r="J186" s="178">
        <f t="shared" si="4"/>
        <v>5539.0383999999976</v>
      </c>
      <c r="K186" s="179">
        <f t="shared" si="5"/>
        <v>0.38559264879916449</v>
      </c>
      <c r="L186" s="222">
        <v>71</v>
      </c>
      <c r="M186" s="4"/>
      <c r="N186" s="84"/>
      <c r="O186" s="84"/>
    </row>
    <row r="187" spans="1:15" s="6" customFormat="1">
      <c r="A187" s="142" t="s">
        <v>191</v>
      </c>
      <c r="B187" s="112" t="str">
        <f>'Average Weekday'!B187</f>
        <v/>
      </c>
      <c r="C187" s="58" t="s">
        <v>77</v>
      </c>
      <c r="D187" s="68">
        <v>10343</v>
      </c>
      <c r="E187" s="69">
        <v>10039</v>
      </c>
      <c r="F187" s="33">
        <v>10119</v>
      </c>
      <c r="G187" s="89">
        <v>9644</v>
      </c>
      <c r="H187" s="89">
        <v>8943</v>
      </c>
      <c r="I187" s="30">
        <v>5051.1731</v>
      </c>
      <c r="J187" s="178">
        <f t="shared" si="4"/>
        <v>-3891.8269</v>
      </c>
      <c r="K187" s="179">
        <f t="shared" si="5"/>
        <v>-0.43518135972268812</v>
      </c>
      <c r="L187" s="222">
        <v>282</v>
      </c>
      <c r="M187" s="4"/>
      <c r="N187" s="84"/>
      <c r="O187" s="84"/>
    </row>
    <row r="188" spans="1:15" s="6" customFormat="1">
      <c r="A188" s="142" t="s">
        <v>192</v>
      </c>
      <c r="B188" s="112" t="str">
        <f>'Average Weekday'!B188</f>
        <v/>
      </c>
      <c r="C188" s="58" t="s">
        <v>77</v>
      </c>
      <c r="D188" s="68">
        <v>12074</v>
      </c>
      <c r="E188" s="69">
        <v>11294</v>
      </c>
      <c r="F188" s="33">
        <v>12480</v>
      </c>
      <c r="G188" s="89">
        <v>11465</v>
      </c>
      <c r="H188" s="89">
        <v>10167</v>
      </c>
      <c r="I188" s="30">
        <v>6127.1347000000005</v>
      </c>
      <c r="J188" s="178">
        <f t="shared" si="4"/>
        <v>-4039.8652999999995</v>
      </c>
      <c r="K188" s="179">
        <f t="shared" si="5"/>
        <v>-0.39735077210583253</v>
      </c>
      <c r="L188" s="222">
        <v>247</v>
      </c>
      <c r="M188" s="4"/>
      <c r="N188" s="84"/>
      <c r="O188" s="84"/>
    </row>
    <row r="189" spans="1:15">
      <c r="A189" s="142" t="s">
        <v>193</v>
      </c>
      <c r="B189" s="112" t="str">
        <f>'Average Weekday'!B189</f>
        <v/>
      </c>
      <c r="C189" s="58" t="s">
        <v>77</v>
      </c>
      <c r="D189" s="68">
        <v>13088</v>
      </c>
      <c r="E189" s="69">
        <v>14285</v>
      </c>
      <c r="F189" s="33">
        <v>13814</v>
      </c>
      <c r="G189" s="89">
        <v>15648</v>
      </c>
      <c r="H189" s="89">
        <v>12912</v>
      </c>
      <c r="I189" s="30">
        <v>14827.615399999999</v>
      </c>
      <c r="J189" s="178">
        <f t="shared" si="4"/>
        <v>1915.6153999999988</v>
      </c>
      <c r="K189" s="179">
        <f t="shared" si="5"/>
        <v>0.14835930916976448</v>
      </c>
      <c r="L189" s="222">
        <v>103</v>
      </c>
      <c r="N189" s="84"/>
      <c r="O189" s="84"/>
    </row>
    <row r="190" spans="1:15">
      <c r="A190" s="142" t="s">
        <v>194</v>
      </c>
      <c r="B190" s="112" t="str">
        <f>'Average Weekday'!B190</f>
        <v/>
      </c>
      <c r="C190" s="58" t="s">
        <v>77</v>
      </c>
      <c r="D190" s="68">
        <v>6669</v>
      </c>
      <c r="E190" s="69">
        <v>7382</v>
      </c>
      <c r="F190" s="33">
        <v>7043</v>
      </c>
      <c r="G190" s="89">
        <v>5547</v>
      </c>
      <c r="H190" s="89">
        <v>5594</v>
      </c>
      <c r="I190" s="30">
        <v>5720.4231</v>
      </c>
      <c r="J190" s="178">
        <f t="shared" si="4"/>
        <v>126.42309999999998</v>
      </c>
      <c r="K190" s="179">
        <f t="shared" si="5"/>
        <v>2.2599767608151588E-2</v>
      </c>
      <c r="L190" s="222">
        <v>259</v>
      </c>
      <c r="N190" s="84"/>
      <c r="O190" s="84"/>
    </row>
    <row r="191" spans="1:15">
      <c r="A191" s="142" t="s">
        <v>195</v>
      </c>
      <c r="B191" s="112" t="str">
        <f>'Average Weekday'!B191</f>
        <v/>
      </c>
      <c r="C191" s="58" t="s">
        <v>77</v>
      </c>
      <c r="D191" s="68">
        <v>27345</v>
      </c>
      <c r="E191" s="69">
        <v>27639</v>
      </c>
      <c r="F191" s="33">
        <v>27784</v>
      </c>
      <c r="G191" s="89">
        <v>29498</v>
      </c>
      <c r="H191" s="89">
        <v>27320</v>
      </c>
      <c r="I191" s="30">
        <v>21215.75</v>
      </c>
      <c r="J191" s="178">
        <f t="shared" si="4"/>
        <v>-6104.25</v>
      </c>
      <c r="K191" s="179">
        <f t="shared" si="5"/>
        <v>-0.2234352122986823</v>
      </c>
      <c r="L191" s="222">
        <v>60</v>
      </c>
      <c r="N191" s="84"/>
      <c r="O191" s="84"/>
    </row>
    <row r="192" spans="1:15">
      <c r="A192" s="142" t="s">
        <v>196</v>
      </c>
      <c r="B192" s="112" t="str">
        <f>'Average Weekday'!B192</f>
        <v/>
      </c>
      <c r="C192" s="58" t="s">
        <v>77</v>
      </c>
      <c r="D192" s="68">
        <v>9747</v>
      </c>
      <c r="E192" s="69">
        <v>11249</v>
      </c>
      <c r="F192" s="33">
        <v>9560</v>
      </c>
      <c r="G192" s="89">
        <v>8243</v>
      </c>
      <c r="H192" s="89">
        <v>9386</v>
      </c>
      <c r="I192" s="30">
        <v>11631.288399999999</v>
      </c>
      <c r="J192" s="178">
        <f t="shared" si="4"/>
        <v>2245.2883999999995</v>
      </c>
      <c r="K192" s="179">
        <f t="shared" si="5"/>
        <v>0.23921674834860424</v>
      </c>
      <c r="L192" s="222">
        <v>149</v>
      </c>
      <c r="N192" s="84"/>
      <c r="O192" s="84"/>
    </row>
    <row r="193" spans="1:15">
      <c r="A193" s="145" t="s">
        <v>197</v>
      </c>
      <c r="B193" s="112" t="str">
        <f>'Average Weekday'!B193</f>
        <v/>
      </c>
      <c r="C193" s="58" t="s">
        <v>77</v>
      </c>
      <c r="D193" s="68">
        <v>3758</v>
      </c>
      <c r="E193" s="69">
        <v>4290</v>
      </c>
      <c r="F193" s="33">
        <v>4119</v>
      </c>
      <c r="G193" s="89">
        <v>4594</v>
      </c>
      <c r="H193" s="89">
        <v>4492</v>
      </c>
      <c r="I193" s="30">
        <v>4423.6539000000002</v>
      </c>
      <c r="J193" s="178">
        <f t="shared" si="4"/>
        <v>-68.346099999999751</v>
      </c>
      <c r="K193" s="179">
        <f t="shared" si="5"/>
        <v>-1.5215071237755956E-2</v>
      </c>
      <c r="L193" s="222">
        <v>306</v>
      </c>
      <c r="N193" s="84"/>
      <c r="O193" s="84"/>
    </row>
    <row r="194" spans="1:15">
      <c r="A194" s="142" t="s">
        <v>198</v>
      </c>
      <c r="B194" s="112">
        <f>'Average Weekday'!B194</f>
        <v>50</v>
      </c>
      <c r="C194" s="58" t="s">
        <v>77</v>
      </c>
      <c r="D194" s="68">
        <v>1485</v>
      </c>
      <c r="E194" s="69">
        <v>1282</v>
      </c>
      <c r="F194" s="33">
        <v>1254</v>
      </c>
      <c r="G194" s="89">
        <v>1039</v>
      </c>
      <c r="H194" s="89">
        <v>843</v>
      </c>
      <c r="I194" s="30">
        <v>1055.4423000000002</v>
      </c>
      <c r="J194" s="178">
        <f t="shared" si="4"/>
        <v>212.44230000000016</v>
      </c>
      <c r="K194" s="179">
        <f t="shared" si="5"/>
        <v>0.25200747330960871</v>
      </c>
      <c r="L194" s="222">
        <v>414</v>
      </c>
      <c r="N194" s="84"/>
      <c r="O194" s="84"/>
    </row>
    <row r="195" spans="1:15">
      <c r="A195" s="142" t="s">
        <v>199</v>
      </c>
      <c r="B195" s="112" t="str">
        <f>'Average Weekday'!B195</f>
        <v/>
      </c>
      <c r="C195" s="58" t="s">
        <v>77</v>
      </c>
      <c r="D195" s="68">
        <v>10877</v>
      </c>
      <c r="E195" s="69">
        <v>9902</v>
      </c>
      <c r="F195" s="33">
        <v>8999</v>
      </c>
      <c r="G195" s="89">
        <v>10231</v>
      </c>
      <c r="H195" s="89">
        <v>10364</v>
      </c>
      <c r="I195" s="30">
        <v>10220.846100000001</v>
      </c>
      <c r="J195" s="178">
        <f t="shared" si="4"/>
        <v>-143.15389999999934</v>
      </c>
      <c r="K195" s="179">
        <f t="shared" si="5"/>
        <v>-1.3812610961018847E-2</v>
      </c>
      <c r="L195" s="222">
        <v>164</v>
      </c>
      <c r="N195" s="84"/>
      <c r="O195" s="84"/>
    </row>
    <row r="196" spans="1:15">
      <c r="A196" s="142" t="s">
        <v>200</v>
      </c>
      <c r="B196" s="112" t="str">
        <f>'Average Weekday'!B196</f>
        <v/>
      </c>
      <c r="C196" s="58" t="s">
        <v>77</v>
      </c>
      <c r="D196" s="68">
        <v>6407</v>
      </c>
      <c r="E196" s="69">
        <v>6055</v>
      </c>
      <c r="F196" s="33">
        <v>5686</v>
      </c>
      <c r="G196" s="89">
        <v>4803</v>
      </c>
      <c r="H196" s="89">
        <v>4085</v>
      </c>
      <c r="I196" s="30">
        <v>4614.9808000000003</v>
      </c>
      <c r="J196" s="178">
        <f t="shared" si="4"/>
        <v>529.98080000000027</v>
      </c>
      <c r="K196" s="179">
        <f t="shared" si="5"/>
        <v>0.12973826193390459</v>
      </c>
      <c r="L196" s="222">
        <v>295</v>
      </c>
      <c r="N196" s="84"/>
      <c r="O196" s="84"/>
    </row>
    <row r="197" spans="1:15">
      <c r="A197" s="142" t="s">
        <v>201</v>
      </c>
      <c r="B197" s="112" t="str">
        <f>'Average Weekday'!B197</f>
        <v/>
      </c>
      <c r="C197" s="58" t="s">
        <v>77</v>
      </c>
      <c r="D197" s="68">
        <v>5651</v>
      </c>
      <c r="E197" s="69">
        <v>4697</v>
      </c>
      <c r="F197" s="33">
        <v>4706</v>
      </c>
      <c r="G197" s="89">
        <v>5387</v>
      </c>
      <c r="H197" s="89">
        <v>4739</v>
      </c>
      <c r="I197" s="30">
        <v>3516.3460999999998</v>
      </c>
      <c r="J197" s="178">
        <f t="shared" ref="J197:J260" si="6">I197-H197</f>
        <v>-1222.6539000000002</v>
      </c>
      <c r="K197" s="179">
        <f t="shared" ref="K197:K260" si="7">J197/H197</f>
        <v>-0.25799829077864533</v>
      </c>
      <c r="L197" s="222">
        <v>340</v>
      </c>
      <c r="N197" s="84"/>
      <c r="O197" s="84"/>
    </row>
    <row r="198" spans="1:15">
      <c r="A198" s="142" t="s">
        <v>202</v>
      </c>
      <c r="B198" s="112">
        <f>'Average Weekday'!B198</f>
        <v>51</v>
      </c>
      <c r="C198" s="58" t="s">
        <v>77</v>
      </c>
      <c r="D198" s="68">
        <v>6881</v>
      </c>
      <c r="E198" s="69">
        <v>8226</v>
      </c>
      <c r="F198" s="33">
        <v>6504</v>
      </c>
      <c r="G198" s="89">
        <v>5972</v>
      </c>
      <c r="H198" s="89">
        <v>5748</v>
      </c>
      <c r="I198" s="30">
        <v>5401.8845999999994</v>
      </c>
      <c r="J198" s="178">
        <f t="shared" si="6"/>
        <v>-346.11540000000059</v>
      </c>
      <c r="K198" s="179">
        <f t="shared" si="7"/>
        <v>-6.0214926931106576E-2</v>
      </c>
      <c r="L198" s="222">
        <v>271</v>
      </c>
      <c r="M198" s="6"/>
      <c r="N198" s="84"/>
      <c r="O198" s="84"/>
    </row>
    <row r="199" spans="1:15">
      <c r="A199" s="142" t="s">
        <v>203</v>
      </c>
      <c r="B199" s="112" t="str">
        <f>'Average Weekday'!B199</f>
        <v/>
      </c>
      <c r="C199" s="58" t="s">
        <v>77</v>
      </c>
      <c r="D199" s="68">
        <v>7145</v>
      </c>
      <c r="E199" s="69">
        <v>7853</v>
      </c>
      <c r="F199" s="33">
        <v>7192</v>
      </c>
      <c r="G199" s="89">
        <v>7008</v>
      </c>
      <c r="H199" s="89">
        <v>6555</v>
      </c>
      <c r="I199" s="30">
        <v>5486.4230000000007</v>
      </c>
      <c r="J199" s="178">
        <f t="shared" si="6"/>
        <v>-1068.5769999999993</v>
      </c>
      <c r="K199" s="179">
        <f t="shared" si="7"/>
        <v>-0.16301708619374514</v>
      </c>
      <c r="L199" s="222">
        <v>268</v>
      </c>
      <c r="N199" s="84"/>
      <c r="O199" s="84"/>
    </row>
    <row r="200" spans="1:15">
      <c r="A200" s="142" t="s">
        <v>204</v>
      </c>
      <c r="B200" s="112" t="str">
        <f>'Average Weekday'!B200</f>
        <v/>
      </c>
      <c r="C200" s="58" t="s">
        <v>77</v>
      </c>
      <c r="D200" s="68">
        <v>10490</v>
      </c>
      <c r="E200" s="69">
        <v>12210</v>
      </c>
      <c r="F200" s="33">
        <v>10122</v>
      </c>
      <c r="G200" s="89">
        <v>11558</v>
      </c>
      <c r="H200" s="89">
        <v>10554</v>
      </c>
      <c r="I200" s="30">
        <v>10526.730800000001</v>
      </c>
      <c r="J200" s="178">
        <f t="shared" si="6"/>
        <v>-27.269199999998818</v>
      </c>
      <c r="K200" s="179">
        <f t="shared" si="7"/>
        <v>-2.5837786621185159E-3</v>
      </c>
      <c r="L200" s="222">
        <v>160</v>
      </c>
      <c r="M200" s="6"/>
      <c r="N200" s="84"/>
      <c r="O200" s="84"/>
    </row>
    <row r="201" spans="1:15">
      <c r="A201" s="142" t="s">
        <v>205</v>
      </c>
      <c r="B201" s="112" t="str">
        <f>'Average Weekday'!B201</f>
        <v/>
      </c>
      <c r="C201" s="58" t="s">
        <v>77</v>
      </c>
      <c r="D201" s="68">
        <v>4167</v>
      </c>
      <c r="E201" s="69">
        <v>4249</v>
      </c>
      <c r="F201" s="33">
        <v>4099</v>
      </c>
      <c r="G201" s="89">
        <v>3482</v>
      </c>
      <c r="H201" s="89">
        <v>2835</v>
      </c>
      <c r="I201" s="30">
        <v>2651.4229999999998</v>
      </c>
      <c r="J201" s="178">
        <f t="shared" si="6"/>
        <v>-183.57700000000023</v>
      </c>
      <c r="K201" s="179">
        <f t="shared" si="7"/>
        <v>-6.4753791887125295E-2</v>
      </c>
      <c r="L201" s="222">
        <v>362</v>
      </c>
      <c r="N201" s="84"/>
      <c r="O201" s="84"/>
    </row>
    <row r="202" spans="1:15">
      <c r="A202" s="142" t="s">
        <v>206</v>
      </c>
      <c r="B202" s="112" t="str">
        <f>'Average Weekday'!B202</f>
        <v/>
      </c>
      <c r="C202" s="58" t="s">
        <v>77</v>
      </c>
      <c r="D202" s="68">
        <v>4925</v>
      </c>
      <c r="E202" s="69">
        <v>5241</v>
      </c>
      <c r="F202" s="33">
        <v>5032</v>
      </c>
      <c r="G202" s="89">
        <v>4770</v>
      </c>
      <c r="H202" s="89">
        <v>4656</v>
      </c>
      <c r="I202" s="30">
        <v>5551</v>
      </c>
      <c r="J202" s="178">
        <f t="shared" si="6"/>
        <v>895</v>
      </c>
      <c r="K202" s="179">
        <f t="shared" si="7"/>
        <v>0.19222508591065293</v>
      </c>
      <c r="L202" s="222">
        <v>265</v>
      </c>
      <c r="M202" s="6"/>
      <c r="N202" s="84"/>
      <c r="O202" s="84"/>
    </row>
    <row r="203" spans="1:15">
      <c r="A203" s="142" t="s">
        <v>207</v>
      </c>
      <c r="B203" s="112" t="str">
        <f>'Average Weekday'!B203</f>
        <v/>
      </c>
      <c r="C203" s="58" t="s">
        <v>77</v>
      </c>
      <c r="D203" s="68">
        <v>19979</v>
      </c>
      <c r="E203" s="69">
        <v>22586</v>
      </c>
      <c r="F203" s="33">
        <v>22197</v>
      </c>
      <c r="G203" s="89">
        <v>22803</v>
      </c>
      <c r="H203" s="89">
        <v>21559</v>
      </c>
      <c r="I203" s="30">
        <v>21949.2307</v>
      </c>
      <c r="J203" s="178">
        <f t="shared" si="6"/>
        <v>390.23070000000007</v>
      </c>
      <c r="K203" s="179">
        <f t="shared" si="7"/>
        <v>1.8100593719560281E-2</v>
      </c>
      <c r="L203" s="222">
        <v>58</v>
      </c>
      <c r="N203" s="84"/>
      <c r="O203" s="84"/>
    </row>
    <row r="204" spans="1:15" s="6" customFormat="1">
      <c r="A204" s="142" t="s">
        <v>208</v>
      </c>
      <c r="B204" s="112">
        <f>'Average Weekday'!B204</f>
        <v>53</v>
      </c>
      <c r="C204" s="58" t="s">
        <v>77</v>
      </c>
      <c r="D204" s="68">
        <v>3167</v>
      </c>
      <c r="E204" s="69">
        <v>3751</v>
      </c>
      <c r="F204" s="33">
        <v>3597</v>
      </c>
      <c r="G204" s="89">
        <v>3548</v>
      </c>
      <c r="H204" s="89">
        <v>3712</v>
      </c>
      <c r="I204" s="30">
        <v>3757.0962</v>
      </c>
      <c r="J204" s="178">
        <f t="shared" si="6"/>
        <v>45.096199999999953</v>
      </c>
      <c r="K204" s="179">
        <f t="shared" si="7"/>
        <v>1.2148760775862057E-2</v>
      </c>
      <c r="L204" s="222">
        <v>328</v>
      </c>
      <c r="N204" s="84"/>
      <c r="O204" s="84"/>
    </row>
    <row r="205" spans="1:15">
      <c r="A205" s="142" t="s">
        <v>209</v>
      </c>
      <c r="B205" s="112" t="str">
        <f>'Average Weekday'!B205</f>
        <v/>
      </c>
      <c r="C205" s="58" t="s">
        <v>77</v>
      </c>
      <c r="D205" s="68">
        <v>1958</v>
      </c>
      <c r="E205" s="69">
        <v>2072</v>
      </c>
      <c r="F205" s="33">
        <v>1903</v>
      </c>
      <c r="G205" s="89">
        <v>2068</v>
      </c>
      <c r="H205" s="89">
        <v>1793</v>
      </c>
      <c r="I205" s="30">
        <v>1702.1347000000001</v>
      </c>
      <c r="J205" s="178">
        <f t="shared" si="6"/>
        <v>-90.865299999999934</v>
      </c>
      <c r="K205" s="179">
        <f t="shared" si="7"/>
        <v>-5.0677802565532587E-2</v>
      </c>
      <c r="L205" s="222">
        <v>399</v>
      </c>
      <c r="N205" s="84"/>
      <c r="O205" s="84"/>
    </row>
    <row r="206" spans="1:15">
      <c r="A206" s="142" t="s">
        <v>210</v>
      </c>
      <c r="B206" s="112">
        <f>'Average Weekday'!B206</f>
        <v>54</v>
      </c>
      <c r="C206" s="58" t="s">
        <v>77</v>
      </c>
      <c r="D206" s="68">
        <v>6381</v>
      </c>
      <c r="E206" s="69">
        <v>6387</v>
      </c>
      <c r="F206" s="33">
        <v>6844</v>
      </c>
      <c r="G206" s="89">
        <v>8295</v>
      </c>
      <c r="H206" s="89">
        <v>8010</v>
      </c>
      <c r="I206" s="30">
        <v>6941.2307000000001</v>
      </c>
      <c r="J206" s="178">
        <f t="shared" si="6"/>
        <v>-1068.7692999999999</v>
      </c>
      <c r="K206" s="179">
        <f t="shared" si="7"/>
        <v>-0.13342937578027464</v>
      </c>
      <c r="L206" s="222">
        <v>225</v>
      </c>
      <c r="N206" s="84"/>
      <c r="O206" s="84"/>
    </row>
    <row r="207" spans="1:15" s="6" customFormat="1">
      <c r="A207" s="142" t="s">
        <v>211</v>
      </c>
      <c r="B207" s="112">
        <f>'Average Weekday'!B207</f>
        <v>55</v>
      </c>
      <c r="C207" s="58" t="s">
        <v>77</v>
      </c>
      <c r="D207" s="68">
        <v>5303</v>
      </c>
      <c r="E207" s="69">
        <v>5902</v>
      </c>
      <c r="F207" s="33">
        <v>2206</v>
      </c>
      <c r="G207" s="89">
        <v>3027</v>
      </c>
      <c r="H207" s="89">
        <v>3211</v>
      </c>
      <c r="I207" s="30">
        <v>3926.75</v>
      </c>
      <c r="J207" s="178">
        <f t="shared" si="6"/>
        <v>715.75</v>
      </c>
      <c r="K207" s="179">
        <f t="shared" si="7"/>
        <v>0.22290563687324821</v>
      </c>
      <c r="L207" s="222">
        <v>325</v>
      </c>
      <c r="M207" s="4"/>
      <c r="N207" s="84"/>
      <c r="O207" s="84"/>
    </row>
    <row r="208" spans="1:15">
      <c r="A208" s="142" t="s">
        <v>212</v>
      </c>
      <c r="B208" s="112" t="str">
        <f>'Average Weekday'!B208</f>
        <v/>
      </c>
      <c r="C208" s="58" t="s">
        <v>77</v>
      </c>
      <c r="D208" s="68">
        <v>3255</v>
      </c>
      <c r="E208" s="69">
        <v>3520</v>
      </c>
      <c r="F208" s="33">
        <v>3204</v>
      </c>
      <c r="G208" s="89">
        <v>3296</v>
      </c>
      <c r="H208" s="89">
        <v>3132</v>
      </c>
      <c r="I208" s="30">
        <v>2360.5577000000003</v>
      </c>
      <c r="J208" s="178">
        <f t="shared" si="6"/>
        <v>-771.4422999999997</v>
      </c>
      <c r="K208" s="179">
        <f t="shared" si="7"/>
        <v>-0.24630980204342265</v>
      </c>
      <c r="L208" s="222">
        <v>378</v>
      </c>
      <c r="M208" s="6"/>
      <c r="N208" s="84"/>
      <c r="O208" s="84"/>
    </row>
    <row r="209" spans="1:15" s="6" customFormat="1">
      <c r="A209" s="144" t="s">
        <v>213</v>
      </c>
      <c r="B209" s="112">
        <f>'Average Weekday'!B209</f>
        <v>57</v>
      </c>
      <c r="C209" s="58" t="s">
        <v>77</v>
      </c>
      <c r="D209" s="68">
        <v>5792</v>
      </c>
      <c r="E209" s="69">
        <v>5240</v>
      </c>
      <c r="F209" s="33">
        <v>4944</v>
      </c>
      <c r="G209" s="89">
        <v>2690</v>
      </c>
      <c r="H209" s="89">
        <v>4281</v>
      </c>
      <c r="I209" s="30">
        <v>4818.5383999999995</v>
      </c>
      <c r="J209" s="178">
        <f t="shared" si="6"/>
        <v>537.53839999999946</v>
      </c>
      <c r="K209" s="179">
        <f t="shared" si="7"/>
        <v>0.12556374678813348</v>
      </c>
      <c r="L209" s="222">
        <v>289</v>
      </c>
      <c r="M209" s="4"/>
      <c r="N209" s="84"/>
      <c r="O209" s="84"/>
    </row>
    <row r="210" spans="1:15">
      <c r="A210" s="142" t="s">
        <v>214</v>
      </c>
      <c r="B210" s="112" t="str">
        <f>'Average Weekday'!B210</f>
        <v/>
      </c>
      <c r="C210" s="58" t="s">
        <v>77</v>
      </c>
      <c r="D210" s="68">
        <v>15404</v>
      </c>
      <c r="E210" s="69">
        <v>14105</v>
      </c>
      <c r="F210" s="33">
        <v>13301</v>
      </c>
      <c r="G210" s="89">
        <v>15104</v>
      </c>
      <c r="H210" s="89">
        <v>13368</v>
      </c>
      <c r="I210" s="30">
        <v>13567.6538</v>
      </c>
      <c r="J210" s="178">
        <f t="shared" si="6"/>
        <v>199.65380000000005</v>
      </c>
      <c r="K210" s="179">
        <f t="shared" si="7"/>
        <v>1.4935203470975468E-2</v>
      </c>
      <c r="L210" s="222">
        <v>115</v>
      </c>
      <c r="N210" s="84"/>
      <c r="O210" s="84"/>
    </row>
    <row r="211" spans="1:15">
      <c r="A211" s="142" t="s">
        <v>215</v>
      </c>
      <c r="B211" s="112" t="str">
        <f>'Average Weekday'!B211</f>
        <v/>
      </c>
      <c r="C211" s="58" t="s">
        <v>77</v>
      </c>
      <c r="D211" s="68">
        <v>6719</v>
      </c>
      <c r="E211" s="69">
        <v>7162</v>
      </c>
      <c r="F211" s="33">
        <v>6984</v>
      </c>
      <c r="G211" s="89">
        <v>7063</v>
      </c>
      <c r="H211" s="89">
        <v>7005</v>
      </c>
      <c r="I211" s="30">
        <v>6773.8461000000007</v>
      </c>
      <c r="J211" s="178">
        <f t="shared" si="6"/>
        <v>-231.15389999999934</v>
      </c>
      <c r="K211" s="179">
        <f t="shared" si="7"/>
        <v>-3.2998415417558789E-2</v>
      </c>
      <c r="L211" s="222">
        <v>227</v>
      </c>
      <c r="N211" s="84"/>
      <c r="O211" s="84"/>
    </row>
    <row r="212" spans="1:15" s="6" customFormat="1">
      <c r="A212" s="142" t="s">
        <v>216</v>
      </c>
      <c r="B212" s="112">
        <f>'Average Weekday'!B212</f>
        <v>58</v>
      </c>
      <c r="C212" s="58" t="s">
        <v>77</v>
      </c>
      <c r="D212" s="68">
        <v>5536</v>
      </c>
      <c r="E212" s="69">
        <v>1777</v>
      </c>
      <c r="F212" s="33">
        <v>4078</v>
      </c>
      <c r="G212" s="89">
        <v>4590</v>
      </c>
      <c r="H212" s="89">
        <v>3694</v>
      </c>
      <c r="I212" s="30">
        <v>4240.5191999999997</v>
      </c>
      <c r="J212" s="178">
        <f t="shared" si="6"/>
        <v>546.51919999999973</v>
      </c>
      <c r="K212" s="179">
        <f t="shared" si="7"/>
        <v>0.14794780725500806</v>
      </c>
      <c r="L212" s="222">
        <v>314</v>
      </c>
      <c r="M212" s="4"/>
      <c r="N212" s="84"/>
      <c r="O212" s="84"/>
    </row>
    <row r="213" spans="1:15">
      <c r="A213" s="142" t="s">
        <v>217</v>
      </c>
      <c r="B213" s="112" t="str">
        <f>'Average Weekday'!B213</f>
        <v/>
      </c>
      <c r="C213" s="58" t="s">
        <v>77</v>
      </c>
      <c r="D213" s="68">
        <v>5680</v>
      </c>
      <c r="E213" s="69">
        <v>6136</v>
      </c>
      <c r="F213" s="33">
        <v>6188</v>
      </c>
      <c r="G213" s="89">
        <v>6268</v>
      </c>
      <c r="H213" s="89">
        <v>6390</v>
      </c>
      <c r="I213" s="30">
        <v>6375.6923000000006</v>
      </c>
      <c r="J213" s="178">
        <f t="shared" si="6"/>
        <v>-14.307699999999386</v>
      </c>
      <c r="K213" s="179">
        <f t="shared" si="7"/>
        <v>-2.2390766823160227E-3</v>
      </c>
      <c r="L213" s="222">
        <v>237</v>
      </c>
      <c r="M213" s="6"/>
      <c r="N213" s="84"/>
      <c r="O213" s="84"/>
    </row>
    <row r="214" spans="1:15">
      <c r="A214" s="142" t="s">
        <v>218</v>
      </c>
      <c r="B214" s="112">
        <f>'Average Weekday'!B214</f>
        <v>59</v>
      </c>
      <c r="C214" s="58" t="s">
        <v>77</v>
      </c>
      <c r="D214" s="68">
        <v>5137</v>
      </c>
      <c r="E214" s="69">
        <v>6568</v>
      </c>
      <c r="F214" s="33">
        <v>3373</v>
      </c>
      <c r="G214" s="89">
        <v>4288</v>
      </c>
      <c r="H214" s="89">
        <v>3642</v>
      </c>
      <c r="I214" s="30">
        <v>4039.7307000000001</v>
      </c>
      <c r="J214" s="178">
        <f t="shared" si="6"/>
        <v>397.73070000000007</v>
      </c>
      <c r="K214" s="179">
        <f t="shared" si="7"/>
        <v>0.10920667215815488</v>
      </c>
      <c r="L214" s="222">
        <v>321</v>
      </c>
      <c r="N214" s="84"/>
      <c r="O214" s="84"/>
    </row>
    <row r="215" spans="1:15">
      <c r="A215" s="142" t="s">
        <v>219</v>
      </c>
      <c r="B215" s="112" t="str">
        <f>'Average Weekday'!B215</f>
        <v/>
      </c>
      <c r="C215" s="58" t="s">
        <v>77</v>
      </c>
      <c r="D215" s="68">
        <v>11092</v>
      </c>
      <c r="E215" s="69">
        <v>11984</v>
      </c>
      <c r="F215" s="33">
        <v>11562</v>
      </c>
      <c r="G215" s="89">
        <v>12146</v>
      </c>
      <c r="H215" s="89">
        <v>11595</v>
      </c>
      <c r="I215" s="30">
        <v>11508.288499999999</v>
      </c>
      <c r="J215" s="178">
        <f t="shared" si="6"/>
        <v>-86.711500000001251</v>
      </c>
      <c r="K215" s="179">
        <f t="shared" si="7"/>
        <v>-7.4783527382493529E-3</v>
      </c>
      <c r="L215" s="222">
        <v>151</v>
      </c>
      <c r="N215" s="84"/>
      <c r="O215" s="84"/>
    </row>
    <row r="216" spans="1:15">
      <c r="A216" s="142" t="s">
        <v>220</v>
      </c>
      <c r="B216" s="112" t="str">
        <f>'Average Weekday'!B216</f>
        <v/>
      </c>
      <c r="C216" s="58" t="s">
        <v>77</v>
      </c>
      <c r="D216" s="68">
        <v>3586</v>
      </c>
      <c r="E216" s="69">
        <v>3669</v>
      </c>
      <c r="F216" s="33">
        <v>3529</v>
      </c>
      <c r="G216" s="89">
        <v>3486</v>
      </c>
      <c r="H216" s="89">
        <v>3303</v>
      </c>
      <c r="I216" s="30">
        <v>3188.4808000000003</v>
      </c>
      <c r="J216" s="178">
        <f t="shared" si="6"/>
        <v>-114.51919999999973</v>
      </c>
      <c r="K216" s="179">
        <f t="shared" si="7"/>
        <v>-3.4671268543748024E-2</v>
      </c>
      <c r="L216" s="222">
        <v>349</v>
      </c>
      <c r="M216" s="6"/>
      <c r="N216" s="84"/>
      <c r="O216" s="84"/>
    </row>
    <row r="217" spans="1:15">
      <c r="A217" s="142" t="s">
        <v>221</v>
      </c>
      <c r="B217" s="112" t="str">
        <f>'Average Weekday'!B217</f>
        <v/>
      </c>
      <c r="C217" s="58" t="s">
        <v>77</v>
      </c>
      <c r="D217" s="68">
        <v>6001</v>
      </c>
      <c r="E217" s="69">
        <v>6299</v>
      </c>
      <c r="F217" s="33">
        <v>5391</v>
      </c>
      <c r="G217" s="89">
        <v>5289</v>
      </c>
      <c r="H217" s="89">
        <v>5023</v>
      </c>
      <c r="I217" s="30">
        <v>5095.6154000000006</v>
      </c>
      <c r="J217" s="178">
        <f t="shared" si="6"/>
        <v>72.615400000000591</v>
      </c>
      <c r="K217" s="179">
        <f t="shared" si="7"/>
        <v>1.4456579733227273E-2</v>
      </c>
      <c r="L217" s="222">
        <v>281</v>
      </c>
      <c r="N217" s="84"/>
      <c r="O217" s="84"/>
    </row>
    <row r="218" spans="1:15" s="6" customFormat="1">
      <c r="A218" s="142" t="s">
        <v>222</v>
      </c>
      <c r="B218" s="112" t="str">
        <f>'Average Weekday'!B218</f>
        <v/>
      </c>
      <c r="C218" s="58" t="s">
        <v>77</v>
      </c>
      <c r="D218" s="68">
        <v>5705</v>
      </c>
      <c r="E218" s="69">
        <v>6267</v>
      </c>
      <c r="F218" s="33">
        <v>5869</v>
      </c>
      <c r="G218" s="89">
        <v>5750</v>
      </c>
      <c r="H218" s="89">
        <v>5574</v>
      </c>
      <c r="I218" s="30">
        <v>4759.6731</v>
      </c>
      <c r="J218" s="178">
        <f t="shared" si="6"/>
        <v>-814.32690000000002</v>
      </c>
      <c r="K218" s="179">
        <f t="shared" si="7"/>
        <v>-0.14609381054897741</v>
      </c>
      <c r="L218" s="222">
        <v>290</v>
      </c>
      <c r="M218" s="4"/>
      <c r="N218" s="84"/>
      <c r="O218" s="84"/>
    </row>
    <row r="219" spans="1:15">
      <c r="A219" s="142" t="s">
        <v>223</v>
      </c>
      <c r="B219" s="112" t="str">
        <f>'Average Weekday'!B219</f>
        <v/>
      </c>
      <c r="C219" s="58" t="s">
        <v>77</v>
      </c>
      <c r="D219" s="68">
        <v>5625</v>
      </c>
      <c r="E219" s="69">
        <v>4488</v>
      </c>
      <c r="F219" s="33">
        <v>4318</v>
      </c>
      <c r="G219" s="89">
        <v>4701</v>
      </c>
      <c r="H219" s="89">
        <v>4028</v>
      </c>
      <c r="I219" s="30">
        <v>3092.8077000000003</v>
      </c>
      <c r="J219" s="178">
        <f t="shared" si="6"/>
        <v>-935.1922999999997</v>
      </c>
      <c r="K219" s="179">
        <f t="shared" si="7"/>
        <v>-0.23217286494538225</v>
      </c>
      <c r="L219" s="222">
        <v>353</v>
      </c>
      <c r="N219" s="84"/>
      <c r="O219" s="84"/>
    </row>
    <row r="220" spans="1:15">
      <c r="A220" s="142" t="s">
        <v>224</v>
      </c>
      <c r="B220" s="112">
        <f>'Average Weekday'!B220</f>
        <v>60</v>
      </c>
      <c r="C220" s="58" t="s">
        <v>77</v>
      </c>
      <c r="D220" s="68">
        <v>7490</v>
      </c>
      <c r="E220" s="69">
        <v>6748</v>
      </c>
      <c r="F220" s="33">
        <v>5547</v>
      </c>
      <c r="G220" s="89">
        <v>3157</v>
      </c>
      <c r="H220" s="89">
        <v>4977</v>
      </c>
      <c r="I220" s="30">
        <v>5576.3654000000006</v>
      </c>
      <c r="J220" s="178">
        <f t="shared" si="6"/>
        <v>599.36540000000059</v>
      </c>
      <c r="K220" s="179">
        <f t="shared" si="7"/>
        <v>0.12042704440425971</v>
      </c>
      <c r="L220" s="222">
        <v>264</v>
      </c>
      <c r="M220" s="6"/>
      <c r="N220" s="84"/>
      <c r="O220" s="84"/>
    </row>
    <row r="221" spans="1:15">
      <c r="A221" s="142" t="s">
        <v>225</v>
      </c>
      <c r="B221" s="112" t="str">
        <f>'Average Weekday'!B221</f>
        <v/>
      </c>
      <c r="C221" s="58" t="s">
        <v>77</v>
      </c>
      <c r="D221" s="68">
        <v>7992</v>
      </c>
      <c r="E221" s="69">
        <v>7252</v>
      </c>
      <c r="F221" s="33">
        <v>6713</v>
      </c>
      <c r="G221" s="89">
        <v>5744</v>
      </c>
      <c r="H221" s="89">
        <v>6500</v>
      </c>
      <c r="I221" s="30">
        <v>7294.7691999999997</v>
      </c>
      <c r="J221" s="178">
        <f t="shared" si="6"/>
        <v>794.76919999999973</v>
      </c>
      <c r="K221" s="179">
        <f t="shared" si="7"/>
        <v>0.12227218461538457</v>
      </c>
      <c r="L221" s="222">
        <v>211</v>
      </c>
      <c r="N221" s="84"/>
      <c r="O221" s="84"/>
    </row>
    <row r="222" spans="1:15">
      <c r="A222" s="142" t="s">
        <v>226</v>
      </c>
      <c r="B222" s="112" t="str">
        <f>'Average Weekday'!B222</f>
        <v/>
      </c>
      <c r="C222" s="58" t="s">
        <v>77</v>
      </c>
      <c r="D222" s="68">
        <v>18822</v>
      </c>
      <c r="E222" s="69">
        <v>19583</v>
      </c>
      <c r="F222" s="33">
        <v>19318</v>
      </c>
      <c r="G222" s="89">
        <v>20225</v>
      </c>
      <c r="H222" s="89">
        <v>20086</v>
      </c>
      <c r="I222" s="30">
        <v>19198.4231</v>
      </c>
      <c r="J222" s="178">
        <f t="shared" si="6"/>
        <v>-887.57690000000002</v>
      </c>
      <c r="K222" s="179">
        <f t="shared" si="7"/>
        <v>-4.4188833018022504E-2</v>
      </c>
      <c r="L222" s="222">
        <v>77</v>
      </c>
      <c r="M222" s="6"/>
      <c r="N222" s="84"/>
      <c r="O222" s="84"/>
    </row>
    <row r="223" spans="1:15" s="6" customFormat="1">
      <c r="A223" s="142" t="s">
        <v>227</v>
      </c>
      <c r="B223" s="112">
        <f>'Average Weekday'!B223</f>
        <v>61</v>
      </c>
      <c r="C223" s="58" t="s">
        <v>77</v>
      </c>
      <c r="D223" s="68">
        <v>3159</v>
      </c>
      <c r="E223" s="69">
        <v>967</v>
      </c>
      <c r="F223" s="33">
        <v>3205</v>
      </c>
      <c r="G223" s="89">
        <v>2681</v>
      </c>
      <c r="H223" s="89">
        <v>2087</v>
      </c>
      <c r="I223" s="30">
        <v>2389.7115999999996</v>
      </c>
      <c r="J223" s="178">
        <f t="shared" si="6"/>
        <v>302.71159999999963</v>
      </c>
      <c r="K223" s="179">
        <f t="shared" si="7"/>
        <v>0.14504628653569701</v>
      </c>
      <c r="L223" s="222">
        <v>376</v>
      </c>
      <c r="M223" s="4"/>
      <c r="N223" s="84"/>
      <c r="O223" s="84"/>
    </row>
    <row r="224" spans="1:15" s="6" customFormat="1">
      <c r="A224" s="142" t="s">
        <v>228</v>
      </c>
      <c r="B224" s="112" t="str">
        <f>'Average Weekday'!B224</f>
        <v/>
      </c>
      <c r="C224" s="58" t="s">
        <v>77</v>
      </c>
      <c r="D224" s="68">
        <v>3488</v>
      </c>
      <c r="E224" s="69">
        <v>3718</v>
      </c>
      <c r="F224" s="33">
        <v>3563</v>
      </c>
      <c r="G224" s="89">
        <v>3618</v>
      </c>
      <c r="H224" s="89">
        <v>3406</v>
      </c>
      <c r="I224" s="30">
        <v>3204.3654000000001</v>
      </c>
      <c r="J224" s="178">
        <f t="shared" si="6"/>
        <v>-201.63459999999986</v>
      </c>
      <c r="K224" s="179">
        <f t="shared" si="7"/>
        <v>-5.9199823840281815E-2</v>
      </c>
      <c r="L224" s="222">
        <v>348</v>
      </c>
      <c r="M224" s="4"/>
      <c r="N224" s="84"/>
      <c r="O224" s="84"/>
    </row>
    <row r="225" spans="1:15" s="6" customFormat="1">
      <c r="A225" s="142" t="s">
        <v>229</v>
      </c>
      <c r="B225" s="112" t="str">
        <f>'Average Weekday'!B225</f>
        <v/>
      </c>
      <c r="C225" s="58" t="s">
        <v>77</v>
      </c>
      <c r="D225" s="68">
        <v>3562</v>
      </c>
      <c r="E225" s="69">
        <v>3681</v>
      </c>
      <c r="F225" s="33">
        <v>3663</v>
      </c>
      <c r="G225" s="89">
        <v>3145</v>
      </c>
      <c r="H225" s="89">
        <v>2511</v>
      </c>
      <c r="I225" s="30">
        <v>2299.8460999999998</v>
      </c>
      <c r="J225" s="178">
        <f t="shared" si="6"/>
        <v>-211.15390000000025</v>
      </c>
      <c r="K225" s="179">
        <f t="shared" si="7"/>
        <v>-8.4091557148546492E-2</v>
      </c>
      <c r="L225" s="222">
        <v>381</v>
      </c>
      <c r="N225" s="84"/>
      <c r="O225" s="84"/>
    </row>
    <row r="226" spans="1:15">
      <c r="A226" s="142" t="s">
        <v>230</v>
      </c>
      <c r="B226" s="112">
        <f>'Average Weekday'!B226</f>
        <v>62</v>
      </c>
      <c r="C226" s="58" t="s">
        <v>77</v>
      </c>
      <c r="D226" s="68">
        <v>2967</v>
      </c>
      <c r="E226" s="69">
        <v>3138</v>
      </c>
      <c r="F226" s="33">
        <v>3175</v>
      </c>
      <c r="G226" s="89">
        <v>3146</v>
      </c>
      <c r="H226" s="89">
        <v>3382</v>
      </c>
      <c r="I226" s="30">
        <v>3727.8654000000001</v>
      </c>
      <c r="J226" s="178">
        <f t="shared" si="6"/>
        <v>345.86540000000014</v>
      </c>
      <c r="K226" s="179">
        <f t="shared" si="7"/>
        <v>0.10226652868125373</v>
      </c>
      <c r="L226" s="222">
        <v>329</v>
      </c>
      <c r="N226" s="84"/>
      <c r="O226" s="84"/>
    </row>
    <row r="227" spans="1:15">
      <c r="A227" s="142" t="s">
        <v>231</v>
      </c>
      <c r="B227" s="112">
        <f>'Average Weekday'!B227</f>
        <v>63</v>
      </c>
      <c r="C227" s="58" t="s">
        <v>77</v>
      </c>
      <c r="D227" s="68">
        <v>5689</v>
      </c>
      <c r="E227" s="69">
        <v>5011</v>
      </c>
      <c r="F227" s="33">
        <v>4496</v>
      </c>
      <c r="G227" s="89">
        <v>5735</v>
      </c>
      <c r="H227" s="89">
        <v>5153</v>
      </c>
      <c r="I227" s="30">
        <v>3605.0577000000003</v>
      </c>
      <c r="J227" s="178">
        <f t="shared" si="6"/>
        <v>-1547.9422999999997</v>
      </c>
      <c r="K227" s="179">
        <f t="shared" si="7"/>
        <v>-0.30039633223365025</v>
      </c>
      <c r="L227" s="222">
        <v>334</v>
      </c>
      <c r="M227" s="6"/>
      <c r="N227" s="84"/>
      <c r="O227" s="84"/>
    </row>
    <row r="228" spans="1:15">
      <c r="A228" s="142" t="s">
        <v>232</v>
      </c>
      <c r="B228" s="112" t="str">
        <f>'Average Weekday'!B228</f>
        <v/>
      </c>
      <c r="C228" s="58" t="s">
        <v>77</v>
      </c>
      <c r="D228" s="68">
        <v>5481</v>
      </c>
      <c r="E228" s="69">
        <v>5868</v>
      </c>
      <c r="F228" s="33">
        <v>5327</v>
      </c>
      <c r="G228" s="89">
        <v>5306</v>
      </c>
      <c r="H228" s="89">
        <v>5329</v>
      </c>
      <c r="I228" s="30">
        <v>4146.9231</v>
      </c>
      <c r="J228" s="178">
        <f t="shared" si="6"/>
        <v>-1182.0769</v>
      </c>
      <c r="K228" s="179">
        <f t="shared" si="7"/>
        <v>-0.22181964721336087</v>
      </c>
      <c r="L228" s="222">
        <v>319</v>
      </c>
      <c r="N228" s="84"/>
      <c r="O228" s="84"/>
    </row>
    <row r="229" spans="1:15">
      <c r="A229" s="146" t="s">
        <v>233</v>
      </c>
      <c r="B229" s="112" t="str">
        <f>'Average Weekday'!B229</f>
        <v/>
      </c>
      <c r="C229" s="181" t="s">
        <v>77</v>
      </c>
      <c r="D229" s="70">
        <v>8783</v>
      </c>
      <c r="E229" s="71">
        <v>9691</v>
      </c>
      <c r="F229" s="34">
        <v>12521</v>
      </c>
      <c r="G229" s="90">
        <v>9945</v>
      </c>
      <c r="H229" s="90">
        <v>8199</v>
      </c>
      <c r="I229" s="30">
        <v>13023.865400000001</v>
      </c>
      <c r="J229" s="178">
        <f t="shared" si="6"/>
        <v>4824.8654000000006</v>
      </c>
      <c r="K229" s="179">
        <f t="shared" si="7"/>
        <v>0.58846998414440788</v>
      </c>
      <c r="L229" s="223">
        <v>124</v>
      </c>
      <c r="M229" s="6"/>
      <c r="N229" s="84"/>
      <c r="O229" s="84"/>
    </row>
    <row r="230" spans="1:15" s="13" customFormat="1" ht="12.75">
      <c r="A230" s="143" t="s">
        <v>234</v>
      </c>
      <c r="B230" s="114"/>
      <c r="C230" s="11"/>
      <c r="D230" s="16"/>
      <c r="E230" s="16"/>
      <c r="F230" s="16"/>
      <c r="G230" s="16"/>
      <c r="H230" s="16"/>
      <c r="I230" s="16"/>
      <c r="J230" s="183"/>
      <c r="K230" s="184"/>
      <c r="L230" s="224"/>
      <c r="M230" s="6"/>
      <c r="N230" s="84"/>
      <c r="O230" s="84"/>
    </row>
    <row r="231" spans="1:15">
      <c r="A231" s="141" t="s">
        <v>235</v>
      </c>
      <c r="B231" s="112" t="str">
        <f>'Average Weekday'!B231</f>
        <v/>
      </c>
      <c r="C231" s="169" t="s">
        <v>236</v>
      </c>
      <c r="D231" s="60">
        <v>35580</v>
      </c>
      <c r="E231" s="61">
        <v>30185</v>
      </c>
      <c r="F231" s="29">
        <v>32170</v>
      </c>
      <c r="G231" s="91">
        <v>28252</v>
      </c>
      <c r="H231" s="91">
        <v>25688</v>
      </c>
      <c r="I231" s="30">
        <v>12273.230800000001</v>
      </c>
      <c r="J231" s="178">
        <f t="shared" si="6"/>
        <v>-13414.769199999999</v>
      </c>
      <c r="K231" s="179">
        <f t="shared" si="7"/>
        <v>-0.52221929305512294</v>
      </c>
      <c r="L231" s="222">
        <v>137</v>
      </c>
      <c r="M231" s="6"/>
      <c r="N231" s="84"/>
      <c r="O231" s="84"/>
    </row>
    <row r="232" spans="1:15">
      <c r="A232" s="142" t="s">
        <v>237</v>
      </c>
      <c r="B232" s="112" t="str">
        <f>'Average Weekday'!B232</f>
        <v/>
      </c>
      <c r="C232" s="58" t="s">
        <v>236</v>
      </c>
      <c r="D232" s="62">
        <v>14644</v>
      </c>
      <c r="E232" s="63">
        <v>15829</v>
      </c>
      <c r="F232" s="30">
        <v>16603</v>
      </c>
      <c r="G232" s="86">
        <v>15650</v>
      </c>
      <c r="H232" s="86">
        <v>16156</v>
      </c>
      <c r="I232" s="30">
        <v>12861.980800000001</v>
      </c>
      <c r="J232" s="178">
        <f t="shared" si="6"/>
        <v>-3294.0191999999988</v>
      </c>
      <c r="K232" s="179">
        <f t="shared" si="7"/>
        <v>-0.20388828918049015</v>
      </c>
      <c r="L232" s="222">
        <v>127</v>
      </c>
      <c r="M232" s="6"/>
      <c r="N232" s="84"/>
      <c r="O232" s="84"/>
    </row>
    <row r="233" spans="1:15">
      <c r="A233" s="142" t="s">
        <v>238</v>
      </c>
      <c r="B233" s="112">
        <f>'Average Weekday'!B233</f>
        <v>64</v>
      </c>
      <c r="C233" s="58" t="s">
        <v>236</v>
      </c>
      <c r="D233" s="62">
        <v>17608</v>
      </c>
      <c r="E233" s="63">
        <v>13014</v>
      </c>
      <c r="F233" s="30">
        <v>13963</v>
      </c>
      <c r="G233" s="86">
        <v>13920</v>
      </c>
      <c r="H233" s="86">
        <v>12523</v>
      </c>
      <c r="I233" s="30">
        <v>12369.769200000001</v>
      </c>
      <c r="J233" s="178">
        <f t="shared" si="6"/>
        <v>-153.23079999999936</v>
      </c>
      <c r="K233" s="179">
        <f t="shared" si="7"/>
        <v>-1.2235949852271768E-2</v>
      </c>
      <c r="L233" s="222">
        <v>135</v>
      </c>
      <c r="N233" s="6"/>
      <c r="O233" s="84"/>
    </row>
    <row r="234" spans="1:15">
      <c r="A234" s="142" t="s">
        <v>239</v>
      </c>
      <c r="B234" s="112" t="str">
        <f>'Average Weekday'!B234</f>
        <v/>
      </c>
      <c r="C234" s="58" t="s">
        <v>236</v>
      </c>
      <c r="D234" s="62">
        <v>5947</v>
      </c>
      <c r="E234" s="63">
        <v>5458</v>
      </c>
      <c r="F234" s="30">
        <v>4817</v>
      </c>
      <c r="G234" s="86">
        <v>5191</v>
      </c>
      <c r="H234" s="86">
        <v>4438</v>
      </c>
      <c r="I234" s="30">
        <v>5459.7307999999994</v>
      </c>
      <c r="J234" s="178">
        <f t="shared" si="6"/>
        <v>1021.7307999999994</v>
      </c>
      <c r="K234" s="179">
        <f t="shared" si="7"/>
        <v>0.23022325371789079</v>
      </c>
      <c r="L234" s="222">
        <v>269</v>
      </c>
      <c r="N234" s="6"/>
      <c r="O234" s="84"/>
    </row>
    <row r="235" spans="1:15">
      <c r="A235" s="142" t="s">
        <v>240</v>
      </c>
      <c r="B235" s="112" t="str">
        <f>'Average Weekday'!B235</f>
        <v/>
      </c>
      <c r="C235" s="58" t="s">
        <v>236</v>
      </c>
      <c r="D235" s="62">
        <v>14381</v>
      </c>
      <c r="E235" s="63">
        <v>14497</v>
      </c>
      <c r="F235" s="30">
        <v>14600</v>
      </c>
      <c r="G235" s="86">
        <v>12893</v>
      </c>
      <c r="H235" s="86">
        <v>11584</v>
      </c>
      <c r="I235" s="30">
        <v>11426.807700000001</v>
      </c>
      <c r="J235" s="178">
        <f t="shared" si="6"/>
        <v>-157.1922999999988</v>
      </c>
      <c r="K235" s="179">
        <f t="shared" si="7"/>
        <v>-1.3569777279005421E-2</v>
      </c>
      <c r="L235" s="222">
        <v>153</v>
      </c>
      <c r="N235" s="6"/>
      <c r="O235" s="84"/>
    </row>
    <row r="236" spans="1:15" s="6" customFormat="1">
      <c r="A236" s="142" t="s">
        <v>241</v>
      </c>
      <c r="B236" s="112" t="str">
        <f>'Average Weekday'!B236</f>
        <v/>
      </c>
      <c r="C236" s="58" t="s">
        <v>236</v>
      </c>
      <c r="D236" s="62">
        <v>15500</v>
      </c>
      <c r="E236" s="63">
        <v>15487</v>
      </c>
      <c r="F236" s="30">
        <v>14435</v>
      </c>
      <c r="G236" s="86">
        <v>14583</v>
      </c>
      <c r="H236" s="86">
        <v>13266</v>
      </c>
      <c r="I236" s="30">
        <v>11877.211500000001</v>
      </c>
      <c r="J236" s="178">
        <f t="shared" si="6"/>
        <v>-1388.7884999999987</v>
      </c>
      <c r="K236" s="179">
        <f t="shared" si="7"/>
        <v>-0.10468781094527353</v>
      </c>
      <c r="L236" s="222">
        <v>145</v>
      </c>
      <c r="M236" s="4"/>
      <c r="O236" s="84"/>
    </row>
    <row r="237" spans="1:15">
      <c r="A237" s="142" t="s">
        <v>242</v>
      </c>
      <c r="B237" s="112" t="str">
        <f>'Average Weekday'!B237</f>
        <v/>
      </c>
      <c r="C237" s="58" t="s">
        <v>236</v>
      </c>
      <c r="D237" s="62">
        <v>20611</v>
      </c>
      <c r="E237" s="63">
        <v>19593</v>
      </c>
      <c r="F237" s="30">
        <v>19733</v>
      </c>
      <c r="G237" s="86">
        <v>18846</v>
      </c>
      <c r="H237" s="86">
        <v>17222</v>
      </c>
      <c r="I237" s="30">
        <v>16679.384599999998</v>
      </c>
      <c r="J237" s="178">
        <f t="shared" si="6"/>
        <v>-542.61540000000241</v>
      </c>
      <c r="K237" s="179">
        <f t="shared" si="7"/>
        <v>-3.1507107188479988E-2</v>
      </c>
      <c r="L237" s="222">
        <v>91</v>
      </c>
      <c r="N237" s="6"/>
      <c r="O237" s="84"/>
    </row>
    <row r="238" spans="1:15">
      <c r="A238" s="142" t="s">
        <v>243</v>
      </c>
      <c r="B238" s="112" t="str">
        <f>'Average Weekday'!B238</f>
        <v/>
      </c>
      <c r="C238" s="58" t="s">
        <v>236</v>
      </c>
      <c r="D238" s="62">
        <v>8287</v>
      </c>
      <c r="E238" s="63">
        <v>7514</v>
      </c>
      <c r="F238" s="30">
        <v>7077</v>
      </c>
      <c r="G238" s="86">
        <v>7673</v>
      </c>
      <c r="H238" s="86">
        <v>5946</v>
      </c>
      <c r="I238" s="30">
        <v>8192.9230000000007</v>
      </c>
      <c r="J238" s="178">
        <f t="shared" si="6"/>
        <v>2246.9230000000007</v>
      </c>
      <c r="K238" s="179">
        <f t="shared" si="7"/>
        <v>0.37788816010763548</v>
      </c>
      <c r="L238" s="222">
        <v>192</v>
      </c>
      <c r="M238" s="13"/>
      <c r="N238" s="6"/>
      <c r="O238" s="84"/>
    </row>
    <row r="239" spans="1:15">
      <c r="A239" s="142" t="s">
        <v>244</v>
      </c>
      <c r="B239" s="112" t="str">
        <f>'Average Weekday'!B239</f>
        <v/>
      </c>
      <c r="C239" s="58" t="s">
        <v>236</v>
      </c>
      <c r="D239" s="62">
        <v>13256</v>
      </c>
      <c r="E239" s="63">
        <v>13547</v>
      </c>
      <c r="F239" s="30">
        <v>13853</v>
      </c>
      <c r="G239" s="86">
        <v>13115</v>
      </c>
      <c r="H239" s="86">
        <v>12956</v>
      </c>
      <c r="I239" s="30">
        <v>11332.4807</v>
      </c>
      <c r="J239" s="178">
        <f t="shared" si="6"/>
        <v>-1623.5192999999999</v>
      </c>
      <c r="K239" s="179">
        <f t="shared" si="7"/>
        <v>-0.12531022692188948</v>
      </c>
      <c r="L239" s="222">
        <v>154</v>
      </c>
      <c r="N239" s="6"/>
      <c r="O239" s="84"/>
    </row>
    <row r="240" spans="1:15">
      <c r="A240" s="142" t="s">
        <v>245</v>
      </c>
      <c r="B240" s="112" t="str">
        <f>'Average Weekday'!B240</f>
        <v/>
      </c>
      <c r="C240" s="58" t="s">
        <v>236</v>
      </c>
      <c r="D240" s="62">
        <v>9469</v>
      </c>
      <c r="E240" s="63">
        <v>9482</v>
      </c>
      <c r="F240" s="30">
        <v>9797</v>
      </c>
      <c r="G240" s="86">
        <v>9379</v>
      </c>
      <c r="H240" s="86">
        <v>9312</v>
      </c>
      <c r="I240" s="30">
        <v>7889.8461000000007</v>
      </c>
      <c r="J240" s="178">
        <f t="shared" si="6"/>
        <v>-1422.1538999999993</v>
      </c>
      <c r="K240" s="179">
        <f t="shared" si="7"/>
        <v>-0.15272271262886591</v>
      </c>
      <c r="L240" s="222">
        <v>199</v>
      </c>
      <c r="N240" s="6"/>
      <c r="O240" s="84"/>
    </row>
    <row r="241" spans="1:15">
      <c r="A241" s="142" t="s">
        <v>246</v>
      </c>
      <c r="B241" s="112" t="str">
        <f>'Average Weekday'!B241</f>
        <v/>
      </c>
      <c r="C241" s="58" t="s">
        <v>236</v>
      </c>
      <c r="D241" s="62">
        <v>20142</v>
      </c>
      <c r="E241" s="63">
        <v>19311</v>
      </c>
      <c r="F241" s="30">
        <v>17940</v>
      </c>
      <c r="G241" s="86">
        <v>19660</v>
      </c>
      <c r="H241" s="86">
        <v>17929</v>
      </c>
      <c r="I241" s="30">
        <v>16509.615400000002</v>
      </c>
      <c r="J241" s="178">
        <f t="shared" si="6"/>
        <v>-1419.3845999999976</v>
      </c>
      <c r="K241" s="179">
        <f t="shared" si="7"/>
        <v>-7.9166969713871244E-2</v>
      </c>
      <c r="L241" s="222">
        <v>93</v>
      </c>
      <c r="N241" s="6"/>
      <c r="O241" s="84"/>
    </row>
    <row r="242" spans="1:15">
      <c r="A242" s="142" t="s">
        <v>247</v>
      </c>
      <c r="B242" s="112" t="str">
        <f>'Average Weekday'!B242</f>
        <v/>
      </c>
      <c r="C242" s="58" t="s">
        <v>236</v>
      </c>
      <c r="D242" s="62">
        <v>34840</v>
      </c>
      <c r="E242" s="63">
        <v>34541</v>
      </c>
      <c r="F242" s="30">
        <v>32501</v>
      </c>
      <c r="G242" s="86">
        <v>31307</v>
      </c>
      <c r="H242" s="86">
        <v>29461</v>
      </c>
      <c r="I242" s="30">
        <v>29884.0769</v>
      </c>
      <c r="J242" s="178">
        <f t="shared" si="6"/>
        <v>423.07690000000002</v>
      </c>
      <c r="K242" s="179">
        <f t="shared" si="7"/>
        <v>1.4360574997454262E-2</v>
      </c>
      <c r="L242" s="222">
        <v>33</v>
      </c>
      <c r="N242" s="6"/>
      <c r="O242" s="84"/>
    </row>
    <row r="243" spans="1:15">
      <c r="A243" s="142" t="s">
        <v>248</v>
      </c>
      <c r="B243" s="112" t="str">
        <f>'Average Weekday'!B243</f>
        <v/>
      </c>
      <c r="C243" s="58" t="s">
        <v>236</v>
      </c>
      <c r="D243" s="62">
        <v>38766</v>
      </c>
      <c r="E243" s="63">
        <v>39729</v>
      </c>
      <c r="F243" s="30">
        <v>38587</v>
      </c>
      <c r="G243" s="86">
        <v>37694</v>
      </c>
      <c r="H243" s="86">
        <v>36704</v>
      </c>
      <c r="I243" s="30">
        <v>37178.576999999997</v>
      </c>
      <c r="J243" s="178">
        <f t="shared" si="6"/>
        <v>474.5769999999975</v>
      </c>
      <c r="K243" s="179">
        <f t="shared" si="7"/>
        <v>1.2929844158674736E-2</v>
      </c>
      <c r="L243" s="222">
        <v>27</v>
      </c>
      <c r="M243" s="6"/>
      <c r="N243" s="6"/>
      <c r="O243" s="84"/>
    </row>
    <row r="244" spans="1:15">
      <c r="A244" s="142" t="s">
        <v>249</v>
      </c>
      <c r="B244" s="112" t="str">
        <f>'Average Weekday'!B244</f>
        <v/>
      </c>
      <c r="C244" s="58" t="s">
        <v>236</v>
      </c>
      <c r="D244" s="62">
        <v>18837</v>
      </c>
      <c r="E244" s="63">
        <v>17916</v>
      </c>
      <c r="F244" s="30">
        <v>16887</v>
      </c>
      <c r="G244" s="86">
        <v>17462</v>
      </c>
      <c r="H244" s="86">
        <v>15693</v>
      </c>
      <c r="I244" s="30">
        <v>13775.3269</v>
      </c>
      <c r="J244" s="178">
        <f t="shared" si="6"/>
        <v>-1917.6731</v>
      </c>
      <c r="K244" s="179">
        <f t="shared" si="7"/>
        <v>-0.12219926718919263</v>
      </c>
      <c r="L244" s="222">
        <v>112</v>
      </c>
      <c r="N244" s="6"/>
      <c r="O244" s="84"/>
    </row>
    <row r="245" spans="1:15">
      <c r="A245" s="142" t="s">
        <v>250</v>
      </c>
      <c r="B245" s="112" t="str">
        <f>'Average Weekday'!B245</f>
        <v/>
      </c>
      <c r="C245" s="58" t="s">
        <v>236</v>
      </c>
      <c r="D245" s="62">
        <v>5529</v>
      </c>
      <c r="E245" s="63">
        <v>5036</v>
      </c>
      <c r="F245" s="30">
        <v>4743</v>
      </c>
      <c r="G245" s="86">
        <v>5127</v>
      </c>
      <c r="H245" s="86">
        <v>4123</v>
      </c>
      <c r="I245" s="30">
        <v>5624</v>
      </c>
      <c r="J245" s="178">
        <f t="shared" si="6"/>
        <v>1501</v>
      </c>
      <c r="K245" s="179">
        <f t="shared" si="7"/>
        <v>0.36405529953917048</v>
      </c>
      <c r="L245" s="222">
        <v>262</v>
      </c>
      <c r="N245" s="6"/>
      <c r="O245" s="84"/>
    </row>
    <row r="246" spans="1:15">
      <c r="A246" s="142" t="s">
        <v>251</v>
      </c>
      <c r="B246" s="112" t="str">
        <f>'Average Weekday'!B246</f>
        <v/>
      </c>
      <c r="C246" s="58" t="s">
        <v>236</v>
      </c>
      <c r="D246" s="62">
        <v>14213</v>
      </c>
      <c r="E246" s="63">
        <v>16107</v>
      </c>
      <c r="F246" s="30">
        <v>16055</v>
      </c>
      <c r="G246" s="86">
        <v>15844</v>
      </c>
      <c r="H246" s="86">
        <v>15939</v>
      </c>
      <c r="I246" s="30">
        <v>12818.5</v>
      </c>
      <c r="J246" s="178">
        <f t="shared" si="6"/>
        <v>-3120.5</v>
      </c>
      <c r="K246" s="179">
        <f t="shared" si="7"/>
        <v>-0.19577765229939142</v>
      </c>
      <c r="L246" s="222">
        <v>128</v>
      </c>
      <c r="M246" s="6"/>
      <c r="N246" s="6"/>
      <c r="O246" s="84"/>
    </row>
    <row r="247" spans="1:15" s="6" customFormat="1">
      <c r="A247" s="142" t="s">
        <v>252</v>
      </c>
      <c r="B247" s="112" t="str">
        <f>'Average Weekday'!B247</f>
        <v/>
      </c>
      <c r="C247" s="58" t="s">
        <v>236</v>
      </c>
      <c r="D247" s="62">
        <v>58298</v>
      </c>
      <c r="E247" s="63">
        <v>59900</v>
      </c>
      <c r="F247" s="30">
        <v>58605</v>
      </c>
      <c r="G247" s="86">
        <v>57625</v>
      </c>
      <c r="H247" s="86">
        <v>57748</v>
      </c>
      <c r="I247" s="30">
        <v>54522.057700000005</v>
      </c>
      <c r="J247" s="178">
        <f t="shared" si="6"/>
        <v>-3225.9422999999952</v>
      </c>
      <c r="K247" s="179">
        <f t="shared" si="7"/>
        <v>-5.5862407356098827E-2</v>
      </c>
      <c r="L247" s="222">
        <v>13</v>
      </c>
      <c r="M247" s="4"/>
      <c r="O247" s="84"/>
    </row>
    <row r="248" spans="1:15">
      <c r="A248" s="142" t="s">
        <v>253</v>
      </c>
      <c r="B248" s="112" t="str">
        <f>'Average Weekday'!B248</f>
        <v/>
      </c>
      <c r="C248" s="58" t="s">
        <v>236</v>
      </c>
      <c r="D248" s="62">
        <v>64712</v>
      </c>
      <c r="E248" s="63">
        <v>61431</v>
      </c>
      <c r="F248" s="30">
        <v>59127</v>
      </c>
      <c r="G248" s="86">
        <v>52840</v>
      </c>
      <c r="H248" s="86">
        <v>49334</v>
      </c>
      <c r="I248" s="30">
        <v>54441.538499999995</v>
      </c>
      <c r="J248" s="178">
        <f t="shared" si="6"/>
        <v>5107.5384999999951</v>
      </c>
      <c r="K248" s="179">
        <f t="shared" si="7"/>
        <v>0.10352978675963828</v>
      </c>
      <c r="L248" s="222">
        <v>14</v>
      </c>
      <c r="N248" s="6"/>
      <c r="O248" s="84"/>
    </row>
    <row r="249" spans="1:15">
      <c r="A249" s="142" t="s">
        <v>254</v>
      </c>
      <c r="B249" s="112" t="str">
        <f>'Average Weekday'!B249</f>
        <v/>
      </c>
      <c r="C249" s="58" t="s">
        <v>236</v>
      </c>
      <c r="D249" s="62">
        <v>144539</v>
      </c>
      <c r="E249" s="63">
        <v>143123</v>
      </c>
      <c r="F249" s="30">
        <v>130777</v>
      </c>
      <c r="G249" s="86">
        <v>135996</v>
      </c>
      <c r="H249" s="86">
        <v>125348</v>
      </c>
      <c r="I249" s="30">
        <v>119876.1346</v>
      </c>
      <c r="J249" s="178">
        <f t="shared" si="6"/>
        <v>-5471.8653999999951</v>
      </c>
      <c r="K249" s="179">
        <f t="shared" si="7"/>
        <v>-4.3653392156236995E-2</v>
      </c>
      <c r="L249" s="222">
        <v>3</v>
      </c>
      <c r="N249" s="6"/>
      <c r="O249" s="84"/>
    </row>
    <row r="250" spans="1:15">
      <c r="A250" s="142" t="s">
        <v>255</v>
      </c>
      <c r="B250" s="112" t="str">
        <f>'Average Weekday'!B250</f>
        <v/>
      </c>
      <c r="C250" s="58" t="s">
        <v>236</v>
      </c>
      <c r="D250" s="62">
        <v>14487</v>
      </c>
      <c r="E250" s="63">
        <v>13951</v>
      </c>
      <c r="F250" s="30">
        <v>14015</v>
      </c>
      <c r="G250" s="86">
        <v>12936</v>
      </c>
      <c r="H250" s="86">
        <v>12216</v>
      </c>
      <c r="I250" s="30">
        <v>10713.9038</v>
      </c>
      <c r="J250" s="178">
        <f t="shared" si="6"/>
        <v>-1502.0962</v>
      </c>
      <c r="K250" s="179">
        <f t="shared" si="7"/>
        <v>-0.1229613785199738</v>
      </c>
      <c r="L250" s="222">
        <v>156</v>
      </c>
      <c r="M250" s="6"/>
      <c r="N250" s="6"/>
      <c r="O250" s="84"/>
    </row>
    <row r="251" spans="1:15">
      <c r="A251" s="142" t="s">
        <v>256</v>
      </c>
      <c r="B251" s="112">
        <f>'Average Weekday'!B251</f>
        <v>66</v>
      </c>
      <c r="C251" s="58" t="s">
        <v>236</v>
      </c>
      <c r="D251" s="62">
        <v>3495</v>
      </c>
      <c r="E251" s="63">
        <v>3738</v>
      </c>
      <c r="F251" s="30">
        <v>3133</v>
      </c>
      <c r="G251" s="86">
        <v>3561</v>
      </c>
      <c r="H251" s="86">
        <v>1837</v>
      </c>
      <c r="I251" s="30">
        <v>2609.9807000000001</v>
      </c>
      <c r="J251" s="178">
        <f t="shared" si="6"/>
        <v>772.98070000000007</v>
      </c>
      <c r="K251" s="179">
        <f t="shared" si="7"/>
        <v>0.42078426782798045</v>
      </c>
      <c r="L251" s="222">
        <v>367</v>
      </c>
      <c r="N251" s="6"/>
      <c r="O251" s="84"/>
    </row>
    <row r="252" spans="1:15">
      <c r="A252" s="142" t="s">
        <v>257</v>
      </c>
      <c r="B252" s="112" t="str">
        <f>'Average Weekday'!B252</f>
        <v/>
      </c>
      <c r="C252" s="58" t="s">
        <v>236</v>
      </c>
      <c r="D252" s="62">
        <v>31573</v>
      </c>
      <c r="E252" s="63">
        <v>31882</v>
      </c>
      <c r="F252" s="30">
        <v>30729</v>
      </c>
      <c r="G252" s="86">
        <v>29988</v>
      </c>
      <c r="H252" s="86">
        <v>28847</v>
      </c>
      <c r="I252" s="30">
        <v>29978.134600000001</v>
      </c>
      <c r="J252" s="178">
        <f t="shared" si="6"/>
        <v>1131.1346000000012</v>
      </c>
      <c r="K252" s="179">
        <f t="shared" si="7"/>
        <v>3.9211515928866132E-2</v>
      </c>
      <c r="L252" s="222">
        <v>32</v>
      </c>
      <c r="N252" s="6"/>
      <c r="O252" s="84"/>
    </row>
    <row r="253" spans="1:15">
      <c r="A253" s="142" t="s">
        <v>258</v>
      </c>
      <c r="B253" s="112" t="str">
        <f>'Average Weekday'!B253</f>
        <v/>
      </c>
      <c r="C253" s="58" t="s">
        <v>236</v>
      </c>
      <c r="D253" s="62">
        <v>4998</v>
      </c>
      <c r="E253" s="63">
        <v>5059</v>
      </c>
      <c r="F253" s="30">
        <v>4996</v>
      </c>
      <c r="G253" s="86">
        <v>4448</v>
      </c>
      <c r="H253" s="86">
        <v>3649</v>
      </c>
      <c r="I253" s="30">
        <v>3988.5577000000003</v>
      </c>
      <c r="J253" s="178">
        <f t="shared" si="6"/>
        <v>339.5577000000003</v>
      </c>
      <c r="K253" s="179">
        <f t="shared" si="7"/>
        <v>9.3055001370238505E-2</v>
      </c>
      <c r="L253" s="222">
        <v>322</v>
      </c>
      <c r="M253" s="6"/>
      <c r="N253" s="6"/>
      <c r="O253" s="84"/>
    </row>
    <row r="254" spans="1:15">
      <c r="A254" s="142" t="s">
        <v>259</v>
      </c>
      <c r="B254" s="112" t="str">
        <f>'Average Weekday'!B254</f>
        <v/>
      </c>
      <c r="C254" s="58" t="s">
        <v>236</v>
      </c>
      <c r="D254" s="62">
        <v>3563</v>
      </c>
      <c r="E254" s="63">
        <v>3326</v>
      </c>
      <c r="F254" s="30">
        <v>3368</v>
      </c>
      <c r="G254" s="86">
        <v>3609</v>
      </c>
      <c r="H254" s="86">
        <v>3546</v>
      </c>
      <c r="I254" s="30">
        <v>3679.6923000000002</v>
      </c>
      <c r="J254" s="178">
        <f t="shared" si="6"/>
        <v>133.69230000000016</v>
      </c>
      <c r="K254" s="179">
        <f t="shared" si="7"/>
        <v>3.7702284263959433E-2</v>
      </c>
      <c r="L254" s="222">
        <v>332</v>
      </c>
      <c r="M254" s="6"/>
      <c r="N254" s="6"/>
      <c r="O254" s="84"/>
    </row>
    <row r="255" spans="1:15">
      <c r="A255" s="142" t="s">
        <v>260</v>
      </c>
      <c r="B255" s="112" t="str">
        <f>'Average Weekday'!B255</f>
        <v/>
      </c>
      <c r="C255" s="58" t="s">
        <v>236</v>
      </c>
      <c r="D255" s="62">
        <v>13190</v>
      </c>
      <c r="E255" s="63">
        <v>13403</v>
      </c>
      <c r="F255" s="30">
        <v>13735</v>
      </c>
      <c r="G255" s="86">
        <v>13683</v>
      </c>
      <c r="H255" s="86">
        <v>12999</v>
      </c>
      <c r="I255" s="30">
        <v>12229.153899999999</v>
      </c>
      <c r="J255" s="178">
        <f t="shared" si="6"/>
        <v>-769.84610000000066</v>
      </c>
      <c r="K255" s="179">
        <f t="shared" si="7"/>
        <v>-5.9223486422032512E-2</v>
      </c>
      <c r="L255" s="222">
        <v>139</v>
      </c>
      <c r="N255" s="6"/>
      <c r="O255" s="84"/>
    </row>
    <row r="256" spans="1:15">
      <c r="A256" s="142" t="s">
        <v>261</v>
      </c>
      <c r="B256" s="112">
        <f>'Average Weekday'!B256</f>
        <v>67</v>
      </c>
      <c r="C256" s="58" t="s">
        <v>236</v>
      </c>
      <c r="D256" s="62">
        <v>5553</v>
      </c>
      <c r="E256" s="63">
        <v>5302</v>
      </c>
      <c r="F256" s="30">
        <v>5471</v>
      </c>
      <c r="G256" s="86">
        <v>5669</v>
      </c>
      <c r="H256" s="86">
        <v>2016</v>
      </c>
      <c r="I256" s="30">
        <v>5490.8269</v>
      </c>
      <c r="J256" s="178">
        <f t="shared" si="6"/>
        <v>3474.8269</v>
      </c>
      <c r="K256" s="179">
        <f t="shared" si="7"/>
        <v>1.7236244543650794</v>
      </c>
      <c r="L256" s="222">
        <v>267</v>
      </c>
      <c r="N256" s="6"/>
      <c r="O256" s="84"/>
    </row>
    <row r="257" spans="1:15">
      <c r="A257" s="142" t="s">
        <v>262</v>
      </c>
      <c r="B257" s="112">
        <f>'Average Weekday'!B257</f>
        <v>68</v>
      </c>
      <c r="C257" s="58" t="s">
        <v>236</v>
      </c>
      <c r="D257" s="62">
        <v>28757</v>
      </c>
      <c r="E257" s="63">
        <v>26334</v>
      </c>
      <c r="F257" s="30">
        <v>29950</v>
      </c>
      <c r="G257" s="86">
        <v>26637</v>
      </c>
      <c r="H257" s="86">
        <v>27468</v>
      </c>
      <c r="I257" s="30">
        <v>19245.711500000001</v>
      </c>
      <c r="J257" s="178">
        <f t="shared" si="6"/>
        <v>-8222.2884999999987</v>
      </c>
      <c r="K257" s="179">
        <f t="shared" si="7"/>
        <v>-0.29934063273627487</v>
      </c>
      <c r="L257" s="222">
        <v>76</v>
      </c>
      <c r="N257" s="6"/>
      <c r="O257" s="84"/>
    </row>
    <row r="258" spans="1:15" s="6" customFormat="1">
      <c r="A258" s="142" t="s">
        <v>263</v>
      </c>
      <c r="B258" s="112" t="str">
        <f>'Average Weekday'!B258</f>
        <v/>
      </c>
      <c r="C258" s="58" t="s">
        <v>236</v>
      </c>
      <c r="D258" s="62">
        <v>13877</v>
      </c>
      <c r="E258" s="63">
        <v>15221</v>
      </c>
      <c r="F258" s="30">
        <v>11504</v>
      </c>
      <c r="G258" s="86">
        <v>13754</v>
      </c>
      <c r="H258" s="86">
        <v>12478</v>
      </c>
      <c r="I258" s="30">
        <v>15379.076999999999</v>
      </c>
      <c r="J258" s="178">
        <f t="shared" si="6"/>
        <v>2901.0769999999993</v>
      </c>
      <c r="K258" s="179">
        <f t="shared" si="7"/>
        <v>0.23249535181920175</v>
      </c>
      <c r="L258" s="222">
        <v>98</v>
      </c>
      <c r="M258" s="4"/>
      <c r="O258" s="84"/>
    </row>
    <row r="259" spans="1:15">
      <c r="A259" s="142" t="s">
        <v>264</v>
      </c>
      <c r="B259" s="112" t="str">
        <f>'Average Weekday'!B259</f>
        <v/>
      </c>
      <c r="C259" s="58" t="s">
        <v>236</v>
      </c>
      <c r="D259" s="62">
        <v>7883</v>
      </c>
      <c r="E259" s="63">
        <v>8145</v>
      </c>
      <c r="F259" s="30">
        <v>7759</v>
      </c>
      <c r="G259" s="86">
        <v>7274</v>
      </c>
      <c r="H259" s="86">
        <v>7993</v>
      </c>
      <c r="I259" s="30">
        <v>7434.3269</v>
      </c>
      <c r="J259" s="178">
        <f t="shared" si="6"/>
        <v>-558.67309999999998</v>
      </c>
      <c r="K259" s="179">
        <f t="shared" si="7"/>
        <v>-6.9895295883898409E-2</v>
      </c>
      <c r="L259" s="222">
        <v>206</v>
      </c>
      <c r="N259" s="6"/>
      <c r="O259" s="84"/>
    </row>
    <row r="260" spans="1:15" s="6" customFormat="1">
      <c r="A260" s="142" t="s">
        <v>265</v>
      </c>
      <c r="B260" s="112" t="str">
        <f>'Average Weekday'!B260</f>
        <v/>
      </c>
      <c r="C260" s="58" t="s">
        <v>236</v>
      </c>
      <c r="D260" s="62">
        <v>14173</v>
      </c>
      <c r="E260" s="63">
        <v>13860</v>
      </c>
      <c r="F260" s="30">
        <v>14919</v>
      </c>
      <c r="G260" s="86">
        <v>14196</v>
      </c>
      <c r="H260" s="86">
        <v>13206</v>
      </c>
      <c r="I260" s="30">
        <v>11647.211500000001</v>
      </c>
      <c r="J260" s="178">
        <f t="shared" si="6"/>
        <v>-1558.7884999999987</v>
      </c>
      <c r="K260" s="179">
        <f t="shared" si="7"/>
        <v>-0.11803638497652573</v>
      </c>
      <c r="L260" s="222">
        <v>147</v>
      </c>
      <c r="M260" s="4"/>
      <c r="O260" s="84"/>
    </row>
    <row r="261" spans="1:15">
      <c r="A261" s="142" t="s">
        <v>266</v>
      </c>
      <c r="B261" s="112" t="str">
        <f>'Average Weekday'!B261</f>
        <v/>
      </c>
      <c r="C261" s="58" t="s">
        <v>236</v>
      </c>
      <c r="D261" s="62">
        <v>12667</v>
      </c>
      <c r="E261" s="63">
        <v>14129</v>
      </c>
      <c r="F261" s="30">
        <v>10509</v>
      </c>
      <c r="G261" s="86">
        <v>12101</v>
      </c>
      <c r="H261" s="86">
        <v>11606</v>
      </c>
      <c r="I261" s="30">
        <v>13312.8269</v>
      </c>
      <c r="J261" s="178">
        <f t="shared" ref="J261:J324" si="8">I261-H261</f>
        <v>1706.8269</v>
      </c>
      <c r="K261" s="179">
        <f t="shared" ref="K261:K324" si="9">J261/H261</f>
        <v>0.14706418231948992</v>
      </c>
      <c r="L261" s="222">
        <v>117</v>
      </c>
      <c r="N261" s="6"/>
      <c r="O261" s="84"/>
    </row>
    <row r="262" spans="1:15">
      <c r="A262" s="142" t="s">
        <v>267</v>
      </c>
      <c r="B262" s="112" t="str">
        <f>'Average Weekday'!B262</f>
        <v/>
      </c>
      <c r="C262" s="58" t="s">
        <v>236</v>
      </c>
      <c r="D262" s="62">
        <v>5531</v>
      </c>
      <c r="E262" s="63">
        <v>6230</v>
      </c>
      <c r="F262" s="30">
        <v>4546</v>
      </c>
      <c r="G262" s="86">
        <v>5410</v>
      </c>
      <c r="H262" s="86">
        <v>4762</v>
      </c>
      <c r="I262" s="30">
        <v>5767.7307999999994</v>
      </c>
      <c r="J262" s="178">
        <f t="shared" si="8"/>
        <v>1005.7307999999994</v>
      </c>
      <c r="K262" s="179">
        <f t="shared" si="9"/>
        <v>0.21119924401511955</v>
      </c>
      <c r="L262" s="222">
        <v>257</v>
      </c>
      <c r="N262" s="6"/>
      <c r="O262" s="84"/>
    </row>
    <row r="263" spans="1:15">
      <c r="A263" s="142" t="s">
        <v>268</v>
      </c>
      <c r="B263" s="112" t="str">
        <f>'Average Weekday'!B263</f>
        <v/>
      </c>
      <c r="C263" s="58" t="s">
        <v>236</v>
      </c>
      <c r="D263" s="62">
        <v>9380</v>
      </c>
      <c r="E263" s="63">
        <v>9434</v>
      </c>
      <c r="F263" s="30">
        <v>10023</v>
      </c>
      <c r="G263" s="86">
        <v>9547</v>
      </c>
      <c r="H263" s="86">
        <v>8866</v>
      </c>
      <c r="I263" s="30">
        <v>7550.0384999999997</v>
      </c>
      <c r="J263" s="178">
        <f t="shared" si="8"/>
        <v>-1315.9615000000003</v>
      </c>
      <c r="K263" s="179">
        <f t="shared" si="9"/>
        <v>-0.14842787051658024</v>
      </c>
      <c r="L263" s="222">
        <v>204</v>
      </c>
      <c r="N263" s="6"/>
      <c r="O263" s="84"/>
    </row>
    <row r="264" spans="1:15">
      <c r="A264" s="142" t="s">
        <v>269</v>
      </c>
      <c r="B264" s="112" t="str">
        <f>'Average Weekday'!B264</f>
        <v/>
      </c>
      <c r="C264" s="58" t="s">
        <v>236</v>
      </c>
      <c r="D264" s="62">
        <v>25696</v>
      </c>
      <c r="E264" s="63">
        <v>26503</v>
      </c>
      <c r="F264" s="30">
        <v>26234</v>
      </c>
      <c r="G264" s="86">
        <v>20998</v>
      </c>
      <c r="H264" s="86">
        <v>17746</v>
      </c>
      <c r="I264" s="30">
        <v>24564.3462</v>
      </c>
      <c r="J264" s="178">
        <f t="shared" si="8"/>
        <v>6818.3462</v>
      </c>
      <c r="K264" s="179">
        <f t="shared" si="9"/>
        <v>0.38421876479206579</v>
      </c>
      <c r="L264" s="222">
        <v>41</v>
      </c>
      <c r="N264" s="6"/>
      <c r="O264" s="84"/>
    </row>
    <row r="265" spans="1:15" s="6" customFormat="1">
      <c r="A265" s="142" t="s">
        <v>270</v>
      </c>
      <c r="B265" s="112" t="str">
        <f>'Average Weekday'!B265</f>
        <v/>
      </c>
      <c r="C265" s="58" t="s">
        <v>236</v>
      </c>
      <c r="D265" s="62">
        <v>7954</v>
      </c>
      <c r="E265" s="63">
        <v>7858</v>
      </c>
      <c r="F265" s="30">
        <v>8673</v>
      </c>
      <c r="G265" s="86">
        <v>8116</v>
      </c>
      <c r="H265" s="86">
        <v>7442</v>
      </c>
      <c r="I265" s="30">
        <v>6424.5576999999994</v>
      </c>
      <c r="J265" s="178">
        <f t="shared" si="8"/>
        <v>-1017.4423000000006</v>
      </c>
      <c r="K265" s="179">
        <f t="shared" si="9"/>
        <v>-0.13671624563289447</v>
      </c>
      <c r="L265" s="222">
        <v>236</v>
      </c>
      <c r="M265" s="4"/>
      <c r="O265" s="84"/>
    </row>
    <row r="266" spans="1:15">
      <c r="A266" s="142" t="s">
        <v>271</v>
      </c>
      <c r="B266" s="112" t="str">
        <f>'Average Weekday'!B266</f>
        <v/>
      </c>
      <c r="C266" s="58" t="s">
        <v>236</v>
      </c>
      <c r="D266" s="62">
        <v>1893</v>
      </c>
      <c r="E266" s="63">
        <v>1910</v>
      </c>
      <c r="F266" s="30">
        <v>2342</v>
      </c>
      <c r="G266" s="86">
        <v>2108</v>
      </c>
      <c r="H266" s="86">
        <v>1822</v>
      </c>
      <c r="I266" s="30">
        <v>1663.3269</v>
      </c>
      <c r="J266" s="178">
        <f t="shared" si="8"/>
        <v>-158.67309999999998</v>
      </c>
      <c r="K266" s="179">
        <f t="shared" si="9"/>
        <v>-8.7087321624588349E-2</v>
      </c>
      <c r="L266" s="222">
        <v>400</v>
      </c>
      <c r="N266" s="6"/>
      <c r="O266" s="84"/>
    </row>
    <row r="267" spans="1:15" s="6" customFormat="1">
      <c r="A267" s="142" t="s">
        <v>272</v>
      </c>
      <c r="B267" s="112" t="str">
        <f>'Average Weekday'!B267</f>
        <v/>
      </c>
      <c r="C267" s="58" t="s">
        <v>236</v>
      </c>
      <c r="D267" s="62">
        <v>17167</v>
      </c>
      <c r="E267" s="63">
        <v>17640</v>
      </c>
      <c r="F267" s="30">
        <v>15941</v>
      </c>
      <c r="G267" s="86">
        <v>14948</v>
      </c>
      <c r="H267" s="86">
        <v>17044</v>
      </c>
      <c r="I267" s="30">
        <v>15824.403899999999</v>
      </c>
      <c r="J267" s="178">
        <f t="shared" si="8"/>
        <v>-1219.5961000000007</v>
      </c>
      <c r="K267" s="179">
        <f t="shared" si="9"/>
        <v>-7.1555743956817686E-2</v>
      </c>
      <c r="L267" s="222">
        <v>96</v>
      </c>
      <c r="M267" s="4"/>
      <c r="O267" s="84"/>
    </row>
    <row r="268" spans="1:15" s="6" customFormat="1">
      <c r="A268" s="142" t="s">
        <v>273</v>
      </c>
      <c r="B268" s="112" t="str">
        <f>'Average Weekday'!B268</f>
        <v/>
      </c>
      <c r="C268" s="58" t="s">
        <v>236</v>
      </c>
      <c r="D268" s="62">
        <v>20246</v>
      </c>
      <c r="E268" s="63">
        <v>18388</v>
      </c>
      <c r="F268" s="30">
        <v>19249</v>
      </c>
      <c r="G268" s="86">
        <v>19273</v>
      </c>
      <c r="H268" s="86">
        <v>18454</v>
      </c>
      <c r="I268" s="30">
        <v>18893.3462</v>
      </c>
      <c r="J268" s="178">
        <f t="shared" si="8"/>
        <v>439.34619999999995</v>
      </c>
      <c r="K268" s="179">
        <f t="shared" si="9"/>
        <v>2.3807640619919797E-2</v>
      </c>
      <c r="L268" s="222">
        <v>79</v>
      </c>
      <c r="O268" s="84"/>
    </row>
    <row r="269" spans="1:15">
      <c r="A269" s="142" t="s">
        <v>274</v>
      </c>
      <c r="B269" s="112" t="str">
        <f>'Average Weekday'!B269</f>
        <v/>
      </c>
      <c r="C269" s="58" t="s">
        <v>236</v>
      </c>
      <c r="D269" s="62">
        <v>25870</v>
      </c>
      <c r="E269" s="63">
        <v>23887</v>
      </c>
      <c r="F269" s="30">
        <v>23549</v>
      </c>
      <c r="G269" s="86">
        <v>23444</v>
      </c>
      <c r="H269" s="86">
        <v>22387</v>
      </c>
      <c r="I269" s="30">
        <v>22063.519200000002</v>
      </c>
      <c r="J269" s="178">
        <f t="shared" si="8"/>
        <v>-323.48079999999754</v>
      </c>
      <c r="K269" s="179">
        <f t="shared" si="9"/>
        <v>-1.4449493009335665E-2</v>
      </c>
      <c r="L269" s="222">
        <v>56</v>
      </c>
      <c r="N269" s="6"/>
      <c r="O269" s="84"/>
    </row>
    <row r="270" spans="1:15">
      <c r="A270" s="142" t="s">
        <v>275</v>
      </c>
      <c r="B270" s="112">
        <f>'Average Weekday'!B270</f>
        <v>69</v>
      </c>
      <c r="C270" s="58" t="s">
        <v>236</v>
      </c>
      <c r="D270" s="62">
        <v>22545</v>
      </c>
      <c r="E270" s="63">
        <v>21257</v>
      </c>
      <c r="F270" s="30">
        <v>19973</v>
      </c>
      <c r="G270" s="86">
        <v>15508</v>
      </c>
      <c r="H270" s="86">
        <v>7665</v>
      </c>
      <c r="I270" s="30">
        <v>24088.7307</v>
      </c>
      <c r="J270" s="178">
        <f t="shared" si="8"/>
        <v>16423.7307</v>
      </c>
      <c r="K270" s="179">
        <f t="shared" si="9"/>
        <v>2.1426915459882583</v>
      </c>
      <c r="L270" s="222">
        <v>45</v>
      </c>
      <c r="N270" s="6"/>
      <c r="O270" s="84"/>
    </row>
    <row r="271" spans="1:15">
      <c r="A271" s="142" t="s">
        <v>276</v>
      </c>
      <c r="B271" s="112" t="str">
        <f>'Average Weekday'!B271</f>
        <v/>
      </c>
      <c r="C271" s="58" t="s">
        <v>236</v>
      </c>
      <c r="D271" s="62">
        <v>22743</v>
      </c>
      <c r="E271" s="63">
        <v>25157</v>
      </c>
      <c r="F271" s="30">
        <v>24898</v>
      </c>
      <c r="G271" s="86">
        <v>24108</v>
      </c>
      <c r="H271" s="86">
        <v>26807</v>
      </c>
      <c r="I271" s="30">
        <v>20974.442299999999</v>
      </c>
      <c r="J271" s="178">
        <f t="shared" si="8"/>
        <v>-5832.5577000000012</v>
      </c>
      <c r="K271" s="179">
        <f t="shared" si="9"/>
        <v>-0.21757592046853438</v>
      </c>
      <c r="L271" s="222">
        <v>65</v>
      </c>
      <c r="N271" s="6"/>
      <c r="O271" s="84"/>
    </row>
    <row r="272" spans="1:15">
      <c r="A272" s="142" t="s">
        <v>277</v>
      </c>
      <c r="B272" s="112" t="str">
        <f>'Average Weekday'!B272</f>
        <v/>
      </c>
      <c r="C272" s="58" t="s">
        <v>236</v>
      </c>
      <c r="D272" s="62">
        <v>13004</v>
      </c>
      <c r="E272" s="63">
        <v>12742</v>
      </c>
      <c r="F272" s="30">
        <v>12098</v>
      </c>
      <c r="G272" s="86">
        <v>11152</v>
      </c>
      <c r="H272" s="86">
        <v>12526</v>
      </c>
      <c r="I272" s="30">
        <v>12025.25</v>
      </c>
      <c r="J272" s="178">
        <f t="shared" si="8"/>
        <v>-500.75</v>
      </c>
      <c r="K272" s="179">
        <f t="shared" si="9"/>
        <v>-3.997684815583586E-2</v>
      </c>
      <c r="L272" s="222">
        <v>142</v>
      </c>
      <c r="N272" s="6"/>
      <c r="O272" s="84"/>
    </row>
    <row r="273" spans="1:15">
      <c r="A273" s="142" t="s">
        <v>278</v>
      </c>
      <c r="B273" s="112">
        <f>'Average Weekday'!B273</f>
        <v>70</v>
      </c>
      <c r="C273" s="58" t="s">
        <v>236</v>
      </c>
      <c r="D273" s="62">
        <v>19026</v>
      </c>
      <c r="E273" s="63">
        <v>18121</v>
      </c>
      <c r="F273" s="30">
        <v>18646</v>
      </c>
      <c r="G273" s="86">
        <v>17989</v>
      </c>
      <c r="H273" s="86">
        <v>8448</v>
      </c>
      <c r="I273" s="30">
        <v>14923.557699999999</v>
      </c>
      <c r="J273" s="178">
        <f t="shared" si="8"/>
        <v>6475.5576999999994</v>
      </c>
      <c r="K273" s="179">
        <f t="shared" si="9"/>
        <v>0.76651961410984837</v>
      </c>
      <c r="L273" s="222">
        <v>101</v>
      </c>
      <c r="N273" s="6"/>
      <c r="O273" s="84"/>
    </row>
    <row r="274" spans="1:15">
      <c r="A274" s="142" t="s">
        <v>279</v>
      </c>
      <c r="B274" s="112" t="str">
        <f>'Average Weekday'!B274</f>
        <v/>
      </c>
      <c r="C274" s="58" t="s">
        <v>236</v>
      </c>
      <c r="D274" s="62">
        <v>11795</v>
      </c>
      <c r="E274" s="63">
        <v>13006</v>
      </c>
      <c r="F274" s="30">
        <v>13195</v>
      </c>
      <c r="G274" s="86">
        <v>12887</v>
      </c>
      <c r="H274" s="86">
        <v>14910</v>
      </c>
      <c r="I274" s="30">
        <v>12397.038499999999</v>
      </c>
      <c r="J274" s="178">
        <f t="shared" si="8"/>
        <v>-2512.9615000000013</v>
      </c>
      <c r="K274" s="179">
        <f t="shared" si="9"/>
        <v>-0.1685420187793428</v>
      </c>
      <c r="L274" s="222">
        <v>133</v>
      </c>
      <c r="N274" s="6"/>
      <c r="O274" s="84"/>
    </row>
    <row r="275" spans="1:15">
      <c r="A275" s="142" t="s">
        <v>280</v>
      </c>
      <c r="B275" s="112" t="str">
        <f>'Average Weekday'!B275</f>
        <v/>
      </c>
      <c r="C275" s="58" t="s">
        <v>236</v>
      </c>
      <c r="D275" s="62">
        <v>11875</v>
      </c>
      <c r="E275" s="63">
        <v>10481</v>
      </c>
      <c r="F275" s="30">
        <v>11420</v>
      </c>
      <c r="G275" s="86">
        <v>10336</v>
      </c>
      <c r="H275" s="86">
        <v>8941</v>
      </c>
      <c r="I275" s="30">
        <v>4513.0576999999994</v>
      </c>
      <c r="J275" s="178">
        <f t="shared" si="8"/>
        <v>-4427.9423000000006</v>
      </c>
      <c r="K275" s="179">
        <f t="shared" si="9"/>
        <v>-0.49524016329269666</v>
      </c>
      <c r="L275" s="222">
        <v>303</v>
      </c>
      <c r="M275" s="6"/>
      <c r="N275" s="6"/>
      <c r="O275" s="84"/>
    </row>
    <row r="276" spans="1:15">
      <c r="A276" s="142" t="s">
        <v>281</v>
      </c>
      <c r="B276" s="112" t="str">
        <f>'Average Weekday'!B276</f>
        <v/>
      </c>
      <c r="C276" s="58" t="s">
        <v>236</v>
      </c>
      <c r="D276" s="62">
        <v>26363</v>
      </c>
      <c r="E276" s="63">
        <v>24782</v>
      </c>
      <c r="F276" s="30">
        <v>25391</v>
      </c>
      <c r="G276" s="86">
        <v>23708</v>
      </c>
      <c r="H276" s="86">
        <v>22606</v>
      </c>
      <c r="I276" s="30">
        <v>22165.788500000002</v>
      </c>
      <c r="J276" s="178">
        <f t="shared" si="8"/>
        <v>-440.21149999999761</v>
      </c>
      <c r="K276" s="179">
        <f t="shared" si="9"/>
        <v>-1.9473215075643528E-2</v>
      </c>
      <c r="L276" s="222">
        <v>55</v>
      </c>
      <c r="N276" s="6"/>
      <c r="O276" s="84"/>
    </row>
    <row r="277" spans="1:15">
      <c r="A277" s="142" t="s">
        <v>282</v>
      </c>
      <c r="B277" s="112" t="str">
        <f>'Average Weekday'!B277</f>
        <v/>
      </c>
      <c r="C277" s="58" t="s">
        <v>236</v>
      </c>
      <c r="D277" s="62">
        <v>134816</v>
      </c>
      <c r="E277" s="63">
        <v>132961</v>
      </c>
      <c r="F277" s="30">
        <v>126221</v>
      </c>
      <c r="G277" s="86">
        <v>132429</v>
      </c>
      <c r="H277" s="86">
        <v>126221</v>
      </c>
      <c r="I277" s="30">
        <v>136507.67309999999</v>
      </c>
      <c r="J277" s="178">
        <f t="shared" si="8"/>
        <v>10286.673099999985</v>
      </c>
      <c r="K277" s="179">
        <f t="shared" si="9"/>
        <v>8.1497318988123887E-2</v>
      </c>
      <c r="L277" s="222">
        <v>2</v>
      </c>
      <c r="N277" s="6"/>
      <c r="O277" s="84"/>
    </row>
    <row r="278" spans="1:15">
      <c r="A278" s="142" t="s">
        <v>283</v>
      </c>
      <c r="B278" s="112" t="str">
        <f>'Average Weekday'!B278</f>
        <v/>
      </c>
      <c r="C278" s="58" t="s">
        <v>236</v>
      </c>
      <c r="D278" s="62"/>
      <c r="E278" s="63">
        <v>3183</v>
      </c>
      <c r="F278" s="30">
        <v>9618</v>
      </c>
      <c r="G278" s="86">
        <v>9941</v>
      </c>
      <c r="H278" s="86">
        <v>8135</v>
      </c>
      <c r="I278" s="30">
        <v>23959.019200000002</v>
      </c>
      <c r="J278" s="178">
        <f t="shared" si="8"/>
        <v>15824.019200000002</v>
      </c>
      <c r="K278" s="179">
        <f t="shared" si="9"/>
        <v>1.9451775291948374</v>
      </c>
      <c r="L278" s="222">
        <v>46</v>
      </c>
      <c r="M278" s="6"/>
      <c r="N278" s="6"/>
      <c r="O278" s="84"/>
    </row>
    <row r="279" spans="1:15">
      <c r="A279" s="142" t="s">
        <v>284</v>
      </c>
      <c r="B279" s="112" t="str">
        <f>'Average Weekday'!B279</f>
        <v/>
      </c>
      <c r="C279" s="58" t="s">
        <v>236</v>
      </c>
      <c r="D279" s="62">
        <v>92317</v>
      </c>
      <c r="E279" s="63">
        <v>88770</v>
      </c>
      <c r="F279" s="30">
        <v>84702</v>
      </c>
      <c r="G279" s="86">
        <v>78533</v>
      </c>
      <c r="H279" s="86">
        <v>78700</v>
      </c>
      <c r="I279" s="30">
        <v>79364.0193</v>
      </c>
      <c r="J279" s="178">
        <f t="shared" si="8"/>
        <v>664.01929999999993</v>
      </c>
      <c r="K279" s="179">
        <f t="shared" si="9"/>
        <v>8.4373481575603544E-3</v>
      </c>
      <c r="L279" s="222">
        <v>7</v>
      </c>
      <c r="N279" s="6"/>
      <c r="O279" s="84"/>
    </row>
    <row r="280" spans="1:15">
      <c r="A280" s="142" t="s">
        <v>285</v>
      </c>
      <c r="B280" s="112" t="str">
        <f>'Average Weekday'!B280</f>
        <v/>
      </c>
      <c r="C280" s="58" t="s">
        <v>236</v>
      </c>
      <c r="D280" s="62">
        <v>86057</v>
      </c>
      <c r="E280" s="63">
        <v>83698</v>
      </c>
      <c r="F280" s="30">
        <v>74992</v>
      </c>
      <c r="G280" s="86">
        <v>78878</v>
      </c>
      <c r="H280" s="86">
        <v>80930</v>
      </c>
      <c r="I280" s="30">
        <v>83555.23079999999</v>
      </c>
      <c r="J280" s="178">
        <f t="shared" si="8"/>
        <v>2625.2307999999903</v>
      </c>
      <c r="K280" s="179">
        <f t="shared" si="9"/>
        <v>3.243828988014321E-2</v>
      </c>
      <c r="L280" s="222">
        <v>5</v>
      </c>
      <c r="M280" s="6"/>
      <c r="N280" s="6"/>
      <c r="O280" s="84"/>
    </row>
    <row r="281" spans="1:15">
      <c r="A281" s="142" t="s">
        <v>286</v>
      </c>
      <c r="B281" s="112" t="str">
        <f>'Average Weekday'!B281</f>
        <v/>
      </c>
      <c r="C281" s="58" t="s">
        <v>236</v>
      </c>
      <c r="D281" s="62">
        <v>37872</v>
      </c>
      <c r="E281" s="63">
        <v>38673</v>
      </c>
      <c r="F281" s="30">
        <v>40137</v>
      </c>
      <c r="G281" s="86">
        <v>37101</v>
      </c>
      <c r="H281" s="86">
        <v>33521</v>
      </c>
      <c r="I281" s="30">
        <v>43255.1731</v>
      </c>
      <c r="J281" s="178">
        <f t="shared" si="8"/>
        <v>9734.1731</v>
      </c>
      <c r="K281" s="179">
        <f t="shared" si="9"/>
        <v>0.29039029563557173</v>
      </c>
      <c r="L281" s="222">
        <v>23</v>
      </c>
      <c r="N281" s="6"/>
      <c r="O281" s="84"/>
    </row>
    <row r="282" spans="1:15">
      <c r="A282" s="142" t="s">
        <v>287</v>
      </c>
      <c r="B282" s="112" t="str">
        <f>'Average Weekday'!B282</f>
        <v/>
      </c>
      <c r="C282" s="58" t="s">
        <v>236</v>
      </c>
      <c r="D282" s="62">
        <v>41198</v>
      </c>
      <c r="E282" s="63">
        <v>40299</v>
      </c>
      <c r="F282" s="30">
        <v>39633</v>
      </c>
      <c r="G282" s="86">
        <v>33776</v>
      </c>
      <c r="H282" s="86">
        <v>31634</v>
      </c>
      <c r="I282" s="30">
        <v>43757.25</v>
      </c>
      <c r="J282" s="178">
        <f t="shared" si="8"/>
        <v>12123.25</v>
      </c>
      <c r="K282" s="179">
        <f t="shared" si="9"/>
        <v>0.38323481064677245</v>
      </c>
      <c r="L282" s="222">
        <v>22</v>
      </c>
      <c r="N282" s="6"/>
      <c r="O282" s="84"/>
    </row>
    <row r="283" spans="1:15">
      <c r="A283" s="142" t="s">
        <v>288</v>
      </c>
      <c r="B283" s="112" t="str">
        <f>'Average Weekday'!B283</f>
        <v/>
      </c>
      <c r="C283" s="58" t="s">
        <v>236</v>
      </c>
      <c r="D283" s="62">
        <v>32745</v>
      </c>
      <c r="E283" s="63">
        <v>28130</v>
      </c>
      <c r="F283" s="30">
        <v>33634</v>
      </c>
      <c r="G283" s="86">
        <v>34714</v>
      </c>
      <c r="H283" s="86">
        <v>33001</v>
      </c>
      <c r="I283" s="30">
        <v>24305.442299999999</v>
      </c>
      <c r="J283" s="178">
        <f t="shared" si="8"/>
        <v>-8695.5577000000012</v>
      </c>
      <c r="K283" s="179">
        <f t="shared" si="9"/>
        <v>-0.26349376382533868</v>
      </c>
      <c r="L283" s="222">
        <v>43</v>
      </c>
      <c r="N283" s="6"/>
      <c r="O283" s="84"/>
    </row>
    <row r="284" spans="1:15">
      <c r="A284" s="142" t="s">
        <v>289</v>
      </c>
      <c r="B284" s="112" t="str">
        <f>'Average Weekday'!B284</f>
        <v/>
      </c>
      <c r="C284" s="58" t="s">
        <v>236</v>
      </c>
      <c r="D284" s="62">
        <v>13416</v>
      </c>
      <c r="E284" s="63">
        <v>13438</v>
      </c>
      <c r="F284" s="30">
        <v>8340</v>
      </c>
      <c r="G284" s="86">
        <v>10450</v>
      </c>
      <c r="H284" s="86">
        <v>13355</v>
      </c>
      <c r="I284" s="30">
        <v>10529.0962</v>
      </c>
      <c r="J284" s="178">
        <f t="shared" si="8"/>
        <v>-2825.9038</v>
      </c>
      <c r="K284" s="179">
        <f t="shared" si="9"/>
        <v>-0.21159893672781729</v>
      </c>
      <c r="L284" s="222">
        <v>159</v>
      </c>
      <c r="N284" s="6"/>
      <c r="O284" s="84"/>
    </row>
    <row r="285" spans="1:15">
      <c r="A285" s="142" t="s">
        <v>290</v>
      </c>
      <c r="B285" s="112" t="str">
        <f>'Average Weekday'!B285</f>
        <v/>
      </c>
      <c r="C285" s="58" t="s">
        <v>236</v>
      </c>
      <c r="D285" s="62">
        <v>22921</v>
      </c>
      <c r="E285" s="63">
        <v>21633</v>
      </c>
      <c r="F285" s="30">
        <v>21376</v>
      </c>
      <c r="G285" s="86">
        <v>19704</v>
      </c>
      <c r="H285" s="86">
        <v>16544</v>
      </c>
      <c r="I285" s="30">
        <v>17438.403899999998</v>
      </c>
      <c r="J285" s="178">
        <f t="shared" si="8"/>
        <v>894.40389999999752</v>
      </c>
      <c r="K285" s="179">
        <f t="shared" si="9"/>
        <v>5.4062131286266774E-2</v>
      </c>
      <c r="L285" s="222">
        <v>86</v>
      </c>
      <c r="N285" s="6"/>
      <c r="O285" s="84"/>
    </row>
    <row r="286" spans="1:15" s="6" customFormat="1">
      <c r="A286" s="142" t="s">
        <v>291</v>
      </c>
      <c r="B286" s="112" t="str">
        <f>'Average Weekday'!B286</f>
        <v/>
      </c>
      <c r="C286" s="58" t="s">
        <v>236</v>
      </c>
      <c r="D286" s="62">
        <v>27848</v>
      </c>
      <c r="E286" s="63">
        <v>26084</v>
      </c>
      <c r="F286" s="30">
        <v>26277</v>
      </c>
      <c r="G286" s="86">
        <v>21338</v>
      </c>
      <c r="H286" s="86">
        <v>26010</v>
      </c>
      <c r="I286" s="30">
        <v>24475.4231</v>
      </c>
      <c r="J286" s="178">
        <f t="shared" si="8"/>
        <v>-1534.5769</v>
      </c>
      <c r="K286" s="179">
        <f t="shared" si="9"/>
        <v>-5.8999496347558633E-2</v>
      </c>
      <c r="L286" s="222">
        <v>42</v>
      </c>
      <c r="M286" s="4"/>
      <c r="O286" s="84"/>
    </row>
    <row r="287" spans="1:15">
      <c r="A287" s="142" t="s">
        <v>292</v>
      </c>
      <c r="B287" s="112" t="str">
        <f>'Average Weekday'!B287</f>
        <v/>
      </c>
      <c r="C287" s="58" t="s">
        <v>236</v>
      </c>
      <c r="D287" s="62">
        <v>27942</v>
      </c>
      <c r="E287" s="63">
        <v>27920</v>
      </c>
      <c r="F287" s="30">
        <v>26306</v>
      </c>
      <c r="G287" s="86">
        <v>27120</v>
      </c>
      <c r="H287" s="86">
        <v>26053</v>
      </c>
      <c r="I287" s="30">
        <v>27617.134599999998</v>
      </c>
      <c r="J287" s="178">
        <f t="shared" si="8"/>
        <v>1564.1345999999976</v>
      </c>
      <c r="K287" s="179">
        <f t="shared" si="9"/>
        <v>6.0036640693969891E-2</v>
      </c>
      <c r="L287" s="222">
        <v>35</v>
      </c>
      <c r="N287" s="6"/>
      <c r="O287" s="84"/>
    </row>
    <row r="288" spans="1:15" s="6" customFormat="1">
      <c r="A288" s="142" t="s">
        <v>293</v>
      </c>
      <c r="B288" s="112">
        <f>'Average Weekday'!B288</f>
        <v>71</v>
      </c>
      <c r="C288" s="58" t="s">
        <v>236</v>
      </c>
      <c r="D288" s="62">
        <v>11907</v>
      </c>
      <c r="E288" s="63">
        <v>13122</v>
      </c>
      <c r="F288" s="30">
        <v>14693</v>
      </c>
      <c r="G288" s="86">
        <v>13057</v>
      </c>
      <c r="H288" s="86">
        <v>5640</v>
      </c>
      <c r="I288" s="30">
        <v>16919.1731</v>
      </c>
      <c r="J288" s="178">
        <f t="shared" si="8"/>
        <v>11279.1731</v>
      </c>
      <c r="K288" s="179">
        <f t="shared" si="9"/>
        <v>1.9998533865248227</v>
      </c>
      <c r="L288" s="222">
        <v>88</v>
      </c>
      <c r="M288" s="4"/>
      <c r="O288" s="84"/>
    </row>
    <row r="289" spans="1:15" s="6" customFormat="1">
      <c r="A289" s="142" t="s">
        <v>294</v>
      </c>
      <c r="B289" s="112" t="str">
        <f>'Average Weekday'!B289</f>
        <v/>
      </c>
      <c r="C289" s="58" t="s">
        <v>236</v>
      </c>
      <c r="D289" s="62">
        <v>33579</v>
      </c>
      <c r="E289" s="63">
        <v>34519</v>
      </c>
      <c r="F289" s="30">
        <v>34509</v>
      </c>
      <c r="G289" s="86">
        <v>42436</v>
      </c>
      <c r="H289" s="86">
        <v>43040</v>
      </c>
      <c r="I289" s="30">
        <v>38340.269200000002</v>
      </c>
      <c r="J289" s="178">
        <f t="shared" si="8"/>
        <v>-4699.7307999999975</v>
      </c>
      <c r="K289" s="179">
        <f t="shared" si="9"/>
        <v>-0.10919448884758359</v>
      </c>
      <c r="L289" s="222">
        <v>25</v>
      </c>
      <c r="M289" s="4"/>
      <c r="O289" s="84"/>
    </row>
    <row r="290" spans="1:15">
      <c r="A290" s="142" t="s">
        <v>295</v>
      </c>
      <c r="B290" s="112" t="str">
        <f>'Average Weekday'!B290</f>
        <v/>
      </c>
      <c r="C290" s="58" t="s">
        <v>236</v>
      </c>
      <c r="D290" s="62">
        <v>84152</v>
      </c>
      <c r="E290" s="63">
        <v>82220</v>
      </c>
      <c r="F290" s="30">
        <v>80270</v>
      </c>
      <c r="G290" s="86">
        <v>79870</v>
      </c>
      <c r="H290" s="86">
        <v>81271</v>
      </c>
      <c r="I290" s="30">
        <v>82229.346099999995</v>
      </c>
      <c r="J290" s="178">
        <f t="shared" si="8"/>
        <v>958.3460999999952</v>
      </c>
      <c r="K290" s="179">
        <f t="shared" si="9"/>
        <v>1.1791981149487459E-2</v>
      </c>
      <c r="L290" s="222">
        <v>6</v>
      </c>
      <c r="N290" s="6"/>
      <c r="O290" s="84"/>
    </row>
    <row r="291" spans="1:15">
      <c r="A291" s="142" t="s">
        <v>296</v>
      </c>
      <c r="B291" s="112" t="str">
        <f>'Average Weekday'!B291</f>
        <v/>
      </c>
      <c r="C291" s="58" t="s">
        <v>236</v>
      </c>
      <c r="D291" s="62">
        <v>29160</v>
      </c>
      <c r="E291" s="63">
        <v>28054</v>
      </c>
      <c r="F291" s="30">
        <v>27001</v>
      </c>
      <c r="G291" s="86">
        <v>21674</v>
      </c>
      <c r="H291" s="86">
        <v>25355</v>
      </c>
      <c r="I291" s="30">
        <v>22509.672999999999</v>
      </c>
      <c r="J291" s="178">
        <f t="shared" si="8"/>
        <v>-2845.3270000000011</v>
      </c>
      <c r="K291" s="179">
        <f t="shared" si="9"/>
        <v>-0.11221956221652539</v>
      </c>
      <c r="L291" s="222">
        <v>52</v>
      </c>
      <c r="M291" s="6"/>
      <c r="N291" s="6"/>
      <c r="O291" s="84"/>
    </row>
    <row r="292" spans="1:15">
      <c r="A292" s="142" t="s">
        <v>297</v>
      </c>
      <c r="B292" s="112" t="str">
        <f>'Average Weekday'!B292</f>
        <v/>
      </c>
      <c r="C292" s="58" t="s">
        <v>236</v>
      </c>
      <c r="D292" s="62">
        <v>24694</v>
      </c>
      <c r="E292" s="63">
        <v>21588</v>
      </c>
      <c r="F292" s="30">
        <v>22104</v>
      </c>
      <c r="G292" s="86">
        <v>14682</v>
      </c>
      <c r="H292" s="86">
        <v>13871</v>
      </c>
      <c r="I292" s="30">
        <v>13702.0769</v>
      </c>
      <c r="J292" s="178">
        <f t="shared" si="8"/>
        <v>-168.92309999999998</v>
      </c>
      <c r="K292" s="179">
        <f t="shared" si="9"/>
        <v>-1.2178148655468242E-2</v>
      </c>
      <c r="L292" s="222">
        <v>114</v>
      </c>
      <c r="N292" s="6"/>
      <c r="O292" s="84"/>
    </row>
    <row r="293" spans="1:15" s="6" customFormat="1">
      <c r="A293" s="142" t="s">
        <v>298</v>
      </c>
      <c r="B293" s="112" t="str">
        <f>'Average Weekday'!B293</f>
        <v/>
      </c>
      <c r="C293" s="58" t="s">
        <v>236</v>
      </c>
      <c r="D293" s="62">
        <v>14772</v>
      </c>
      <c r="E293" s="63">
        <v>15228</v>
      </c>
      <c r="F293" s="30">
        <v>12512</v>
      </c>
      <c r="G293" s="86">
        <v>12818</v>
      </c>
      <c r="H293" s="86">
        <v>13440</v>
      </c>
      <c r="I293" s="30">
        <v>14771.365399999999</v>
      </c>
      <c r="J293" s="178">
        <f t="shared" si="8"/>
        <v>1331.3653999999988</v>
      </c>
      <c r="K293" s="179">
        <f t="shared" si="9"/>
        <v>9.9059925595238005E-2</v>
      </c>
      <c r="L293" s="222">
        <v>105</v>
      </c>
      <c r="M293" s="4"/>
      <c r="O293" s="84"/>
    </row>
    <row r="294" spans="1:15">
      <c r="A294" s="142" t="s">
        <v>299</v>
      </c>
      <c r="B294" s="112" t="str">
        <f>'Average Weekday'!B294</f>
        <v/>
      </c>
      <c r="C294" s="58" t="s">
        <v>236</v>
      </c>
      <c r="D294" s="62">
        <v>55681</v>
      </c>
      <c r="E294" s="63">
        <v>55779</v>
      </c>
      <c r="F294" s="30">
        <v>54054</v>
      </c>
      <c r="G294" s="86">
        <v>52456</v>
      </c>
      <c r="H294" s="86">
        <v>52267</v>
      </c>
      <c r="I294" s="30">
        <v>49596.8269</v>
      </c>
      <c r="J294" s="178">
        <f t="shared" si="8"/>
        <v>-2670.1731</v>
      </c>
      <c r="K294" s="179">
        <f t="shared" si="9"/>
        <v>-5.1087169724682878E-2</v>
      </c>
      <c r="L294" s="222">
        <v>17</v>
      </c>
      <c r="N294" s="6"/>
      <c r="O294" s="84"/>
    </row>
    <row r="295" spans="1:15">
      <c r="A295" s="142" t="s">
        <v>300</v>
      </c>
      <c r="B295" s="112">
        <f>'Average Weekday'!B295</f>
        <v>72</v>
      </c>
      <c r="C295" s="58" t="s">
        <v>236</v>
      </c>
      <c r="D295" s="62">
        <v>11524</v>
      </c>
      <c r="E295" s="63">
        <v>10393</v>
      </c>
      <c r="F295" s="30">
        <v>9285</v>
      </c>
      <c r="G295" s="86">
        <v>10240</v>
      </c>
      <c r="H295" s="86">
        <v>4370</v>
      </c>
      <c r="I295" s="30">
        <v>11611.288499999999</v>
      </c>
      <c r="J295" s="178">
        <f t="shared" si="8"/>
        <v>7241.2884999999987</v>
      </c>
      <c r="K295" s="179">
        <f t="shared" si="9"/>
        <v>1.6570454233409608</v>
      </c>
      <c r="L295" s="222">
        <v>150</v>
      </c>
      <c r="N295" s="6"/>
      <c r="O295" s="84"/>
    </row>
    <row r="296" spans="1:15">
      <c r="A296" s="142" t="s">
        <v>301</v>
      </c>
      <c r="B296" s="112" t="str">
        <f>'Average Weekday'!B296</f>
        <v/>
      </c>
      <c r="C296" s="58" t="s">
        <v>236</v>
      </c>
      <c r="D296" s="62"/>
      <c r="E296" s="63"/>
      <c r="F296" s="30"/>
      <c r="G296" s="86">
        <v>25717</v>
      </c>
      <c r="H296" s="86">
        <v>25320</v>
      </c>
      <c r="I296" s="30">
        <v>27585.384600000001</v>
      </c>
      <c r="J296" s="178">
        <f t="shared" si="8"/>
        <v>2265.3846000000012</v>
      </c>
      <c r="K296" s="179">
        <f t="shared" si="9"/>
        <v>8.9470165876777294E-2</v>
      </c>
      <c r="L296" s="222">
        <v>36</v>
      </c>
      <c r="N296" s="6"/>
      <c r="O296" s="84"/>
    </row>
    <row r="297" spans="1:15">
      <c r="A297" s="142" t="s">
        <v>302</v>
      </c>
      <c r="B297" s="112" t="str">
        <f>'Average Weekday'!B297</f>
        <v/>
      </c>
      <c r="C297" s="58" t="s">
        <v>236</v>
      </c>
      <c r="D297" s="62">
        <v>35140</v>
      </c>
      <c r="E297" s="63">
        <v>30244</v>
      </c>
      <c r="F297" s="30">
        <v>31824</v>
      </c>
      <c r="G297" s="86">
        <v>23424</v>
      </c>
      <c r="H297" s="86">
        <v>22083</v>
      </c>
      <c r="I297" s="30">
        <v>22223.4424</v>
      </c>
      <c r="J297" s="178">
        <f t="shared" si="8"/>
        <v>140.44239999999991</v>
      </c>
      <c r="K297" s="179">
        <f t="shared" si="9"/>
        <v>6.3597518453108685E-3</v>
      </c>
      <c r="L297" s="222">
        <v>53</v>
      </c>
      <c r="N297" s="6"/>
      <c r="O297" s="84"/>
    </row>
    <row r="298" spans="1:15">
      <c r="A298" s="142" t="s">
        <v>303</v>
      </c>
      <c r="B298" s="112" t="str">
        <f>'Average Weekday'!B298</f>
        <v/>
      </c>
      <c r="C298" s="58" t="s">
        <v>236</v>
      </c>
      <c r="D298" s="62">
        <v>23523</v>
      </c>
      <c r="E298" s="63">
        <v>22886</v>
      </c>
      <c r="F298" s="30">
        <v>21987</v>
      </c>
      <c r="G298" s="86">
        <v>20497</v>
      </c>
      <c r="H298" s="86">
        <v>20898</v>
      </c>
      <c r="I298" s="30">
        <v>17404.077000000001</v>
      </c>
      <c r="J298" s="178">
        <f t="shared" si="8"/>
        <v>-3493.9229999999989</v>
      </c>
      <c r="K298" s="179">
        <f t="shared" si="9"/>
        <v>-0.16718934826299162</v>
      </c>
      <c r="L298" s="222">
        <v>87</v>
      </c>
      <c r="M298" s="6"/>
      <c r="N298" s="6"/>
      <c r="O298" s="84"/>
    </row>
    <row r="299" spans="1:15" s="6" customFormat="1">
      <c r="A299" s="142" t="s">
        <v>304</v>
      </c>
      <c r="B299" s="112" t="str">
        <f>'Average Weekday'!B299</f>
        <v/>
      </c>
      <c r="C299" s="58" t="s">
        <v>236</v>
      </c>
      <c r="D299" s="62">
        <v>23087</v>
      </c>
      <c r="E299" s="63">
        <v>24844</v>
      </c>
      <c r="F299" s="30">
        <v>25216</v>
      </c>
      <c r="G299" s="86">
        <v>23227</v>
      </c>
      <c r="H299" s="86">
        <v>24397</v>
      </c>
      <c r="I299" s="30">
        <v>21085.5769</v>
      </c>
      <c r="J299" s="178">
        <f t="shared" si="8"/>
        <v>-3311.4231</v>
      </c>
      <c r="K299" s="179">
        <f t="shared" si="9"/>
        <v>-0.135730749682338</v>
      </c>
      <c r="L299" s="222">
        <v>62</v>
      </c>
      <c r="M299" s="4"/>
      <c r="O299" s="84"/>
    </row>
    <row r="300" spans="1:15">
      <c r="A300" s="142" t="s">
        <v>305</v>
      </c>
      <c r="B300" s="112" t="str">
        <f>'Average Weekday'!B300</f>
        <v/>
      </c>
      <c r="C300" s="58" t="s">
        <v>236</v>
      </c>
      <c r="D300" s="62">
        <v>18592</v>
      </c>
      <c r="E300" s="63">
        <v>18041</v>
      </c>
      <c r="F300" s="30">
        <v>16569</v>
      </c>
      <c r="G300" s="86">
        <v>17293</v>
      </c>
      <c r="H300" s="86">
        <v>15247</v>
      </c>
      <c r="I300" s="30">
        <v>18175.4231</v>
      </c>
      <c r="J300" s="178">
        <f t="shared" si="8"/>
        <v>2928.4231</v>
      </c>
      <c r="K300" s="179">
        <f t="shared" si="9"/>
        <v>0.19206552764478257</v>
      </c>
      <c r="L300" s="222">
        <v>84</v>
      </c>
      <c r="N300" s="6"/>
      <c r="O300" s="84"/>
    </row>
    <row r="301" spans="1:15">
      <c r="A301" s="142" t="s">
        <v>306</v>
      </c>
      <c r="B301" s="112" t="str">
        <f>'Average Weekday'!B301</f>
        <v/>
      </c>
      <c r="C301" s="58" t="s">
        <v>236</v>
      </c>
      <c r="D301" s="62">
        <v>25221</v>
      </c>
      <c r="E301" s="63">
        <v>24588</v>
      </c>
      <c r="F301" s="30">
        <v>24228</v>
      </c>
      <c r="G301" s="86">
        <v>21901</v>
      </c>
      <c r="H301" s="86">
        <v>22559</v>
      </c>
      <c r="I301" s="30">
        <v>18712.6538</v>
      </c>
      <c r="J301" s="178">
        <f t="shared" si="8"/>
        <v>-3846.3462</v>
      </c>
      <c r="K301" s="179">
        <f t="shared" si="9"/>
        <v>-0.17050162684516157</v>
      </c>
      <c r="L301" s="222">
        <v>80</v>
      </c>
      <c r="N301" s="6"/>
      <c r="O301" s="84"/>
    </row>
    <row r="302" spans="1:15">
      <c r="A302" s="142" t="s">
        <v>307</v>
      </c>
      <c r="B302" s="112" t="str">
        <f>'Average Weekday'!B302</f>
        <v/>
      </c>
      <c r="C302" s="58" t="s">
        <v>236</v>
      </c>
      <c r="D302" s="62">
        <v>74502</v>
      </c>
      <c r="E302" s="63">
        <v>76054</v>
      </c>
      <c r="F302" s="30">
        <v>70271</v>
      </c>
      <c r="G302" s="86">
        <v>48187</v>
      </c>
      <c r="H302" s="86">
        <v>46269</v>
      </c>
      <c r="I302" s="30">
        <v>46648.230800000005</v>
      </c>
      <c r="J302" s="178">
        <f t="shared" si="8"/>
        <v>379.23080000000482</v>
      </c>
      <c r="K302" s="179">
        <f t="shared" si="9"/>
        <v>8.1962177699972938E-3</v>
      </c>
      <c r="L302" s="222">
        <v>20</v>
      </c>
      <c r="M302" s="6"/>
      <c r="N302" s="6"/>
      <c r="O302" s="84"/>
    </row>
    <row r="303" spans="1:15" s="6" customFormat="1">
      <c r="A303" s="142" t="s">
        <v>308</v>
      </c>
      <c r="B303" s="112">
        <f>'Average Weekday'!B303</f>
        <v>73</v>
      </c>
      <c r="C303" s="58" t="s">
        <v>236</v>
      </c>
      <c r="D303" s="62">
        <v>10321</v>
      </c>
      <c r="E303" s="63">
        <v>9597</v>
      </c>
      <c r="F303" s="30">
        <v>8603</v>
      </c>
      <c r="G303" s="86">
        <v>8558</v>
      </c>
      <c r="H303" s="86">
        <v>3702</v>
      </c>
      <c r="I303" s="30">
        <v>9608.9231</v>
      </c>
      <c r="J303" s="178">
        <f t="shared" si="8"/>
        <v>5906.9231</v>
      </c>
      <c r="K303" s="179">
        <f t="shared" si="9"/>
        <v>1.5956032144786603</v>
      </c>
      <c r="L303" s="222">
        <v>168</v>
      </c>
      <c r="O303" s="84"/>
    </row>
    <row r="304" spans="1:15" s="6" customFormat="1">
      <c r="A304" s="142" t="s">
        <v>309</v>
      </c>
      <c r="B304" s="112" t="str">
        <f>'Average Weekday'!B304</f>
        <v/>
      </c>
      <c r="C304" s="58" t="s">
        <v>236</v>
      </c>
      <c r="D304" s="62"/>
      <c r="E304" s="63"/>
      <c r="F304" s="30"/>
      <c r="G304" s="86">
        <v>30782</v>
      </c>
      <c r="H304" s="86">
        <v>29540</v>
      </c>
      <c r="I304" s="30">
        <v>31158.115400000002</v>
      </c>
      <c r="J304" s="178">
        <f t="shared" si="8"/>
        <v>1618.1154000000024</v>
      </c>
      <c r="K304" s="179">
        <f t="shared" si="9"/>
        <v>5.4777095463778007E-2</v>
      </c>
      <c r="L304" s="222">
        <v>30</v>
      </c>
      <c r="O304" s="84"/>
    </row>
    <row r="305" spans="1:15">
      <c r="A305" s="142" t="s">
        <v>310</v>
      </c>
      <c r="B305" s="112" t="str">
        <f>'Average Weekday'!B305</f>
        <v/>
      </c>
      <c r="C305" s="58" t="s">
        <v>236</v>
      </c>
      <c r="D305" s="62">
        <v>57611</v>
      </c>
      <c r="E305" s="63">
        <v>54984</v>
      </c>
      <c r="F305" s="30">
        <v>51360</v>
      </c>
      <c r="G305" s="86">
        <v>46701</v>
      </c>
      <c r="H305" s="86">
        <v>46410</v>
      </c>
      <c r="I305" s="30">
        <v>47374.25</v>
      </c>
      <c r="J305" s="178">
        <f t="shared" si="8"/>
        <v>964.25</v>
      </c>
      <c r="K305" s="179">
        <f t="shared" si="9"/>
        <v>2.0776772247360482E-2</v>
      </c>
      <c r="L305" s="222">
        <v>19</v>
      </c>
      <c r="N305" s="6"/>
      <c r="O305" s="84"/>
    </row>
    <row r="306" spans="1:15">
      <c r="A306" s="142" t="s">
        <v>311</v>
      </c>
      <c r="B306" s="112" t="str">
        <f>'Average Weekday'!B306</f>
        <v/>
      </c>
      <c r="C306" s="58" t="s">
        <v>236</v>
      </c>
      <c r="D306" s="62">
        <v>22217</v>
      </c>
      <c r="E306" s="63">
        <v>21115</v>
      </c>
      <c r="F306" s="30">
        <v>21033</v>
      </c>
      <c r="G306" s="86">
        <v>13940</v>
      </c>
      <c r="H306" s="86">
        <v>13124</v>
      </c>
      <c r="I306" s="30">
        <v>13079.8462</v>
      </c>
      <c r="J306" s="178">
        <f t="shared" si="8"/>
        <v>-44.153800000000047</v>
      </c>
      <c r="K306" s="179">
        <f t="shared" si="9"/>
        <v>-3.3643553794574861E-3</v>
      </c>
      <c r="L306" s="222">
        <v>122</v>
      </c>
      <c r="N306" s="6"/>
      <c r="O306" s="84"/>
    </row>
    <row r="307" spans="1:15">
      <c r="A307" s="142" t="s">
        <v>312</v>
      </c>
      <c r="B307" s="112" t="str">
        <f>'Average Weekday'!B307</f>
        <v/>
      </c>
      <c r="C307" s="58" t="s">
        <v>236</v>
      </c>
      <c r="D307" s="62">
        <v>9061</v>
      </c>
      <c r="E307" s="63">
        <v>8183</v>
      </c>
      <c r="F307" s="30">
        <v>7127</v>
      </c>
      <c r="G307" s="86">
        <v>7663</v>
      </c>
      <c r="H307" s="86">
        <v>5691</v>
      </c>
      <c r="I307" s="30">
        <v>8828.4231</v>
      </c>
      <c r="J307" s="178">
        <f t="shared" si="8"/>
        <v>3137.4231</v>
      </c>
      <c r="K307" s="179">
        <f t="shared" si="9"/>
        <v>0.55129557195571954</v>
      </c>
      <c r="L307" s="222">
        <v>182</v>
      </c>
      <c r="N307" s="6"/>
      <c r="O307" s="84"/>
    </row>
    <row r="308" spans="1:15">
      <c r="A308" s="142" t="s">
        <v>313</v>
      </c>
      <c r="B308" s="112" t="str">
        <f>'Average Weekday'!B308</f>
        <v/>
      </c>
      <c r="C308" s="58" t="s">
        <v>236</v>
      </c>
      <c r="D308" s="62"/>
      <c r="E308" s="63"/>
      <c r="F308" s="30"/>
      <c r="G308" s="86">
        <v>20019</v>
      </c>
      <c r="H308" s="86">
        <v>20254</v>
      </c>
      <c r="I308" s="30">
        <v>21012.6731</v>
      </c>
      <c r="J308" s="178">
        <f t="shared" si="8"/>
        <v>758.67309999999998</v>
      </c>
      <c r="K308" s="179">
        <f t="shared" si="9"/>
        <v>3.7457939172509135E-2</v>
      </c>
      <c r="L308" s="222">
        <v>63</v>
      </c>
      <c r="N308" s="6"/>
      <c r="O308" s="84"/>
    </row>
    <row r="309" spans="1:15">
      <c r="A309" s="142" t="s">
        <v>314</v>
      </c>
      <c r="B309" s="112" t="str">
        <f>'Average Weekday'!B309</f>
        <v/>
      </c>
      <c r="C309" s="58" t="s">
        <v>236</v>
      </c>
      <c r="D309" s="62">
        <v>22557</v>
      </c>
      <c r="E309" s="63">
        <v>19413</v>
      </c>
      <c r="F309" s="30">
        <v>18199</v>
      </c>
      <c r="G309" s="86">
        <v>20081</v>
      </c>
      <c r="H309" s="86">
        <v>19118</v>
      </c>
      <c r="I309" s="30">
        <v>21107.692299999999</v>
      </c>
      <c r="J309" s="178">
        <f t="shared" si="8"/>
        <v>1989.6922999999988</v>
      </c>
      <c r="K309" s="179">
        <f t="shared" si="9"/>
        <v>0.10407429124385389</v>
      </c>
      <c r="L309" s="222">
        <v>61</v>
      </c>
      <c r="N309" s="6"/>
      <c r="O309" s="84"/>
    </row>
    <row r="310" spans="1:15">
      <c r="A310" s="142" t="s">
        <v>315</v>
      </c>
      <c r="B310" s="112" t="str">
        <f>'Average Weekday'!B310</f>
        <v/>
      </c>
      <c r="C310" s="58" t="s">
        <v>236</v>
      </c>
      <c r="D310" s="62">
        <v>5320</v>
      </c>
      <c r="E310" s="63">
        <v>6200</v>
      </c>
      <c r="F310" s="30">
        <v>6071</v>
      </c>
      <c r="G310" s="86">
        <v>7018</v>
      </c>
      <c r="H310" s="86">
        <v>5935</v>
      </c>
      <c r="I310" s="30">
        <v>6368.1154000000006</v>
      </c>
      <c r="J310" s="178">
        <f t="shared" si="8"/>
        <v>433.11540000000059</v>
      </c>
      <c r="K310" s="179">
        <f t="shared" si="9"/>
        <v>7.2976478517270529E-2</v>
      </c>
      <c r="L310" s="222">
        <v>238</v>
      </c>
      <c r="M310" s="6"/>
      <c r="N310" s="6"/>
      <c r="O310" s="84"/>
    </row>
    <row r="311" spans="1:15" s="6" customFormat="1">
      <c r="A311" s="142" t="s">
        <v>316</v>
      </c>
      <c r="B311" s="112" t="str">
        <f>'Average Weekday'!B311</f>
        <v/>
      </c>
      <c r="C311" s="58" t="s">
        <v>236</v>
      </c>
      <c r="D311" s="62">
        <v>25472</v>
      </c>
      <c r="E311" s="63">
        <v>20356</v>
      </c>
      <c r="F311" s="30">
        <v>15072</v>
      </c>
      <c r="G311" s="86">
        <v>13956</v>
      </c>
      <c r="H311" s="86">
        <v>17548</v>
      </c>
      <c r="I311" s="30">
        <v>19531.461600000002</v>
      </c>
      <c r="J311" s="178">
        <f t="shared" si="8"/>
        <v>1983.4616000000024</v>
      </c>
      <c r="K311" s="179">
        <f t="shared" si="9"/>
        <v>0.11303063596991124</v>
      </c>
      <c r="L311" s="222">
        <v>74</v>
      </c>
      <c r="M311" s="4"/>
      <c r="O311" s="84"/>
    </row>
    <row r="312" spans="1:15">
      <c r="A312" s="142" t="s">
        <v>317</v>
      </c>
      <c r="B312" s="112" t="str">
        <f>'Average Weekday'!B312</f>
        <v/>
      </c>
      <c r="C312" s="58" t="s">
        <v>236</v>
      </c>
      <c r="D312" s="62">
        <v>101</v>
      </c>
      <c r="E312" s="63">
        <v>1624</v>
      </c>
      <c r="F312" s="30">
        <v>3905</v>
      </c>
      <c r="G312" s="86">
        <v>4549</v>
      </c>
      <c r="H312" s="86">
        <v>3165</v>
      </c>
      <c r="I312" s="30">
        <v>3831.8077000000003</v>
      </c>
      <c r="J312" s="178">
        <f t="shared" si="8"/>
        <v>666.8077000000003</v>
      </c>
      <c r="K312" s="179">
        <f t="shared" si="9"/>
        <v>0.21068173775671414</v>
      </c>
      <c r="L312" s="222">
        <v>327</v>
      </c>
      <c r="N312" s="6"/>
      <c r="O312" s="84"/>
    </row>
    <row r="313" spans="1:15">
      <c r="A313" s="142" t="s">
        <v>318</v>
      </c>
      <c r="B313" s="112" t="str">
        <f>'Average Weekday'!B313</f>
        <v/>
      </c>
      <c r="C313" s="58" t="s">
        <v>236</v>
      </c>
      <c r="D313" s="62">
        <v>49789</v>
      </c>
      <c r="E313" s="63">
        <v>47332</v>
      </c>
      <c r="F313" s="30">
        <v>45189</v>
      </c>
      <c r="G313" s="86">
        <v>42746</v>
      </c>
      <c r="H313" s="86">
        <v>39512</v>
      </c>
      <c r="I313" s="30">
        <v>49254.692300000002</v>
      </c>
      <c r="J313" s="178">
        <f t="shared" si="8"/>
        <v>9742.6923000000024</v>
      </c>
      <c r="K313" s="179">
        <f t="shared" si="9"/>
        <v>0.24657552895322946</v>
      </c>
      <c r="L313" s="222">
        <v>18</v>
      </c>
      <c r="M313" s="6"/>
      <c r="N313" s="6"/>
      <c r="O313" s="84"/>
    </row>
    <row r="314" spans="1:15">
      <c r="A314" s="142" t="s">
        <v>319</v>
      </c>
      <c r="B314" s="112" t="str">
        <f>'Average Weekday'!B314</f>
        <v/>
      </c>
      <c r="C314" s="58" t="s">
        <v>236</v>
      </c>
      <c r="D314" s="62">
        <v>27091</v>
      </c>
      <c r="E314" s="63">
        <v>24778</v>
      </c>
      <c r="F314" s="30">
        <v>24004</v>
      </c>
      <c r="G314" s="86">
        <v>23682</v>
      </c>
      <c r="H314" s="86">
        <v>21829</v>
      </c>
      <c r="I314" s="30">
        <v>21606.057700000001</v>
      </c>
      <c r="J314" s="178">
        <f t="shared" si="8"/>
        <v>-222.9422999999988</v>
      </c>
      <c r="K314" s="179">
        <f t="shared" si="9"/>
        <v>-1.0213124742315213E-2</v>
      </c>
      <c r="L314" s="222">
        <v>59</v>
      </c>
      <c r="M314" s="6"/>
      <c r="N314" s="6"/>
      <c r="O314" s="84"/>
    </row>
    <row r="315" spans="1:15">
      <c r="A315" s="142" t="s">
        <v>320</v>
      </c>
      <c r="B315" s="112" t="str">
        <f>'Average Weekday'!B315</f>
        <v/>
      </c>
      <c r="C315" s="58" t="s">
        <v>236</v>
      </c>
      <c r="D315" s="62">
        <v>4838</v>
      </c>
      <c r="E315" s="63">
        <v>4339</v>
      </c>
      <c r="F315" s="30">
        <v>4478</v>
      </c>
      <c r="G315" s="86">
        <v>4333</v>
      </c>
      <c r="H315" s="86">
        <v>4690</v>
      </c>
      <c r="I315" s="30">
        <v>4545.9808000000003</v>
      </c>
      <c r="J315" s="178">
        <f t="shared" si="8"/>
        <v>-144.01919999999973</v>
      </c>
      <c r="K315" s="179">
        <f t="shared" si="9"/>
        <v>-3.0707718550106552E-2</v>
      </c>
      <c r="L315" s="222">
        <v>299</v>
      </c>
      <c r="N315" s="6"/>
      <c r="O315" s="84"/>
    </row>
    <row r="316" spans="1:15">
      <c r="A316" s="142" t="s">
        <v>321</v>
      </c>
      <c r="B316" s="112" t="str">
        <f>'Average Weekday'!B316</f>
        <v/>
      </c>
      <c r="C316" s="58" t="s">
        <v>236</v>
      </c>
      <c r="D316" s="62">
        <v>17158</v>
      </c>
      <c r="E316" s="63">
        <v>16478</v>
      </c>
      <c r="F316" s="30">
        <v>13617</v>
      </c>
      <c r="G316" s="86">
        <v>16742</v>
      </c>
      <c r="H316" s="86">
        <v>17819</v>
      </c>
      <c r="I316" s="30">
        <v>18605.826999999997</v>
      </c>
      <c r="J316" s="178">
        <f t="shared" si="8"/>
        <v>786.8269999999975</v>
      </c>
      <c r="K316" s="179">
        <f t="shared" si="9"/>
        <v>4.4156630562882174E-2</v>
      </c>
      <c r="L316" s="222">
        <v>81</v>
      </c>
      <c r="M316" s="6"/>
      <c r="N316" s="6"/>
      <c r="O316" s="84"/>
    </row>
    <row r="317" spans="1:15" s="6" customFormat="1">
      <c r="A317" s="142" t="s">
        <v>322</v>
      </c>
      <c r="B317" s="112" t="str">
        <f>'Average Weekday'!B317</f>
        <v/>
      </c>
      <c r="C317" s="58" t="s">
        <v>236</v>
      </c>
      <c r="D317" s="62">
        <v>69891</v>
      </c>
      <c r="E317" s="63">
        <v>69347</v>
      </c>
      <c r="F317" s="30">
        <v>69319</v>
      </c>
      <c r="G317" s="86">
        <v>76893</v>
      </c>
      <c r="H317" s="86">
        <v>74070</v>
      </c>
      <c r="I317" s="30">
        <v>68705.596099999995</v>
      </c>
      <c r="J317" s="178">
        <f t="shared" si="8"/>
        <v>-5364.4039000000048</v>
      </c>
      <c r="K317" s="179">
        <f t="shared" si="9"/>
        <v>-7.242343593897671E-2</v>
      </c>
      <c r="L317" s="222">
        <v>9</v>
      </c>
      <c r="O317" s="84"/>
    </row>
    <row r="318" spans="1:15">
      <c r="A318" s="142" t="s">
        <v>323</v>
      </c>
      <c r="B318" s="112" t="str">
        <f>'Average Weekday'!B318</f>
        <v/>
      </c>
      <c r="C318" s="58" t="s">
        <v>236</v>
      </c>
      <c r="D318" s="62">
        <v>15081</v>
      </c>
      <c r="E318" s="63">
        <v>15655</v>
      </c>
      <c r="F318" s="30">
        <v>15761</v>
      </c>
      <c r="G318" s="86">
        <v>14588</v>
      </c>
      <c r="H318" s="86">
        <v>15269</v>
      </c>
      <c r="I318" s="30">
        <v>12588.480799999999</v>
      </c>
      <c r="J318" s="178">
        <f t="shared" si="8"/>
        <v>-2680.5192000000006</v>
      </c>
      <c r="K318" s="179">
        <f t="shared" si="9"/>
        <v>-0.17555302901303299</v>
      </c>
      <c r="L318" s="222">
        <v>132</v>
      </c>
      <c r="N318" s="6"/>
      <c r="O318" s="84"/>
    </row>
    <row r="319" spans="1:15">
      <c r="A319" s="142" t="s">
        <v>324</v>
      </c>
      <c r="B319" s="112">
        <f>'Average Weekday'!B319</f>
        <v>74</v>
      </c>
      <c r="C319" s="58" t="s">
        <v>236</v>
      </c>
      <c r="D319" s="62">
        <v>9270</v>
      </c>
      <c r="E319" s="63">
        <v>8577</v>
      </c>
      <c r="F319" s="30">
        <v>7851</v>
      </c>
      <c r="G319" s="86">
        <v>8562</v>
      </c>
      <c r="H319" s="86">
        <v>3673</v>
      </c>
      <c r="I319" s="30">
        <v>9538.6153999999988</v>
      </c>
      <c r="J319" s="178">
        <f t="shared" si="8"/>
        <v>5865.6153999999988</v>
      </c>
      <c r="K319" s="179">
        <f t="shared" si="9"/>
        <v>1.5969549142390413</v>
      </c>
      <c r="L319" s="222">
        <v>170</v>
      </c>
      <c r="N319" s="6"/>
      <c r="O319" s="84"/>
    </row>
    <row r="320" spans="1:15">
      <c r="A320" s="142" t="s">
        <v>325</v>
      </c>
      <c r="B320" s="112" t="str">
        <f>'Average Weekday'!B320</f>
        <v/>
      </c>
      <c r="C320" s="58" t="s">
        <v>236</v>
      </c>
      <c r="D320" s="62">
        <v>12384</v>
      </c>
      <c r="E320" s="63">
        <v>12369</v>
      </c>
      <c r="F320" s="30">
        <v>11542</v>
      </c>
      <c r="G320" s="86">
        <v>11292</v>
      </c>
      <c r="H320" s="86">
        <v>10634</v>
      </c>
      <c r="I320" s="30">
        <v>9296.0960999999988</v>
      </c>
      <c r="J320" s="178">
        <f t="shared" si="8"/>
        <v>-1337.9039000000012</v>
      </c>
      <c r="K320" s="179">
        <f t="shared" si="9"/>
        <v>-0.12581379537333093</v>
      </c>
      <c r="L320" s="222">
        <v>173</v>
      </c>
      <c r="N320" s="6"/>
      <c r="O320" s="84"/>
    </row>
    <row r="321" spans="1:15">
      <c r="A321" s="142" t="s">
        <v>326</v>
      </c>
      <c r="B321" s="112" t="str">
        <f>'Average Weekday'!B321</f>
        <v/>
      </c>
      <c r="C321" s="58" t="s">
        <v>236</v>
      </c>
      <c r="D321" s="62">
        <v>16750</v>
      </c>
      <c r="E321" s="63">
        <v>17656</v>
      </c>
      <c r="F321" s="30">
        <v>17555</v>
      </c>
      <c r="G321" s="86">
        <v>14348</v>
      </c>
      <c r="H321" s="86">
        <v>12837</v>
      </c>
      <c r="I321" s="30">
        <v>12949.096099999999</v>
      </c>
      <c r="J321" s="178">
        <f t="shared" si="8"/>
        <v>112.09609999999884</v>
      </c>
      <c r="K321" s="179">
        <f t="shared" si="9"/>
        <v>8.732266105787867E-3</v>
      </c>
      <c r="L321" s="222">
        <v>125</v>
      </c>
      <c r="N321" s="6"/>
      <c r="O321" s="84"/>
    </row>
    <row r="322" spans="1:15">
      <c r="A322" s="142" t="s">
        <v>327</v>
      </c>
      <c r="B322" s="112" t="str">
        <f>'Average Weekday'!B322</f>
        <v/>
      </c>
      <c r="C322" s="58" t="s">
        <v>236</v>
      </c>
      <c r="D322" s="62">
        <v>37342</v>
      </c>
      <c r="E322" s="63">
        <v>50939</v>
      </c>
      <c r="F322" s="30">
        <v>55875</v>
      </c>
      <c r="G322" s="86">
        <v>56454</v>
      </c>
      <c r="H322" s="86">
        <v>59443</v>
      </c>
      <c r="I322" s="30">
        <v>45802.461500000005</v>
      </c>
      <c r="J322" s="178">
        <f t="shared" si="8"/>
        <v>-13640.538499999995</v>
      </c>
      <c r="K322" s="179">
        <f t="shared" si="9"/>
        <v>-0.22947257877294205</v>
      </c>
      <c r="L322" s="222">
        <v>21</v>
      </c>
      <c r="N322" s="6"/>
      <c r="O322" s="84"/>
    </row>
    <row r="323" spans="1:15">
      <c r="A323" s="142" t="s">
        <v>328</v>
      </c>
      <c r="B323" s="112" t="str">
        <f>'Average Weekday'!B323</f>
        <v/>
      </c>
      <c r="C323" s="58" t="s">
        <v>236</v>
      </c>
      <c r="D323" s="62">
        <v>16989</v>
      </c>
      <c r="E323" s="63">
        <v>15634</v>
      </c>
      <c r="F323" s="30">
        <v>14890</v>
      </c>
      <c r="G323" s="86">
        <v>14050</v>
      </c>
      <c r="H323" s="86">
        <v>15755</v>
      </c>
      <c r="I323" s="30">
        <v>15596.5962</v>
      </c>
      <c r="J323" s="178">
        <f t="shared" si="8"/>
        <v>-158.40380000000005</v>
      </c>
      <c r="K323" s="179">
        <f t="shared" si="9"/>
        <v>-1.0054192319898448E-2</v>
      </c>
      <c r="L323" s="222">
        <v>97</v>
      </c>
      <c r="M323" s="6"/>
      <c r="N323" s="6"/>
      <c r="O323" s="84"/>
    </row>
    <row r="324" spans="1:15">
      <c r="A324" s="142" t="s">
        <v>329</v>
      </c>
      <c r="B324" s="112" t="str">
        <f>'Average Weekday'!B324</f>
        <v/>
      </c>
      <c r="C324" s="58" t="s">
        <v>236</v>
      </c>
      <c r="D324" s="62">
        <v>892</v>
      </c>
      <c r="E324" s="63">
        <v>4077</v>
      </c>
      <c r="F324" s="30">
        <v>4685</v>
      </c>
      <c r="G324" s="86">
        <v>5505</v>
      </c>
      <c r="H324" s="86">
        <v>4183</v>
      </c>
      <c r="I324" s="30">
        <v>3121.9614999999999</v>
      </c>
      <c r="J324" s="178">
        <f t="shared" si="8"/>
        <v>-1061.0385000000001</v>
      </c>
      <c r="K324" s="179">
        <f t="shared" si="9"/>
        <v>-0.25365491274205121</v>
      </c>
      <c r="L324" s="222">
        <v>352</v>
      </c>
      <c r="N324" s="6"/>
      <c r="O324" s="84"/>
    </row>
    <row r="325" spans="1:15">
      <c r="A325" s="142" t="s">
        <v>330</v>
      </c>
      <c r="B325" s="112" t="str">
        <f>'Average Weekday'!B325</f>
        <v/>
      </c>
      <c r="C325" s="58" t="s">
        <v>236</v>
      </c>
      <c r="D325" s="62">
        <v>32364</v>
      </c>
      <c r="E325" s="63">
        <v>34843</v>
      </c>
      <c r="F325" s="30">
        <v>35416</v>
      </c>
      <c r="G325" s="86">
        <v>32713</v>
      </c>
      <c r="H325" s="86">
        <v>30810</v>
      </c>
      <c r="I325" s="30">
        <v>38135.307699999998</v>
      </c>
      <c r="J325" s="178">
        <f t="shared" ref="J325:J388" si="10">I325-H325</f>
        <v>7325.3076999999976</v>
      </c>
      <c r="K325" s="179">
        <f t="shared" ref="K325:K388" si="11">J325/H325</f>
        <v>0.23775747160012975</v>
      </c>
      <c r="L325" s="222">
        <v>26</v>
      </c>
      <c r="N325" s="6"/>
      <c r="O325" s="84"/>
    </row>
    <row r="326" spans="1:15">
      <c r="A326" s="142" t="s">
        <v>331</v>
      </c>
      <c r="B326" s="112" t="str">
        <f>'Average Weekday'!B326</f>
        <v/>
      </c>
      <c r="C326" s="58" t="s">
        <v>236</v>
      </c>
      <c r="D326" s="62">
        <v>8877</v>
      </c>
      <c r="E326" s="63">
        <v>8645</v>
      </c>
      <c r="F326" s="30">
        <v>10010</v>
      </c>
      <c r="G326" s="86">
        <v>9052</v>
      </c>
      <c r="H326" s="86">
        <v>8845</v>
      </c>
      <c r="I326" s="30">
        <v>7126.6923000000006</v>
      </c>
      <c r="J326" s="178">
        <f t="shared" si="10"/>
        <v>-1718.3076999999994</v>
      </c>
      <c r="K326" s="179">
        <f t="shared" si="11"/>
        <v>-0.19426881854154882</v>
      </c>
      <c r="L326" s="222">
        <v>220</v>
      </c>
      <c r="N326" s="6"/>
      <c r="O326" s="84"/>
    </row>
    <row r="327" spans="1:15">
      <c r="A327" s="142" t="s">
        <v>332</v>
      </c>
      <c r="B327" s="112" t="str">
        <f>'Average Weekday'!B327</f>
        <v/>
      </c>
      <c r="C327" s="58" t="s">
        <v>236</v>
      </c>
      <c r="D327" s="62">
        <v>8366</v>
      </c>
      <c r="E327" s="63">
        <v>9296</v>
      </c>
      <c r="F327" s="30">
        <v>6925</v>
      </c>
      <c r="G327" s="86">
        <v>8253</v>
      </c>
      <c r="H327" s="86">
        <v>7139</v>
      </c>
      <c r="I327" s="30">
        <v>9018.9807000000001</v>
      </c>
      <c r="J327" s="178">
        <f t="shared" si="10"/>
        <v>1879.9807000000001</v>
      </c>
      <c r="K327" s="179">
        <f t="shared" si="11"/>
        <v>0.2633395013307186</v>
      </c>
      <c r="L327" s="222">
        <v>177</v>
      </c>
      <c r="N327" s="6"/>
      <c r="O327" s="84"/>
    </row>
    <row r="328" spans="1:15">
      <c r="A328" s="142" t="s">
        <v>333</v>
      </c>
      <c r="B328" s="112" t="str">
        <f>'Average Weekday'!B328</f>
        <v/>
      </c>
      <c r="C328" s="58" t="s">
        <v>236</v>
      </c>
      <c r="D328" s="62">
        <v>16041</v>
      </c>
      <c r="E328" s="63">
        <v>17418</v>
      </c>
      <c r="F328" s="30">
        <v>18482</v>
      </c>
      <c r="G328" s="86">
        <v>14803</v>
      </c>
      <c r="H328" s="86">
        <v>12494</v>
      </c>
      <c r="I328" s="30">
        <v>16304.711499999999</v>
      </c>
      <c r="J328" s="178">
        <f t="shared" si="10"/>
        <v>3810.7114999999994</v>
      </c>
      <c r="K328" s="179">
        <f t="shared" si="11"/>
        <v>0.30500332159436527</v>
      </c>
      <c r="L328" s="222">
        <v>94</v>
      </c>
      <c r="N328" s="6"/>
      <c r="O328" s="84"/>
    </row>
    <row r="329" spans="1:15" s="6" customFormat="1">
      <c r="A329" s="142" t="s">
        <v>334</v>
      </c>
      <c r="B329" s="112" t="str">
        <f>'Average Weekday'!B329</f>
        <v/>
      </c>
      <c r="C329" s="58" t="s">
        <v>236</v>
      </c>
      <c r="D329" s="62">
        <v>4656</v>
      </c>
      <c r="E329" s="63">
        <v>4617</v>
      </c>
      <c r="F329" s="30">
        <v>4762</v>
      </c>
      <c r="G329" s="86">
        <v>4171</v>
      </c>
      <c r="H329" s="86">
        <v>4544</v>
      </c>
      <c r="I329" s="30">
        <v>3710.8654000000001</v>
      </c>
      <c r="J329" s="178">
        <f t="shared" si="10"/>
        <v>-833.13459999999986</v>
      </c>
      <c r="K329" s="179">
        <f t="shared" si="11"/>
        <v>-0.1833482834507042</v>
      </c>
      <c r="L329" s="222">
        <v>330</v>
      </c>
      <c r="M329" s="4"/>
      <c r="O329" s="84"/>
    </row>
    <row r="330" spans="1:15" s="6" customFormat="1">
      <c r="A330" s="142" t="s">
        <v>335</v>
      </c>
      <c r="B330" s="112" t="str">
        <f>'Average Weekday'!B330</f>
        <v/>
      </c>
      <c r="C330" s="58" t="s">
        <v>236</v>
      </c>
      <c r="D330" s="62">
        <v>44299</v>
      </c>
      <c r="E330" s="63">
        <v>48634</v>
      </c>
      <c r="F330" s="30">
        <v>61805</v>
      </c>
      <c r="G330" s="86">
        <v>64620</v>
      </c>
      <c r="H330" s="86">
        <v>74524</v>
      </c>
      <c r="I330" s="30">
        <v>66210.827000000005</v>
      </c>
      <c r="J330" s="178">
        <f t="shared" si="10"/>
        <v>-8313.1729999999952</v>
      </c>
      <c r="K330" s="179">
        <f t="shared" si="11"/>
        <v>-0.11155027910471788</v>
      </c>
      <c r="L330" s="222">
        <v>10</v>
      </c>
      <c r="M330" s="4"/>
      <c r="O330" s="84"/>
    </row>
    <row r="331" spans="1:15">
      <c r="A331" s="142" t="s">
        <v>336</v>
      </c>
      <c r="B331" s="112" t="str">
        <f>'Average Weekday'!B331</f>
        <v/>
      </c>
      <c r="C331" s="58" t="s">
        <v>236</v>
      </c>
      <c r="D331" s="62">
        <v>108091</v>
      </c>
      <c r="E331" s="63">
        <v>109137</v>
      </c>
      <c r="F331" s="30">
        <v>104291</v>
      </c>
      <c r="G331" s="86">
        <v>103578</v>
      </c>
      <c r="H331" s="86">
        <v>103993</v>
      </c>
      <c r="I331" s="30">
        <v>105080.5577</v>
      </c>
      <c r="J331" s="178">
        <f t="shared" si="10"/>
        <v>1087.5577000000048</v>
      </c>
      <c r="K331" s="179">
        <f t="shared" si="11"/>
        <v>1.0457989480061205E-2</v>
      </c>
      <c r="L331" s="222">
        <v>4</v>
      </c>
      <c r="N331" s="6"/>
      <c r="O331" s="84"/>
    </row>
    <row r="332" spans="1:15">
      <c r="A332" s="142" t="s">
        <v>337</v>
      </c>
      <c r="B332" s="112" t="str">
        <f>'Average Weekday'!B332</f>
        <v/>
      </c>
      <c r="C332" s="58" t="s">
        <v>236</v>
      </c>
      <c r="D332" s="62">
        <v>36238</v>
      </c>
      <c r="E332" s="63">
        <v>33632</v>
      </c>
      <c r="F332" s="30">
        <v>29977</v>
      </c>
      <c r="G332" s="86">
        <v>26192</v>
      </c>
      <c r="H332" s="86">
        <v>22469</v>
      </c>
      <c r="I332" s="30">
        <v>33416.692300000002</v>
      </c>
      <c r="J332" s="178">
        <f t="shared" si="10"/>
        <v>10947.692300000002</v>
      </c>
      <c r="K332" s="179">
        <f t="shared" si="11"/>
        <v>0.48723540433486145</v>
      </c>
      <c r="L332" s="222">
        <v>28</v>
      </c>
      <c r="N332" s="6"/>
      <c r="O332" s="84"/>
    </row>
    <row r="333" spans="1:15">
      <c r="A333" s="142" t="s">
        <v>338</v>
      </c>
      <c r="B333" s="112" t="str">
        <f>'Average Weekday'!B333</f>
        <v/>
      </c>
      <c r="C333" s="58" t="s">
        <v>236</v>
      </c>
      <c r="D333" s="62">
        <v>3745</v>
      </c>
      <c r="E333" s="63">
        <v>4157</v>
      </c>
      <c r="F333" s="30">
        <v>3597</v>
      </c>
      <c r="G333" s="86">
        <v>4025</v>
      </c>
      <c r="H333" s="86">
        <v>3564</v>
      </c>
      <c r="I333" s="30">
        <v>3245.1538</v>
      </c>
      <c r="J333" s="178">
        <f t="shared" si="10"/>
        <v>-318.84619999999995</v>
      </c>
      <c r="K333" s="179">
        <f t="shared" si="11"/>
        <v>-8.9463019079685735E-2</v>
      </c>
      <c r="L333" s="222">
        <v>347</v>
      </c>
      <c r="N333" s="6"/>
      <c r="O333" s="84"/>
    </row>
    <row r="334" spans="1:15">
      <c r="A334" s="142" t="s">
        <v>339</v>
      </c>
      <c r="B334" s="112" t="str">
        <f>'Average Weekday'!B334</f>
        <v/>
      </c>
      <c r="C334" s="58" t="s">
        <v>236</v>
      </c>
      <c r="D334" s="62">
        <v>9686</v>
      </c>
      <c r="E334" s="63">
        <v>9088</v>
      </c>
      <c r="F334" s="30">
        <v>8717</v>
      </c>
      <c r="G334" s="86">
        <v>8341</v>
      </c>
      <c r="H334" s="86">
        <v>9224</v>
      </c>
      <c r="I334" s="30">
        <v>9359.3460999999988</v>
      </c>
      <c r="J334" s="178">
        <f t="shared" si="10"/>
        <v>135.34609999999884</v>
      </c>
      <c r="K334" s="179">
        <f t="shared" si="11"/>
        <v>1.4673254553338989E-2</v>
      </c>
      <c r="L334" s="222">
        <v>171</v>
      </c>
      <c r="N334" s="6"/>
      <c r="O334" s="84"/>
    </row>
    <row r="335" spans="1:15">
      <c r="A335" s="142" t="s">
        <v>340</v>
      </c>
      <c r="B335" s="112" t="str">
        <f>'Average Weekday'!B335</f>
        <v/>
      </c>
      <c r="C335" s="58" t="s">
        <v>236</v>
      </c>
      <c r="D335" s="62">
        <v>12130</v>
      </c>
      <c r="E335" s="63">
        <v>12944</v>
      </c>
      <c r="F335" s="30">
        <v>9526</v>
      </c>
      <c r="G335" s="86">
        <v>11110</v>
      </c>
      <c r="H335" s="86">
        <v>10182</v>
      </c>
      <c r="I335" s="30">
        <v>13063.019199999999</v>
      </c>
      <c r="J335" s="178">
        <f t="shared" si="10"/>
        <v>2881.0191999999988</v>
      </c>
      <c r="K335" s="179">
        <f t="shared" si="11"/>
        <v>0.28295219013946166</v>
      </c>
      <c r="L335" s="222">
        <v>123</v>
      </c>
      <c r="N335" s="6"/>
      <c r="O335" s="84"/>
    </row>
    <row r="336" spans="1:15">
      <c r="A336" s="142" t="s">
        <v>341</v>
      </c>
      <c r="B336" s="112" t="str">
        <f>'Average Weekday'!B336</f>
        <v/>
      </c>
      <c r="C336" s="58" t="s">
        <v>236</v>
      </c>
      <c r="D336" s="62">
        <v>72247</v>
      </c>
      <c r="E336" s="63">
        <v>71184</v>
      </c>
      <c r="F336" s="30">
        <v>68953</v>
      </c>
      <c r="G336" s="86">
        <v>56014</v>
      </c>
      <c r="H336" s="86">
        <v>51768</v>
      </c>
      <c r="I336" s="30">
        <v>51474.1924</v>
      </c>
      <c r="J336" s="178">
        <f t="shared" si="10"/>
        <v>-293.80760000000009</v>
      </c>
      <c r="K336" s="179">
        <f t="shared" si="11"/>
        <v>-5.6754674702518947E-3</v>
      </c>
      <c r="L336" s="222">
        <v>16</v>
      </c>
      <c r="N336" s="6"/>
      <c r="O336" s="84"/>
    </row>
    <row r="337" spans="1:15">
      <c r="A337" s="142" t="s">
        <v>342</v>
      </c>
      <c r="B337" s="112" t="str">
        <f>'Average Weekday'!B337</f>
        <v/>
      </c>
      <c r="C337" s="58" t="s">
        <v>236</v>
      </c>
      <c r="D337" s="62">
        <v>46802</v>
      </c>
      <c r="E337" s="63">
        <v>45716</v>
      </c>
      <c r="F337" s="30">
        <v>39505</v>
      </c>
      <c r="G337" s="86">
        <v>39678</v>
      </c>
      <c r="H337" s="86">
        <v>40095</v>
      </c>
      <c r="I337" s="30">
        <v>38537.596099999995</v>
      </c>
      <c r="J337" s="178">
        <f t="shared" si="10"/>
        <v>-1557.4039000000048</v>
      </c>
      <c r="K337" s="179">
        <f t="shared" si="11"/>
        <v>-3.884284574136438E-2</v>
      </c>
      <c r="L337" s="222">
        <v>24</v>
      </c>
      <c r="M337" s="6"/>
      <c r="N337" s="6"/>
      <c r="O337" s="84"/>
    </row>
    <row r="338" spans="1:15" s="6" customFormat="1">
      <c r="A338" s="142" t="s">
        <v>343</v>
      </c>
      <c r="B338" s="112" t="str">
        <f>'Average Weekday'!B338</f>
        <v/>
      </c>
      <c r="C338" s="58" t="s">
        <v>236</v>
      </c>
      <c r="D338" s="62">
        <v>9863</v>
      </c>
      <c r="E338" s="63">
        <v>11517</v>
      </c>
      <c r="F338" s="30">
        <v>13089</v>
      </c>
      <c r="G338" s="86">
        <v>20030</v>
      </c>
      <c r="H338" s="86">
        <v>19510</v>
      </c>
      <c r="I338" s="30">
        <v>19924.769200000002</v>
      </c>
      <c r="J338" s="178">
        <f t="shared" si="10"/>
        <v>414.76920000000246</v>
      </c>
      <c r="K338" s="179">
        <f t="shared" si="11"/>
        <v>2.125931317273206E-2</v>
      </c>
      <c r="L338" s="222">
        <v>70</v>
      </c>
      <c r="M338" s="4"/>
      <c r="O338" s="84"/>
    </row>
    <row r="339" spans="1:15" s="6" customFormat="1">
      <c r="A339" s="142" t="s">
        <v>344</v>
      </c>
      <c r="B339" s="112" t="str">
        <f>'Average Weekday'!B339</f>
        <v/>
      </c>
      <c r="C339" s="58" t="s">
        <v>236</v>
      </c>
      <c r="D339" s="62">
        <v>6879</v>
      </c>
      <c r="E339" s="63">
        <v>6343</v>
      </c>
      <c r="F339" s="30">
        <v>6137</v>
      </c>
      <c r="G339" s="86">
        <v>6168</v>
      </c>
      <c r="H339" s="86">
        <v>5578</v>
      </c>
      <c r="I339" s="30">
        <v>4877.9038</v>
      </c>
      <c r="J339" s="178">
        <f t="shared" si="10"/>
        <v>-700.09619999999995</v>
      </c>
      <c r="K339" s="179">
        <f t="shared" si="11"/>
        <v>-0.125510254571531</v>
      </c>
      <c r="L339" s="222">
        <v>286</v>
      </c>
      <c r="M339" s="4"/>
      <c r="O339" s="84"/>
    </row>
    <row r="340" spans="1:15">
      <c r="A340" s="142" t="s">
        <v>345</v>
      </c>
      <c r="B340" s="112" t="str">
        <f>'Average Weekday'!B340</f>
        <v/>
      </c>
      <c r="C340" s="58" t="s">
        <v>236</v>
      </c>
      <c r="D340" s="62">
        <v>25668</v>
      </c>
      <c r="E340" s="63">
        <v>26154</v>
      </c>
      <c r="F340" s="30">
        <v>25371</v>
      </c>
      <c r="G340" s="86">
        <v>24575</v>
      </c>
      <c r="H340" s="86">
        <v>27362</v>
      </c>
      <c r="I340" s="30">
        <v>19888.442300000002</v>
      </c>
      <c r="J340" s="178">
        <f t="shared" si="10"/>
        <v>-7473.5576999999976</v>
      </c>
      <c r="K340" s="179">
        <f t="shared" si="11"/>
        <v>-0.27313638257437312</v>
      </c>
      <c r="L340" s="222">
        <v>72</v>
      </c>
      <c r="N340" s="6"/>
      <c r="O340" s="84"/>
    </row>
    <row r="341" spans="1:15">
      <c r="A341" s="142" t="s">
        <v>346</v>
      </c>
      <c r="B341" s="112" t="str">
        <f>'Average Weekday'!B341</f>
        <v/>
      </c>
      <c r="C341" s="58" t="s">
        <v>236</v>
      </c>
      <c r="D341" s="62">
        <v>11503</v>
      </c>
      <c r="E341" s="63">
        <v>6098</v>
      </c>
      <c r="F341" s="30">
        <v>5566</v>
      </c>
      <c r="G341" s="86">
        <v>8509</v>
      </c>
      <c r="H341" s="86">
        <v>8725</v>
      </c>
      <c r="I341" s="30">
        <v>7296.75</v>
      </c>
      <c r="J341" s="178">
        <f t="shared" si="10"/>
        <v>-1428.25</v>
      </c>
      <c r="K341" s="179">
        <f t="shared" si="11"/>
        <v>-0.16369627507163323</v>
      </c>
      <c r="L341" s="222">
        <v>210</v>
      </c>
      <c r="N341" s="6"/>
      <c r="O341" s="84"/>
    </row>
    <row r="342" spans="1:15">
      <c r="A342" s="142" t="s">
        <v>347</v>
      </c>
      <c r="B342" s="112" t="str">
        <f>'Average Weekday'!B342</f>
        <v/>
      </c>
      <c r="C342" s="58" t="s">
        <v>236</v>
      </c>
      <c r="D342" s="62">
        <v>1252</v>
      </c>
      <c r="E342" s="63">
        <v>6066</v>
      </c>
      <c r="F342" s="30">
        <v>6972</v>
      </c>
      <c r="G342" s="86">
        <v>7654</v>
      </c>
      <c r="H342" s="86">
        <v>6003</v>
      </c>
      <c r="I342" s="30">
        <v>4643.5192000000006</v>
      </c>
      <c r="J342" s="178">
        <f t="shared" si="10"/>
        <v>-1359.4807999999994</v>
      </c>
      <c r="K342" s="179">
        <f t="shared" si="11"/>
        <v>-0.22646689988339153</v>
      </c>
      <c r="L342" s="222">
        <v>294</v>
      </c>
      <c r="M342" s="6"/>
      <c r="N342" s="6"/>
      <c r="O342" s="84"/>
    </row>
    <row r="343" spans="1:15">
      <c r="A343" s="142" t="s">
        <v>348</v>
      </c>
      <c r="B343" s="112" t="str">
        <f>'Average Weekday'!B343</f>
        <v/>
      </c>
      <c r="C343" s="58" t="s">
        <v>236</v>
      </c>
      <c r="D343" s="62">
        <v>6200</v>
      </c>
      <c r="E343" s="63">
        <v>7100</v>
      </c>
      <c r="F343" s="30">
        <v>7677</v>
      </c>
      <c r="G343" s="86">
        <v>9005</v>
      </c>
      <c r="H343" s="86">
        <v>8135</v>
      </c>
      <c r="I343" s="30">
        <v>8651.1538</v>
      </c>
      <c r="J343" s="178">
        <f t="shared" si="10"/>
        <v>516.15380000000005</v>
      </c>
      <c r="K343" s="179">
        <f t="shared" si="11"/>
        <v>6.3448531038721584E-2</v>
      </c>
      <c r="L343" s="222">
        <v>185</v>
      </c>
      <c r="N343" s="6"/>
      <c r="O343" s="84"/>
    </row>
    <row r="344" spans="1:15">
      <c r="A344" s="144" t="s">
        <v>349</v>
      </c>
      <c r="B344" s="112" t="str">
        <f>'Average Weekday'!B344</f>
        <v/>
      </c>
      <c r="C344" s="58" t="s">
        <v>236</v>
      </c>
      <c r="D344" s="62">
        <v>22932</v>
      </c>
      <c r="E344" s="63">
        <v>25555</v>
      </c>
      <c r="F344" s="30">
        <v>26858</v>
      </c>
      <c r="G344" s="86">
        <v>33326</v>
      </c>
      <c r="H344" s="86">
        <v>30605</v>
      </c>
      <c r="I344" s="30">
        <v>29278.307699999998</v>
      </c>
      <c r="J344" s="178">
        <f t="shared" si="10"/>
        <v>-1326.6923000000024</v>
      </c>
      <c r="K344" s="179">
        <f t="shared" si="11"/>
        <v>-4.334887436693359E-2</v>
      </c>
      <c r="L344" s="222">
        <v>34</v>
      </c>
      <c r="N344" s="6"/>
      <c r="O344" s="84"/>
    </row>
    <row r="345" spans="1:15">
      <c r="A345" s="142" t="s">
        <v>350</v>
      </c>
      <c r="B345" s="112" t="str">
        <f>'Average Weekday'!B345</f>
        <v/>
      </c>
      <c r="C345" s="58" t="s">
        <v>236</v>
      </c>
      <c r="D345" s="62">
        <v>19054</v>
      </c>
      <c r="E345" s="63">
        <v>15934</v>
      </c>
      <c r="F345" s="30">
        <v>16329</v>
      </c>
      <c r="G345" s="86">
        <v>16643</v>
      </c>
      <c r="H345" s="86">
        <v>16649</v>
      </c>
      <c r="I345" s="30">
        <v>16679.615399999999</v>
      </c>
      <c r="J345" s="178">
        <f t="shared" si="10"/>
        <v>30.615399999998772</v>
      </c>
      <c r="K345" s="179">
        <f t="shared" si="11"/>
        <v>1.8388732055978601E-3</v>
      </c>
      <c r="L345" s="222">
        <v>90</v>
      </c>
      <c r="N345" s="6"/>
      <c r="O345" s="84"/>
    </row>
    <row r="346" spans="1:15">
      <c r="A346" s="142" t="s">
        <v>351</v>
      </c>
      <c r="B346" s="112" t="str">
        <f>'Average Weekday'!B346</f>
        <v/>
      </c>
      <c r="C346" s="58" t="s">
        <v>236</v>
      </c>
      <c r="D346" s="62">
        <v>10639</v>
      </c>
      <c r="E346" s="63">
        <v>9150</v>
      </c>
      <c r="F346" s="30">
        <v>8974</v>
      </c>
      <c r="G346" s="86">
        <v>9190</v>
      </c>
      <c r="H346" s="86">
        <v>9871</v>
      </c>
      <c r="I346" s="30">
        <v>12372.827000000001</v>
      </c>
      <c r="J346" s="178">
        <f t="shared" si="10"/>
        <v>2501.8270000000011</v>
      </c>
      <c r="K346" s="179">
        <f t="shared" si="11"/>
        <v>0.2534522338162295</v>
      </c>
      <c r="L346" s="222">
        <v>134</v>
      </c>
      <c r="N346" s="6"/>
      <c r="O346" s="84"/>
    </row>
    <row r="347" spans="1:15">
      <c r="A347" s="142" t="s">
        <v>352</v>
      </c>
      <c r="B347" s="112" t="str">
        <f>'Average Weekday'!B347</f>
        <v/>
      </c>
      <c r="C347" s="58" t="s">
        <v>236</v>
      </c>
      <c r="D347" s="62">
        <v>251718</v>
      </c>
      <c r="E347" s="63">
        <v>253004</v>
      </c>
      <c r="F347" s="30">
        <v>234830</v>
      </c>
      <c r="G347" s="86">
        <v>239225</v>
      </c>
      <c r="H347" s="86">
        <v>240645</v>
      </c>
      <c r="I347" s="30">
        <v>234114.32689999999</v>
      </c>
      <c r="J347" s="178">
        <f t="shared" si="10"/>
        <v>-6530.6731000000145</v>
      </c>
      <c r="K347" s="179">
        <f t="shared" si="11"/>
        <v>-2.7138203993434373E-2</v>
      </c>
      <c r="L347" s="222">
        <v>1</v>
      </c>
      <c r="N347" s="6"/>
      <c r="O347" s="84"/>
    </row>
    <row r="348" spans="1:15">
      <c r="A348" s="142" t="s">
        <v>353</v>
      </c>
      <c r="B348" s="112" t="str">
        <f>'Average Weekday'!B348</f>
        <v/>
      </c>
      <c r="C348" s="58" t="s">
        <v>236</v>
      </c>
      <c r="D348" s="62">
        <v>12869</v>
      </c>
      <c r="E348" s="63">
        <v>13262</v>
      </c>
      <c r="F348" s="30">
        <v>13671</v>
      </c>
      <c r="G348" s="86">
        <v>6268</v>
      </c>
      <c r="H348" s="86">
        <v>6662</v>
      </c>
      <c r="I348" s="30">
        <v>11910.75</v>
      </c>
      <c r="J348" s="178">
        <f t="shared" si="10"/>
        <v>5248.75</v>
      </c>
      <c r="K348" s="179">
        <f t="shared" si="11"/>
        <v>0.78786400480336238</v>
      </c>
      <c r="L348" s="222">
        <v>144</v>
      </c>
      <c r="N348" s="6"/>
      <c r="O348" s="84"/>
    </row>
    <row r="349" spans="1:15">
      <c r="A349" s="142" t="s">
        <v>354</v>
      </c>
      <c r="B349" s="112" t="str">
        <f>'Average Weekday'!B349</f>
        <v/>
      </c>
      <c r="C349" s="58" t="s">
        <v>236</v>
      </c>
      <c r="D349" s="62">
        <v>16810</v>
      </c>
      <c r="E349" s="63">
        <v>12913</v>
      </c>
      <c r="F349" s="30">
        <v>8953</v>
      </c>
      <c r="G349" s="86">
        <v>9579</v>
      </c>
      <c r="H349" s="86">
        <v>11423</v>
      </c>
      <c r="I349" s="30">
        <v>11694.384600000001</v>
      </c>
      <c r="J349" s="178">
        <f t="shared" si="10"/>
        <v>271.38460000000123</v>
      </c>
      <c r="K349" s="179">
        <f t="shared" si="11"/>
        <v>2.3757734395517923E-2</v>
      </c>
      <c r="L349" s="222">
        <v>146</v>
      </c>
      <c r="N349" s="6"/>
      <c r="O349" s="84"/>
    </row>
    <row r="350" spans="1:15">
      <c r="A350" s="145" t="s">
        <v>355</v>
      </c>
      <c r="B350" s="112" t="str">
        <f>'Average Weekday'!B350</f>
        <v/>
      </c>
      <c r="C350" s="189" t="s">
        <v>236</v>
      </c>
      <c r="D350" s="120">
        <v>60412</v>
      </c>
      <c r="E350" s="121">
        <v>60441</v>
      </c>
      <c r="F350" s="118">
        <v>56440</v>
      </c>
      <c r="G350" s="87">
        <v>59543</v>
      </c>
      <c r="H350" s="87">
        <v>57400</v>
      </c>
      <c r="I350" s="30">
        <v>62904.788400000005</v>
      </c>
      <c r="J350" s="190">
        <f t="shared" si="10"/>
        <v>5504.7884000000049</v>
      </c>
      <c r="K350" s="191">
        <f t="shared" si="11"/>
        <v>9.5902236933797999E-2</v>
      </c>
      <c r="L350" s="222">
        <v>11</v>
      </c>
      <c r="N350" s="6"/>
      <c r="O350" s="84"/>
    </row>
    <row r="351" spans="1:15">
      <c r="A351" s="152" t="s">
        <v>356</v>
      </c>
      <c r="B351" s="112">
        <f>'Average Weekday'!B351</f>
        <v>75</v>
      </c>
      <c r="C351" s="225" t="s">
        <v>236</v>
      </c>
      <c r="D351" s="72">
        <v>0</v>
      </c>
      <c r="E351" s="73">
        <v>0</v>
      </c>
      <c r="F351" s="35">
        <v>0</v>
      </c>
      <c r="G351" s="92">
        <v>0</v>
      </c>
      <c r="H351" s="92">
        <v>6274</v>
      </c>
      <c r="I351" s="30">
        <v>12688.211599999999</v>
      </c>
      <c r="J351" s="178">
        <f t="shared" si="10"/>
        <v>6414.2115999999987</v>
      </c>
      <c r="K351" s="179">
        <f>J351/H351</f>
        <v>1.0223480395282114</v>
      </c>
      <c r="L351" s="222">
        <v>131</v>
      </c>
      <c r="N351" s="6"/>
      <c r="O351" s="84"/>
    </row>
    <row r="352" spans="1:15" s="13" customFormat="1" ht="12.75">
      <c r="A352" s="148" t="s">
        <v>357</v>
      </c>
      <c r="B352" s="114"/>
      <c r="C352" s="14"/>
      <c r="D352" s="16"/>
      <c r="E352" s="16"/>
      <c r="F352" s="16"/>
      <c r="G352" s="16"/>
      <c r="H352" s="16"/>
      <c r="I352" s="16"/>
      <c r="J352" s="183"/>
      <c r="K352" s="184"/>
      <c r="L352" s="185"/>
      <c r="M352" s="4"/>
      <c r="N352" s="6"/>
      <c r="O352" s="84"/>
    </row>
    <row r="353" spans="1:15">
      <c r="A353" s="141" t="s">
        <v>358</v>
      </c>
      <c r="B353" s="112" t="str">
        <f>'Average Weekday'!B353</f>
        <v/>
      </c>
      <c r="C353" s="169" t="s">
        <v>359</v>
      </c>
      <c r="D353" s="60">
        <v>25974</v>
      </c>
      <c r="E353" s="61">
        <v>26056</v>
      </c>
      <c r="F353" s="29">
        <v>24283</v>
      </c>
      <c r="G353" s="91">
        <v>25432</v>
      </c>
      <c r="H353" s="91">
        <v>23972</v>
      </c>
      <c r="I353" s="30">
        <v>24170.557700000001</v>
      </c>
      <c r="J353" s="178">
        <f t="shared" si="10"/>
        <v>198.5577000000012</v>
      </c>
      <c r="K353" s="179">
        <f t="shared" si="11"/>
        <v>8.2829008843651429E-3</v>
      </c>
      <c r="L353" s="222">
        <v>44</v>
      </c>
      <c r="M353" s="6"/>
      <c r="N353" s="6"/>
      <c r="O353" s="84"/>
    </row>
    <row r="354" spans="1:15" s="6" customFormat="1">
      <c r="A354" s="142" t="s">
        <v>360</v>
      </c>
      <c r="B354" s="112">
        <f>'Average Weekday'!B354</f>
        <v>76</v>
      </c>
      <c r="C354" s="58" t="s">
        <v>359</v>
      </c>
      <c r="D354" s="62">
        <v>887</v>
      </c>
      <c r="E354" s="63">
        <v>1014</v>
      </c>
      <c r="F354" s="30">
        <v>1232</v>
      </c>
      <c r="G354" s="86">
        <v>1425</v>
      </c>
      <c r="H354" s="86">
        <v>1470</v>
      </c>
      <c r="I354" s="30">
        <v>1327.6345999999999</v>
      </c>
      <c r="J354" s="178">
        <f t="shared" si="10"/>
        <v>-142.36540000000014</v>
      </c>
      <c r="K354" s="179">
        <f t="shared" si="11"/>
        <v>-9.6847210884353829E-2</v>
      </c>
      <c r="L354" s="222">
        <v>410</v>
      </c>
      <c r="M354" s="4"/>
      <c r="O354" s="84"/>
    </row>
    <row r="355" spans="1:15">
      <c r="A355" s="144" t="s">
        <v>361</v>
      </c>
      <c r="B355" s="112">
        <f>'Average Weekday'!B355</f>
        <v>78</v>
      </c>
      <c r="C355" s="58" t="s">
        <v>359</v>
      </c>
      <c r="D355" s="62">
        <v>2763</v>
      </c>
      <c r="E355" s="63">
        <v>2774</v>
      </c>
      <c r="F355" s="30">
        <v>2686</v>
      </c>
      <c r="G355" s="86">
        <v>1123</v>
      </c>
      <c r="H355" s="86">
        <v>951</v>
      </c>
      <c r="I355" s="30">
        <v>1488.6922999999999</v>
      </c>
      <c r="J355" s="178">
        <f t="shared" si="10"/>
        <v>537.69229999999993</v>
      </c>
      <c r="K355" s="179">
        <f t="shared" si="11"/>
        <v>0.56539674027339637</v>
      </c>
      <c r="L355" s="222">
        <v>403</v>
      </c>
      <c r="N355" s="6"/>
      <c r="O355" s="84"/>
    </row>
    <row r="356" spans="1:15" s="6" customFormat="1">
      <c r="A356" s="142" t="s">
        <v>362</v>
      </c>
      <c r="B356" s="112" t="str">
        <f>'Average Weekday'!B356</f>
        <v/>
      </c>
      <c r="C356" s="58" t="s">
        <v>359</v>
      </c>
      <c r="D356" s="62">
        <v>15279</v>
      </c>
      <c r="E356" s="63">
        <v>15536</v>
      </c>
      <c r="F356" s="30">
        <v>15324</v>
      </c>
      <c r="G356" s="86">
        <v>15140</v>
      </c>
      <c r="H356" s="86">
        <v>14376</v>
      </c>
      <c r="I356" s="30">
        <v>17825.903899999998</v>
      </c>
      <c r="J356" s="178">
        <f t="shared" si="10"/>
        <v>3449.9038999999975</v>
      </c>
      <c r="K356" s="179">
        <f t="shared" si="11"/>
        <v>0.23997662075681675</v>
      </c>
      <c r="L356" s="222">
        <v>85</v>
      </c>
      <c r="M356" s="4"/>
      <c r="O356" s="84"/>
    </row>
    <row r="357" spans="1:15">
      <c r="A357" s="142" t="s">
        <v>363</v>
      </c>
      <c r="B357" s="112">
        <f>'Average Weekday'!B357</f>
        <v>80</v>
      </c>
      <c r="C357" s="58" t="s">
        <v>359</v>
      </c>
      <c r="D357" s="62">
        <v>1558</v>
      </c>
      <c r="E357" s="63">
        <v>1303</v>
      </c>
      <c r="F357" s="30">
        <v>1192</v>
      </c>
      <c r="G357" s="86">
        <v>1754</v>
      </c>
      <c r="H357" s="86">
        <v>1872</v>
      </c>
      <c r="I357" s="30">
        <v>1704.8076999999998</v>
      </c>
      <c r="J357" s="178">
        <f t="shared" si="10"/>
        <v>-167.19230000000016</v>
      </c>
      <c r="K357" s="179">
        <f t="shared" si="11"/>
        <v>-8.9312126068376158E-2</v>
      </c>
      <c r="L357" s="222">
        <v>398</v>
      </c>
      <c r="M357" s="6"/>
      <c r="N357" s="6"/>
      <c r="O357" s="84"/>
    </row>
    <row r="358" spans="1:15">
      <c r="A358" s="142" t="s">
        <v>364</v>
      </c>
      <c r="B358" s="112">
        <f>'Average Weekday'!B358</f>
        <v>82</v>
      </c>
      <c r="C358" s="58" t="s">
        <v>359</v>
      </c>
      <c r="D358" s="62">
        <v>2594</v>
      </c>
      <c r="E358" s="63">
        <v>2630</v>
      </c>
      <c r="F358" s="30">
        <v>2566</v>
      </c>
      <c r="G358" s="86">
        <v>2296</v>
      </c>
      <c r="H358" s="86">
        <v>1523</v>
      </c>
      <c r="I358" s="30">
        <v>950.34620000000007</v>
      </c>
      <c r="J358" s="178">
        <f t="shared" si="10"/>
        <v>-572.65379999999993</v>
      </c>
      <c r="K358" s="179">
        <f t="shared" si="11"/>
        <v>-0.37600380827314506</v>
      </c>
      <c r="L358" s="222">
        <v>416</v>
      </c>
      <c r="M358" s="6"/>
      <c r="N358" s="6"/>
      <c r="O358" s="84"/>
    </row>
    <row r="359" spans="1:15">
      <c r="A359" s="144" t="s">
        <v>365</v>
      </c>
      <c r="B359" s="112">
        <f>'Average Weekday'!B359</f>
        <v>83</v>
      </c>
      <c r="C359" s="58" t="s">
        <v>359</v>
      </c>
      <c r="D359" s="62">
        <v>2861</v>
      </c>
      <c r="E359" s="63">
        <v>2973</v>
      </c>
      <c r="F359" s="30">
        <v>2872</v>
      </c>
      <c r="G359" s="86">
        <v>858</v>
      </c>
      <c r="H359" s="86">
        <v>849</v>
      </c>
      <c r="I359" s="30">
        <v>1461.5576999999998</v>
      </c>
      <c r="J359" s="178">
        <f t="shared" si="10"/>
        <v>612.55769999999984</v>
      </c>
      <c r="K359" s="179">
        <f t="shared" si="11"/>
        <v>0.72150494699646628</v>
      </c>
      <c r="L359" s="222">
        <v>405</v>
      </c>
      <c r="N359" s="6"/>
      <c r="O359" s="84"/>
    </row>
    <row r="360" spans="1:15">
      <c r="A360" s="142" t="s">
        <v>366</v>
      </c>
      <c r="B360" s="112" t="str">
        <f>'Average Weekday'!B360</f>
        <v/>
      </c>
      <c r="C360" s="58" t="s">
        <v>359</v>
      </c>
      <c r="D360" s="62">
        <v>9811</v>
      </c>
      <c r="E360" s="63">
        <v>9757</v>
      </c>
      <c r="F360" s="30">
        <v>8924</v>
      </c>
      <c r="G360" s="86">
        <v>7789</v>
      </c>
      <c r="H360" s="86">
        <v>7944</v>
      </c>
      <c r="I360" s="30">
        <v>7844.6923000000006</v>
      </c>
      <c r="J360" s="178">
        <f t="shared" si="10"/>
        <v>-99.307699999999386</v>
      </c>
      <c r="K360" s="179">
        <f t="shared" si="11"/>
        <v>-1.2500969284994888E-2</v>
      </c>
      <c r="L360" s="222">
        <v>200</v>
      </c>
      <c r="N360" s="6"/>
      <c r="O360" s="84"/>
    </row>
    <row r="361" spans="1:15">
      <c r="A361" s="142" t="s">
        <v>367</v>
      </c>
      <c r="B361" s="112">
        <f>'Average Weekday'!B361</f>
        <v>85</v>
      </c>
      <c r="C361" s="58" t="s">
        <v>359</v>
      </c>
      <c r="D361" s="62">
        <v>1958</v>
      </c>
      <c r="E361" s="63">
        <v>2488</v>
      </c>
      <c r="F361" s="30">
        <v>2528</v>
      </c>
      <c r="G361" s="86">
        <v>2252</v>
      </c>
      <c r="H361" s="86">
        <v>1850</v>
      </c>
      <c r="I361" s="30">
        <v>2021.3653999999999</v>
      </c>
      <c r="J361" s="178">
        <f t="shared" si="10"/>
        <v>171.36539999999991</v>
      </c>
      <c r="K361" s="179">
        <f t="shared" si="11"/>
        <v>9.2629945945945896E-2</v>
      </c>
      <c r="L361" s="222">
        <v>390</v>
      </c>
      <c r="N361" s="6"/>
      <c r="O361" s="84"/>
    </row>
    <row r="362" spans="1:15">
      <c r="A362" s="142" t="s">
        <v>368</v>
      </c>
      <c r="B362" s="112" t="str">
        <f>'Average Weekday'!B362</f>
        <v/>
      </c>
      <c r="C362" s="58" t="s">
        <v>359</v>
      </c>
      <c r="D362" s="62">
        <v>7510</v>
      </c>
      <c r="E362" s="63">
        <v>8754</v>
      </c>
      <c r="F362" s="30">
        <v>9460</v>
      </c>
      <c r="G362" s="86">
        <v>10350</v>
      </c>
      <c r="H362" s="86">
        <v>10606</v>
      </c>
      <c r="I362" s="30">
        <v>12300.5193</v>
      </c>
      <c r="J362" s="178">
        <f t="shared" si="10"/>
        <v>1694.5192999999999</v>
      </c>
      <c r="K362" s="179">
        <f t="shared" si="11"/>
        <v>0.15976987554214594</v>
      </c>
      <c r="L362" s="222">
        <v>136</v>
      </c>
      <c r="N362" s="6"/>
      <c r="O362" s="84"/>
    </row>
    <row r="363" spans="1:15">
      <c r="A363" s="144" t="s">
        <v>369</v>
      </c>
      <c r="B363" s="112">
        <f>'Average Weekday'!B363</f>
        <v>86</v>
      </c>
      <c r="C363" s="58" t="s">
        <v>359</v>
      </c>
      <c r="D363" s="62">
        <v>18683</v>
      </c>
      <c r="E363" s="63">
        <v>18131</v>
      </c>
      <c r="F363" s="30">
        <v>17197</v>
      </c>
      <c r="G363" s="86">
        <v>10161</v>
      </c>
      <c r="H363" s="86">
        <v>4773</v>
      </c>
      <c r="I363" s="30">
        <v>12171.307700000001</v>
      </c>
      <c r="J363" s="178">
        <f t="shared" si="10"/>
        <v>7398.3077000000012</v>
      </c>
      <c r="K363" s="179">
        <f t="shared" si="11"/>
        <v>1.5500330400167612</v>
      </c>
      <c r="L363" s="222">
        <v>140</v>
      </c>
      <c r="N363" s="6"/>
      <c r="O363" s="84"/>
    </row>
    <row r="364" spans="1:15">
      <c r="A364" s="142" t="s">
        <v>370</v>
      </c>
      <c r="B364" s="112" t="str">
        <f>'Average Weekday'!B364</f>
        <v/>
      </c>
      <c r="C364" s="58" t="s">
        <v>359</v>
      </c>
      <c r="D364" s="62">
        <v>4964</v>
      </c>
      <c r="E364" s="63">
        <v>4690</v>
      </c>
      <c r="F364" s="30">
        <v>4650</v>
      </c>
      <c r="G364" s="86">
        <v>4682</v>
      </c>
      <c r="H364" s="86">
        <v>4223</v>
      </c>
      <c r="I364" s="30">
        <v>4066.7308000000003</v>
      </c>
      <c r="J364" s="178">
        <f t="shared" si="10"/>
        <v>-156.26919999999973</v>
      </c>
      <c r="K364" s="179">
        <f t="shared" si="11"/>
        <v>-3.7004309732417646E-2</v>
      </c>
      <c r="L364" s="222">
        <v>320</v>
      </c>
      <c r="M364" s="13"/>
      <c r="N364" s="6"/>
      <c r="O364" s="84"/>
    </row>
    <row r="365" spans="1:15">
      <c r="A365" s="144" t="s">
        <v>371</v>
      </c>
      <c r="B365" s="112">
        <f>'Average Weekday'!B365</f>
        <v>87</v>
      </c>
      <c r="C365" s="58" t="s">
        <v>359</v>
      </c>
      <c r="D365" s="62">
        <v>9385</v>
      </c>
      <c r="E365" s="63">
        <v>9180</v>
      </c>
      <c r="F365" s="30">
        <v>8650</v>
      </c>
      <c r="G365" s="86">
        <v>5084</v>
      </c>
      <c r="H365" s="86">
        <v>2811</v>
      </c>
      <c r="I365" s="30">
        <v>4540.5769</v>
      </c>
      <c r="J365" s="178">
        <f t="shared" si="10"/>
        <v>1729.5769</v>
      </c>
      <c r="K365" s="179">
        <f t="shared" si="11"/>
        <v>0.61528882959800779</v>
      </c>
      <c r="L365" s="222">
        <v>300</v>
      </c>
      <c r="N365" s="6"/>
      <c r="O365" s="84"/>
    </row>
    <row r="366" spans="1:15">
      <c r="A366" s="142" t="s">
        <v>372</v>
      </c>
      <c r="B366" s="112" t="str">
        <f>'Average Weekday'!B366</f>
        <v/>
      </c>
      <c r="C366" s="58" t="s">
        <v>359</v>
      </c>
      <c r="D366" s="62">
        <v>2525</v>
      </c>
      <c r="E366" s="63">
        <v>2499</v>
      </c>
      <c r="F366" s="30">
        <v>2545</v>
      </c>
      <c r="G366" s="86">
        <v>2705</v>
      </c>
      <c r="H366" s="86">
        <v>3615</v>
      </c>
      <c r="I366" s="30">
        <v>3378.1923000000002</v>
      </c>
      <c r="J366" s="178">
        <f t="shared" si="10"/>
        <v>-236.80769999999984</v>
      </c>
      <c r="K366" s="179">
        <f t="shared" si="11"/>
        <v>-6.55069709543568E-2</v>
      </c>
      <c r="L366" s="222">
        <v>343</v>
      </c>
      <c r="N366" s="6"/>
      <c r="O366" s="84"/>
    </row>
    <row r="367" spans="1:15">
      <c r="A367" s="142" t="s">
        <v>373</v>
      </c>
      <c r="B367" s="112">
        <f>'Average Weekday'!B367</f>
        <v>88</v>
      </c>
      <c r="C367" s="58" t="s">
        <v>359</v>
      </c>
      <c r="D367" s="62">
        <v>3884</v>
      </c>
      <c r="E367" s="63">
        <v>3813</v>
      </c>
      <c r="F367" s="30">
        <v>3631</v>
      </c>
      <c r="G367" s="86">
        <v>2733</v>
      </c>
      <c r="H367" s="86">
        <v>1218</v>
      </c>
      <c r="I367" s="30">
        <v>1992.1731</v>
      </c>
      <c r="J367" s="178">
        <f t="shared" si="10"/>
        <v>774.17309999999998</v>
      </c>
      <c r="K367" s="179">
        <f t="shared" si="11"/>
        <v>0.63561009852216743</v>
      </c>
      <c r="L367" s="222">
        <v>391</v>
      </c>
      <c r="N367" s="6"/>
      <c r="O367" s="84"/>
    </row>
    <row r="368" spans="1:15" s="6" customFormat="1">
      <c r="A368" s="142" t="s">
        <v>374</v>
      </c>
      <c r="B368" s="112" t="str">
        <f>'Average Weekday'!B368</f>
        <v/>
      </c>
      <c r="C368" s="58" t="s">
        <v>359</v>
      </c>
      <c r="D368" s="62">
        <v>11750</v>
      </c>
      <c r="E368" s="63">
        <v>11090</v>
      </c>
      <c r="F368" s="30">
        <v>10421</v>
      </c>
      <c r="G368" s="86">
        <v>10309</v>
      </c>
      <c r="H368" s="86">
        <v>9434</v>
      </c>
      <c r="I368" s="30">
        <v>9550.3845999999994</v>
      </c>
      <c r="J368" s="178">
        <f t="shared" si="10"/>
        <v>116.38459999999941</v>
      </c>
      <c r="K368" s="179">
        <f t="shared" si="11"/>
        <v>1.2336718253126926E-2</v>
      </c>
      <c r="L368" s="222">
        <v>169</v>
      </c>
      <c r="M368" s="4"/>
      <c r="O368" s="84"/>
    </row>
    <row r="369" spans="1:15">
      <c r="A369" s="142" t="s">
        <v>375</v>
      </c>
      <c r="B369" s="112" t="str">
        <f>'Average Weekday'!B369</f>
        <v/>
      </c>
      <c r="C369" s="58" t="s">
        <v>359</v>
      </c>
      <c r="D369" s="62">
        <v>10555</v>
      </c>
      <c r="E369" s="63">
        <v>10187</v>
      </c>
      <c r="F369" s="30">
        <v>9461</v>
      </c>
      <c r="G369" s="86">
        <v>8857</v>
      </c>
      <c r="H369" s="86">
        <v>8893</v>
      </c>
      <c r="I369" s="30">
        <v>8006.8846999999996</v>
      </c>
      <c r="J369" s="178">
        <f t="shared" si="10"/>
        <v>-886.11530000000039</v>
      </c>
      <c r="K369" s="179">
        <f t="shared" si="11"/>
        <v>-9.9641886877319286E-2</v>
      </c>
      <c r="L369" s="222">
        <v>196</v>
      </c>
      <c r="N369" s="6"/>
      <c r="O369" s="84"/>
    </row>
    <row r="370" spans="1:15">
      <c r="A370" s="142" t="s">
        <v>376</v>
      </c>
      <c r="B370" s="112" t="str">
        <f>'Average Weekday'!B370</f>
        <v/>
      </c>
      <c r="C370" s="58" t="s">
        <v>359</v>
      </c>
      <c r="D370" s="62">
        <v>17715</v>
      </c>
      <c r="E370" s="63">
        <v>16827</v>
      </c>
      <c r="F370" s="30">
        <v>16110</v>
      </c>
      <c r="G370" s="86">
        <v>15447</v>
      </c>
      <c r="H370" s="86">
        <v>14549</v>
      </c>
      <c r="I370" s="30">
        <v>14372.153899999999</v>
      </c>
      <c r="J370" s="178">
        <f t="shared" si="10"/>
        <v>-176.84610000000066</v>
      </c>
      <c r="K370" s="179">
        <f t="shared" si="11"/>
        <v>-1.215520654340509E-2</v>
      </c>
      <c r="L370" s="222">
        <v>108</v>
      </c>
      <c r="N370" s="6"/>
      <c r="O370" s="84"/>
    </row>
    <row r="371" spans="1:15">
      <c r="A371" s="142" t="s">
        <v>377</v>
      </c>
      <c r="B371" s="112" t="str">
        <f>'Average Weekday'!B371</f>
        <v/>
      </c>
      <c r="C371" s="58" t="s">
        <v>359</v>
      </c>
      <c r="D371" s="62">
        <v>8108</v>
      </c>
      <c r="E371" s="63">
        <v>7725</v>
      </c>
      <c r="F371" s="30">
        <v>7252</v>
      </c>
      <c r="G371" s="86">
        <v>6885</v>
      </c>
      <c r="H371" s="86">
        <v>6524</v>
      </c>
      <c r="I371" s="30">
        <v>6577.5385000000006</v>
      </c>
      <c r="J371" s="178">
        <f t="shared" si="10"/>
        <v>53.538500000000568</v>
      </c>
      <c r="K371" s="179">
        <f t="shared" si="11"/>
        <v>8.2063917841815708E-3</v>
      </c>
      <c r="L371" s="222">
        <v>231</v>
      </c>
      <c r="N371" s="6"/>
      <c r="O371" s="84"/>
    </row>
    <row r="372" spans="1:15">
      <c r="A372" s="142" t="s">
        <v>378</v>
      </c>
      <c r="B372" s="112" t="str">
        <f>'Average Weekday'!B372</f>
        <v/>
      </c>
      <c r="C372" s="58" t="s">
        <v>359</v>
      </c>
      <c r="D372" s="62">
        <v>18386</v>
      </c>
      <c r="E372" s="63">
        <v>17915</v>
      </c>
      <c r="F372" s="30">
        <v>16777</v>
      </c>
      <c r="G372" s="86">
        <v>15512</v>
      </c>
      <c r="H372" s="86">
        <v>14831</v>
      </c>
      <c r="I372" s="30">
        <v>14521.807699999999</v>
      </c>
      <c r="J372" s="178">
        <f t="shared" si="10"/>
        <v>-309.19230000000061</v>
      </c>
      <c r="K372" s="179">
        <f t="shared" si="11"/>
        <v>-2.0847704133234484E-2</v>
      </c>
      <c r="L372" s="222">
        <v>106</v>
      </c>
      <c r="N372" s="6"/>
      <c r="O372" s="84"/>
    </row>
    <row r="373" spans="1:15">
      <c r="A373" s="142" t="s">
        <v>379</v>
      </c>
      <c r="B373" s="112" t="str">
        <f>'Average Weekday'!B373</f>
        <v/>
      </c>
      <c r="C373" s="58" t="s">
        <v>359</v>
      </c>
      <c r="D373" s="62">
        <v>4223</v>
      </c>
      <c r="E373" s="63">
        <v>4289</v>
      </c>
      <c r="F373" s="30">
        <v>4144</v>
      </c>
      <c r="G373" s="86">
        <v>3661</v>
      </c>
      <c r="H373" s="86">
        <v>3890</v>
      </c>
      <c r="I373" s="30">
        <v>3571.4039000000002</v>
      </c>
      <c r="J373" s="178">
        <f t="shared" si="10"/>
        <v>-318.59609999999975</v>
      </c>
      <c r="K373" s="179">
        <f t="shared" si="11"/>
        <v>-8.1901311053984516E-2</v>
      </c>
      <c r="L373" s="222">
        <v>335</v>
      </c>
      <c r="N373" s="6"/>
      <c r="O373" s="84"/>
    </row>
    <row r="374" spans="1:15">
      <c r="A374" s="142" t="s">
        <v>380</v>
      </c>
      <c r="B374" s="112" t="str">
        <f>'Average Weekday'!B374</f>
        <v/>
      </c>
      <c r="C374" s="58" t="s">
        <v>359</v>
      </c>
      <c r="D374" s="62">
        <v>7743</v>
      </c>
      <c r="E374" s="63">
        <v>7778</v>
      </c>
      <c r="F374" s="30">
        <v>7163</v>
      </c>
      <c r="G374" s="86">
        <v>6692</v>
      </c>
      <c r="H374" s="86">
        <v>6615</v>
      </c>
      <c r="I374" s="30">
        <v>6996.7308000000003</v>
      </c>
      <c r="J374" s="178">
        <f t="shared" si="10"/>
        <v>381.73080000000027</v>
      </c>
      <c r="K374" s="179">
        <f t="shared" si="11"/>
        <v>5.7706848072562399E-2</v>
      </c>
      <c r="L374" s="222">
        <v>223</v>
      </c>
      <c r="N374" s="6"/>
      <c r="O374" s="84"/>
    </row>
    <row r="375" spans="1:15">
      <c r="A375" s="142" t="s">
        <v>381</v>
      </c>
      <c r="B375" s="112" t="str">
        <f>'Average Weekday'!B375</f>
        <v/>
      </c>
      <c r="C375" s="58" t="s">
        <v>359</v>
      </c>
      <c r="D375" s="62">
        <v>6941</v>
      </c>
      <c r="E375" s="63">
        <v>6557</v>
      </c>
      <c r="F375" s="30">
        <v>6362</v>
      </c>
      <c r="G375" s="86">
        <v>6186</v>
      </c>
      <c r="H375" s="86">
        <v>5844</v>
      </c>
      <c r="I375" s="30">
        <v>6166.2885000000006</v>
      </c>
      <c r="J375" s="178">
        <f t="shared" si="10"/>
        <v>322.28850000000057</v>
      </c>
      <c r="K375" s="179">
        <f t="shared" si="11"/>
        <v>5.5148613963039113E-2</v>
      </c>
      <c r="L375" s="222">
        <v>244</v>
      </c>
      <c r="N375" s="6"/>
      <c r="O375" s="84"/>
    </row>
    <row r="376" spans="1:15">
      <c r="A376" s="142" t="s">
        <v>382</v>
      </c>
      <c r="B376" s="112" t="str">
        <f>'Average Weekday'!B376</f>
        <v/>
      </c>
      <c r="C376" s="58" t="s">
        <v>359</v>
      </c>
      <c r="D376" s="62">
        <v>73919</v>
      </c>
      <c r="E376" s="63">
        <v>73373</v>
      </c>
      <c r="F376" s="30">
        <v>72305</v>
      </c>
      <c r="G376" s="86">
        <v>70841</v>
      </c>
      <c r="H376" s="86">
        <v>69953</v>
      </c>
      <c r="I376" s="30">
        <v>69584.25</v>
      </c>
      <c r="J376" s="178">
        <f t="shared" si="10"/>
        <v>-368.75</v>
      </c>
      <c r="K376" s="179">
        <f t="shared" si="11"/>
        <v>-5.2713965090846714E-3</v>
      </c>
      <c r="L376" s="222">
        <v>8</v>
      </c>
      <c r="N376" s="6"/>
      <c r="O376" s="84"/>
    </row>
    <row r="377" spans="1:15" s="6" customFormat="1">
      <c r="A377" s="142" t="s">
        <v>383</v>
      </c>
      <c r="B377" s="112" t="str">
        <f>'Average Weekday'!B377</f>
        <v/>
      </c>
      <c r="C377" s="58" t="s">
        <v>359</v>
      </c>
      <c r="D377" s="62">
        <v>3276</v>
      </c>
      <c r="E377" s="63">
        <v>3307</v>
      </c>
      <c r="F377" s="30">
        <v>2857</v>
      </c>
      <c r="G377" s="86">
        <v>2554</v>
      </c>
      <c r="H377" s="86">
        <v>2587</v>
      </c>
      <c r="I377" s="30">
        <v>2856.6731</v>
      </c>
      <c r="J377" s="178">
        <f t="shared" si="10"/>
        <v>269.67309999999998</v>
      </c>
      <c r="K377" s="179">
        <f t="shared" si="11"/>
        <v>0.10424163123308851</v>
      </c>
      <c r="L377" s="222">
        <v>357</v>
      </c>
      <c r="M377" s="4"/>
      <c r="O377" s="84"/>
    </row>
    <row r="378" spans="1:15">
      <c r="A378" s="142" t="s">
        <v>384</v>
      </c>
      <c r="B378" s="112" t="str">
        <f>'Average Weekday'!B378</f>
        <v/>
      </c>
      <c r="C378" s="58" t="s">
        <v>359</v>
      </c>
      <c r="D378" s="62">
        <v>3854</v>
      </c>
      <c r="E378" s="63">
        <v>4013</v>
      </c>
      <c r="F378" s="30">
        <v>3816</v>
      </c>
      <c r="G378" s="86">
        <v>2588</v>
      </c>
      <c r="H378" s="86">
        <v>1995</v>
      </c>
      <c r="I378" s="30">
        <v>2199.2692000000002</v>
      </c>
      <c r="J378" s="178">
        <f t="shared" si="10"/>
        <v>204.26920000000018</v>
      </c>
      <c r="K378" s="179">
        <f t="shared" si="11"/>
        <v>0.10239057644110285</v>
      </c>
      <c r="L378" s="222">
        <v>384</v>
      </c>
      <c r="N378" s="6"/>
      <c r="O378" s="84"/>
    </row>
    <row r="379" spans="1:15">
      <c r="A379" s="142" t="s">
        <v>385</v>
      </c>
      <c r="B379" s="112">
        <f>'Average Weekday'!B379</f>
        <v>89</v>
      </c>
      <c r="C379" s="58" t="s">
        <v>359</v>
      </c>
      <c r="D379" s="62">
        <v>5915</v>
      </c>
      <c r="E379" s="63">
        <v>6203</v>
      </c>
      <c r="F379" s="30">
        <v>3405</v>
      </c>
      <c r="G379" s="86">
        <v>4101</v>
      </c>
      <c r="H379" s="86">
        <v>4285</v>
      </c>
      <c r="I379" s="30">
        <v>3842.6154000000001</v>
      </c>
      <c r="J379" s="178">
        <f t="shared" si="10"/>
        <v>-442.38459999999986</v>
      </c>
      <c r="K379" s="179">
        <f t="shared" si="11"/>
        <v>-0.10324028004667442</v>
      </c>
      <c r="L379" s="222">
        <v>326</v>
      </c>
      <c r="N379" s="6"/>
      <c r="O379" s="84"/>
    </row>
    <row r="380" spans="1:15" s="6" customFormat="1">
      <c r="A380" s="142" t="s">
        <v>386</v>
      </c>
      <c r="B380" s="112" t="str">
        <f>'Average Weekday'!B380</f>
        <v/>
      </c>
      <c r="C380" s="58" t="s">
        <v>359</v>
      </c>
      <c r="D380" s="62">
        <v>20557</v>
      </c>
      <c r="E380" s="63">
        <v>20622</v>
      </c>
      <c r="F380" s="30">
        <v>19491</v>
      </c>
      <c r="G380" s="86">
        <v>20237</v>
      </c>
      <c r="H380" s="86">
        <v>18651</v>
      </c>
      <c r="I380" s="30">
        <v>19415.403899999998</v>
      </c>
      <c r="J380" s="178">
        <f t="shared" si="10"/>
        <v>764.40389999999752</v>
      </c>
      <c r="K380" s="179">
        <f t="shared" si="11"/>
        <v>4.0984606723499947E-2</v>
      </c>
      <c r="L380" s="222">
        <v>75</v>
      </c>
      <c r="O380" s="84"/>
    </row>
    <row r="381" spans="1:15">
      <c r="A381" s="142" t="s">
        <v>387</v>
      </c>
      <c r="B381" s="112" t="str">
        <f>'Average Weekday'!B381</f>
        <v/>
      </c>
      <c r="C381" s="58" t="s">
        <v>359</v>
      </c>
      <c r="D381" s="62">
        <v>4207</v>
      </c>
      <c r="E381" s="63">
        <v>4297</v>
      </c>
      <c r="F381" s="30">
        <v>4113</v>
      </c>
      <c r="G381" s="86">
        <v>2867</v>
      </c>
      <c r="H381" s="86">
        <v>2193</v>
      </c>
      <c r="I381" s="30">
        <v>2338.4808000000003</v>
      </c>
      <c r="J381" s="178">
        <f t="shared" si="10"/>
        <v>145.48080000000027</v>
      </c>
      <c r="K381" s="179">
        <f t="shared" si="11"/>
        <v>6.6338714090287396E-2</v>
      </c>
      <c r="L381" s="222">
        <v>379</v>
      </c>
      <c r="N381" s="6"/>
      <c r="O381" s="84"/>
    </row>
    <row r="382" spans="1:15">
      <c r="A382" s="142" t="s">
        <v>388</v>
      </c>
      <c r="B382" s="112">
        <f>'Average Weekday'!B382</f>
        <v>91</v>
      </c>
      <c r="C382" s="58" t="s">
        <v>359</v>
      </c>
      <c r="D382" s="62">
        <v>1599</v>
      </c>
      <c r="E382" s="63">
        <v>2316</v>
      </c>
      <c r="F382" s="30">
        <v>2386</v>
      </c>
      <c r="G382" s="86">
        <v>2335</v>
      </c>
      <c r="H382" s="86">
        <v>2462</v>
      </c>
      <c r="I382" s="30">
        <v>2279.5769</v>
      </c>
      <c r="J382" s="178">
        <f t="shared" si="10"/>
        <v>-182.42309999999998</v>
      </c>
      <c r="K382" s="179">
        <f t="shared" si="11"/>
        <v>-7.4095491470349301E-2</v>
      </c>
      <c r="L382" s="222">
        <v>382</v>
      </c>
      <c r="N382" s="6"/>
      <c r="O382" s="84"/>
    </row>
    <row r="383" spans="1:15">
      <c r="A383" s="142" t="s">
        <v>389</v>
      </c>
      <c r="B383" s="112" t="str">
        <f>'Average Weekday'!B383</f>
        <v/>
      </c>
      <c r="C383" s="58" t="s">
        <v>359</v>
      </c>
      <c r="D383" s="62">
        <v>22235</v>
      </c>
      <c r="E383" s="63">
        <v>22079</v>
      </c>
      <c r="F383" s="30">
        <v>20866</v>
      </c>
      <c r="G383" s="86">
        <v>21543</v>
      </c>
      <c r="H383" s="86">
        <v>20287</v>
      </c>
      <c r="I383" s="30">
        <v>20209.730800000001</v>
      </c>
      <c r="J383" s="178">
        <f t="shared" si="10"/>
        <v>-77.269199999998818</v>
      </c>
      <c r="K383" s="179">
        <f t="shared" si="11"/>
        <v>-3.8088036673731363E-3</v>
      </c>
      <c r="L383" s="222">
        <v>68</v>
      </c>
      <c r="N383" s="6"/>
      <c r="O383" s="84"/>
    </row>
    <row r="384" spans="1:15">
      <c r="A384" s="142" t="s">
        <v>390</v>
      </c>
      <c r="B384" s="112" t="str">
        <f>'Average Weekday'!B384</f>
        <v/>
      </c>
      <c r="C384" s="58" t="s">
        <v>359</v>
      </c>
      <c r="D384" s="62">
        <v>4054</v>
      </c>
      <c r="E384" s="63">
        <v>4297</v>
      </c>
      <c r="F384" s="30">
        <v>4211</v>
      </c>
      <c r="G384" s="86">
        <v>3884</v>
      </c>
      <c r="H384" s="86">
        <v>4521</v>
      </c>
      <c r="I384" s="30">
        <v>3528.7692999999999</v>
      </c>
      <c r="J384" s="178">
        <f t="shared" si="10"/>
        <v>-992.23070000000007</v>
      </c>
      <c r="K384" s="179">
        <f t="shared" si="11"/>
        <v>-0.21947151072771512</v>
      </c>
      <c r="L384" s="222">
        <v>339</v>
      </c>
      <c r="N384" s="6"/>
      <c r="O384" s="84"/>
    </row>
    <row r="385" spans="1:15">
      <c r="A385" s="142" t="s">
        <v>391</v>
      </c>
      <c r="B385" s="112" t="str">
        <f>'Average Weekday'!B385</f>
        <v/>
      </c>
      <c r="C385" s="58" t="s">
        <v>359</v>
      </c>
      <c r="D385" s="62">
        <v>1308</v>
      </c>
      <c r="E385" s="63">
        <v>1185</v>
      </c>
      <c r="F385" s="30">
        <v>1016</v>
      </c>
      <c r="G385" s="86">
        <v>860</v>
      </c>
      <c r="H385" s="86">
        <v>764</v>
      </c>
      <c r="I385" s="30">
        <v>657.63459999999998</v>
      </c>
      <c r="J385" s="178">
        <f t="shared" si="10"/>
        <v>-106.36540000000002</v>
      </c>
      <c r="K385" s="179">
        <f t="shared" si="11"/>
        <v>-0.13922172774869113</v>
      </c>
      <c r="L385" s="222">
        <v>422</v>
      </c>
      <c r="N385" s="6"/>
      <c r="O385" s="84"/>
    </row>
    <row r="386" spans="1:15">
      <c r="A386" s="142" t="s">
        <v>392</v>
      </c>
      <c r="B386" s="112">
        <f>'Average Weekday'!B386</f>
        <v>93</v>
      </c>
      <c r="C386" s="58" t="s">
        <v>359</v>
      </c>
      <c r="D386" s="62">
        <v>14815</v>
      </c>
      <c r="E386" s="63">
        <v>14410</v>
      </c>
      <c r="F386" s="30">
        <v>13659</v>
      </c>
      <c r="G386" s="86">
        <v>12273</v>
      </c>
      <c r="H386" s="86">
        <v>10175</v>
      </c>
      <c r="I386" s="30">
        <v>1905.2307000000001</v>
      </c>
      <c r="J386" s="178">
        <f t="shared" si="10"/>
        <v>-8269.7692999999999</v>
      </c>
      <c r="K386" s="179">
        <f t="shared" si="11"/>
        <v>-0.81275373955773955</v>
      </c>
      <c r="L386" s="222">
        <v>393</v>
      </c>
      <c r="N386" s="6"/>
      <c r="O386" s="84"/>
    </row>
    <row r="387" spans="1:15">
      <c r="A387" s="142" t="s">
        <v>393</v>
      </c>
      <c r="B387" s="112" t="str">
        <f>'Average Weekday'!B387</f>
        <v/>
      </c>
      <c r="C387" s="58" t="s">
        <v>359</v>
      </c>
      <c r="D387" s="62">
        <v>19227</v>
      </c>
      <c r="E387" s="63">
        <v>19057</v>
      </c>
      <c r="F387" s="30">
        <v>18533</v>
      </c>
      <c r="G387" s="86">
        <v>14759</v>
      </c>
      <c r="H387" s="86">
        <v>10218</v>
      </c>
      <c r="I387" s="30">
        <v>13105.288500000001</v>
      </c>
      <c r="J387" s="178">
        <f t="shared" si="10"/>
        <v>2887.2885000000006</v>
      </c>
      <c r="K387" s="179">
        <f t="shared" si="11"/>
        <v>0.28256884908984153</v>
      </c>
      <c r="L387" s="222">
        <v>120</v>
      </c>
      <c r="M387" s="6"/>
      <c r="N387" s="6"/>
      <c r="O387" s="84"/>
    </row>
    <row r="388" spans="1:15" s="6" customFormat="1">
      <c r="A388" s="142" t="s">
        <v>394</v>
      </c>
      <c r="B388" s="112" t="str">
        <f>'Average Weekday'!B388</f>
        <v/>
      </c>
      <c r="C388" s="58" t="s">
        <v>359</v>
      </c>
      <c r="D388" s="62">
        <v>297</v>
      </c>
      <c r="E388" s="63">
        <v>374</v>
      </c>
      <c r="F388" s="30">
        <v>396</v>
      </c>
      <c r="G388" s="86">
        <v>462</v>
      </c>
      <c r="H388" s="86">
        <v>434</v>
      </c>
      <c r="I388" s="30">
        <v>441.92309999999998</v>
      </c>
      <c r="J388" s="178">
        <f t="shared" si="10"/>
        <v>7.9230999999999767</v>
      </c>
      <c r="K388" s="179">
        <f t="shared" si="11"/>
        <v>1.8255990783410083E-2</v>
      </c>
      <c r="L388" s="222">
        <v>423</v>
      </c>
      <c r="M388" s="4"/>
      <c r="O388" s="84"/>
    </row>
    <row r="389" spans="1:15">
      <c r="A389" s="142" t="s">
        <v>395</v>
      </c>
      <c r="B389" s="112" t="str">
        <f>'Average Weekday'!B389</f>
        <v/>
      </c>
      <c r="C389" s="58" t="s">
        <v>359</v>
      </c>
      <c r="D389" s="62">
        <v>1479</v>
      </c>
      <c r="E389" s="63">
        <v>1753</v>
      </c>
      <c r="F389" s="30">
        <v>1806</v>
      </c>
      <c r="G389" s="86">
        <v>1699</v>
      </c>
      <c r="H389" s="86">
        <v>1600</v>
      </c>
      <c r="I389" s="30">
        <v>1433.9423000000002</v>
      </c>
      <c r="J389" s="178">
        <f t="shared" ref="J389:J430" si="12">I389-H389</f>
        <v>-166.05769999999984</v>
      </c>
      <c r="K389" s="179">
        <f t="shared" ref="K389:K430" si="13">J389/H389</f>
        <v>-0.1037860624999999</v>
      </c>
      <c r="L389" s="222">
        <v>406</v>
      </c>
      <c r="N389" s="6"/>
      <c r="O389" s="84"/>
    </row>
    <row r="390" spans="1:15">
      <c r="A390" s="142" t="s">
        <v>396</v>
      </c>
      <c r="B390" s="112" t="str">
        <f>'Average Weekday'!B390</f>
        <v/>
      </c>
      <c r="C390" s="58" t="s">
        <v>359</v>
      </c>
      <c r="D390" s="62">
        <v>921</v>
      </c>
      <c r="E390" s="63">
        <v>1056</v>
      </c>
      <c r="F390" s="30">
        <v>1037</v>
      </c>
      <c r="G390" s="86">
        <v>973</v>
      </c>
      <c r="H390" s="86">
        <v>900</v>
      </c>
      <c r="I390" s="30">
        <v>906.86540000000002</v>
      </c>
      <c r="J390" s="178">
        <f t="shared" si="12"/>
        <v>6.8654000000000224</v>
      </c>
      <c r="K390" s="179">
        <f t="shared" si="13"/>
        <v>7.6282222222222472E-3</v>
      </c>
      <c r="L390" s="222">
        <v>417</v>
      </c>
      <c r="N390" s="6"/>
      <c r="O390" s="84"/>
    </row>
    <row r="391" spans="1:15">
      <c r="A391" s="142" t="s">
        <v>397</v>
      </c>
      <c r="B391" s="112" t="str">
        <f>'Average Weekday'!B391</f>
        <v/>
      </c>
      <c r="C391" s="58" t="s">
        <v>359</v>
      </c>
      <c r="D391" s="62">
        <v>612</v>
      </c>
      <c r="E391" s="63">
        <v>698</v>
      </c>
      <c r="F391" s="30">
        <v>721</v>
      </c>
      <c r="G391" s="86">
        <v>709</v>
      </c>
      <c r="H391" s="86">
        <v>730</v>
      </c>
      <c r="I391" s="30">
        <v>681.92309999999998</v>
      </c>
      <c r="J391" s="178">
        <f t="shared" si="12"/>
        <v>-48.076900000000023</v>
      </c>
      <c r="K391" s="179">
        <f t="shared" si="13"/>
        <v>-6.5858767123287698E-2</v>
      </c>
      <c r="L391" s="222">
        <v>421</v>
      </c>
      <c r="N391" s="6"/>
      <c r="O391" s="84"/>
    </row>
    <row r="392" spans="1:15">
      <c r="A392" s="142" t="s">
        <v>398</v>
      </c>
      <c r="B392" s="112" t="str">
        <f>'Average Weekday'!B392</f>
        <v/>
      </c>
      <c r="C392" s="58" t="s">
        <v>359</v>
      </c>
      <c r="D392" s="62">
        <v>2702</v>
      </c>
      <c r="E392" s="63">
        <v>2977</v>
      </c>
      <c r="F392" s="30">
        <v>2810</v>
      </c>
      <c r="G392" s="86">
        <v>2468</v>
      </c>
      <c r="H392" s="86">
        <v>2141</v>
      </c>
      <c r="I392" s="30">
        <v>2030.2114999999999</v>
      </c>
      <c r="J392" s="178">
        <f t="shared" si="12"/>
        <v>-110.78850000000011</v>
      </c>
      <c r="K392" s="179">
        <f t="shared" si="13"/>
        <v>-5.1746146660439099E-2</v>
      </c>
      <c r="L392" s="222">
        <v>388</v>
      </c>
      <c r="M392" s="6"/>
      <c r="N392" s="6"/>
      <c r="O392" s="84"/>
    </row>
    <row r="393" spans="1:15">
      <c r="A393" s="142" t="s">
        <v>399</v>
      </c>
      <c r="B393" s="112" t="str">
        <f>'Average Weekday'!B393</f>
        <v/>
      </c>
      <c r="C393" s="58" t="s">
        <v>359</v>
      </c>
      <c r="D393" s="62">
        <v>2642</v>
      </c>
      <c r="E393" s="63">
        <v>3371</v>
      </c>
      <c r="F393" s="30">
        <v>3189</v>
      </c>
      <c r="G393" s="86">
        <v>3093</v>
      </c>
      <c r="H393" s="86">
        <v>2447</v>
      </c>
      <c r="I393" s="30">
        <v>2602.0962</v>
      </c>
      <c r="J393" s="178">
        <f t="shared" si="12"/>
        <v>155.09619999999995</v>
      </c>
      <c r="K393" s="179">
        <f t="shared" si="13"/>
        <v>6.3382182263996709E-2</v>
      </c>
      <c r="L393" s="222">
        <v>369</v>
      </c>
      <c r="N393" s="6"/>
      <c r="O393" s="84"/>
    </row>
    <row r="394" spans="1:15">
      <c r="A394" s="142" t="s">
        <v>400</v>
      </c>
      <c r="B394" s="112" t="str">
        <f>'Average Weekday'!B394</f>
        <v/>
      </c>
      <c r="C394" s="58" t="s">
        <v>359</v>
      </c>
      <c r="D394" s="62">
        <v>1646</v>
      </c>
      <c r="E394" s="63">
        <v>1609</v>
      </c>
      <c r="F394" s="30">
        <v>1751</v>
      </c>
      <c r="G394" s="86">
        <v>2344</v>
      </c>
      <c r="H394" s="86">
        <v>1780</v>
      </c>
      <c r="I394" s="30">
        <v>1929.3845999999999</v>
      </c>
      <c r="J394" s="178">
        <f t="shared" si="12"/>
        <v>149.38459999999986</v>
      </c>
      <c r="K394" s="179">
        <f t="shared" si="13"/>
        <v>8.3923932584269584E-2</v>
      </c>
      <c r="L394" s="222">
        <v>392</v>
      </c>
      <c r="N394" s="6"/>
      <c r="O394" s="84"/>
    </row>
    <row r="395" spans="1:15">
      <c r="A395" s="142" t="s">
        <v>401</v>
      </c>
      <c r="B395" s="112" t="str">
        <f>'Average Weekday'!B395</f>
        <v/>
      </c>
      <c r="C395" s="58" t="s">
        <v>359</v>
      </c>
      <c r="D395" s="62">
        <v>1011</v>
      </c>
      <c r="E395" s="63">
        <v>1025</v>
      </c>
      <c r="F395" s="30">
        <v>1023</v>
      </c>
      <c r="G395" s="86">
        <v>799</v>
      </c>
      <c r="H395" s="86">
        <v>566</v>
      </c>
      <c r="I395" s="30">
        <v>746.5</v>
      </c>
      <c r="J395" s="178">
        <f t="shared" si="12"/>
        <v>180.5</v>
      </c>
      <c r="K395" s="179">
        <f t="shared" si="13"/>
        <v>0.31890459363957596</v>
      </c>
      <c r="L395" s="222">
        <v>419</v>
      </c>
      <c r="N395" s="6"/>
      <c r="O395" s="84"/>
    </row>
    <row r="396" spans="1:15" s="6" customFormat="1">
      <c r="A396" s="142" t="s">
        <v>402</v>
      </c>
      <c r="B396" s="112" t="str">
        <f>'Average Weekday'!B396</f>
        <v/>
      </c>
      <c r="C396" s="58" t="s">
        <v>359</v>
      </c>
      <c r="D396" s="62">
        <v>4242</v>
      </c>
      <c r="E396" s="63">
        <v>4354</v>
      </c>
      <c r="F396" s="30">
        <v>4126</v>
      </c>
      <c r="G396" s="86">
        <v>3718</v>
      </c>
      <c r="H396" s="86">
        <v>3893</v>
      </c>
      <c r="I396" s="30">
        <v>4325.0384999999997</v>
      </c>
      <c r="J396" s="178">
        <f t="shared" si="12"/>
        <v>432.03849999999966</v>
      </c>
      <c r="K396" s="179">
        <f t="shared" si="13"/>
        <v>0.11097829437451828</v>
      </c>
      <c r="L396" s="222">
        <v>312</v>
      </c>
      <c r="M396" s="4"/>
      <c r="O396" s="84"/>
    </row>
    <row r="397" spans="1:15" s="6" customFormat="1">
      <c r="A397" s="142" t="s">
        <v>403</v>
      </c>
      <c r="B397" s="112" t="str">
        <f>'Average Weekday'!B397</f>
        <v/>
      </c>
      <c r="C397" s="58" t="s">
        <v>359</v>
      </c>
      <c r="D397" s="62">
        <v>191</v>
      </c>
      <c r="E397" s="63">
        <v>234</v>
      </c>
      <c r="F397" s="30">
        <v>210</v>
      </c>
      <c r="G397" s="86">
        <v>204</v>
      </c>
      <c r="H397" s="86">
        <v>178</v>
      </c>
      <c r="I397" s="30">
        <v>191.827</v>
      </c>
      <c r="J397" s="178">
        <f t="shared" si="12"/>
        <v>13.826999999999998</v>
      </c>
      <c r="K397" s="179">
        <f t="shared" si="13"/>
        <v>7.7679775280898866E-2</v>
      </c>
      <c r="L397" s="222">
        <v>424</v>
      </c>
      <c r="M397" s="4"/>
      <c r="O397" s="84"/>
    </row>
    <row r="398" spans="1:15">
      <c r="A398" s="142" t="s">
        <v>404</v>
      </c>
      <c r="B398" s="112">
        <f>'Average Weekday'!B398</f>
        <v>94</v>
      </c>
      <c r="C398" s="58" t="s">
        <v>359</v>
      </c>
      <c r="D398" s="62">
        <v>17790</v>
      </c>
      <c r="E398" s="63">
        <v>17142</v>
      </c>
      <c r="F398" s="30">
        <v>16276</v>
      </c>
      <c r="G398" s="86">
        <v>12922</v>
      </c>
      <c r="H398" s="86">
        <v>5190</v>
      </c>
      <c r="I398" s="30">
        <v>8026.4423000000006</v>
      </c>
      <c r="J398" s="178">
        <f t="shared" si="12"/>
        <v>2836.4423000000006</v>
      </c>
      <c r="K398" s="179">
        <f t="shared" si="13"/>
        <v>0.54652067437379592</v>
      </c>
      <c r="L398" s="222">
        <v>195</v>
      </c>
      <c r="N398" s="6"/>
      <c r="O398" s="84"/>
    </row>
    <row r="399" spans="1:15">
      <c r="A399" s="142" t="s">
        <v>405</v>
      </c>
      <c r="B399" s="112" t="str">
        <f>'Average Weekday'!B399</f>
        <v/>
      </c>
      <c r="C399" s="58" t="s">
        <v>359</v>
      </c>
      <c r="D399" s="62">
        <v>17776</v>
      </c>
      <c r="E399" s="63">
        <v>17591</v>
      </c>
      <c r="F399" s="30">
        <v>16026</v>
      </c>
      <c r="G399" s="86">
        <v>18322</v>
      </c>
      <c r="H399" s="86">
        <v>20649</v>
      </c>
      <c r="I399" s="30">
        <v>19073.692299999999</v>
      </c>
      <c r="J399" s="178">
        <f t="shared" si="12"/>
        <v>-1575.3077000000012</v>
      </c>
      <c r="K399" s="179">
        <f t="shared" si="13"/>
        <v>-7.628978158748613E-2</v>
      </c>
      <c r="L399" s="222">
        <v>78</v>
      </c>
      <c r="N399" s="6"/>
      <c r="O399" s="84"/>
    </row>
    <row r="400" spans="1:15">
      <c r="A400" s="142" t="s">
        <v>406</v>
      </c>
      <c r="B400" s="112" t="str">
        <f>'Average Weekday'!B400</f>
        <v/>
      </c>
      <c r="C400" s="58" t="s">
        <v>359</v>
      </c>
      <c r="D400" s="62">
        <v>16519</v>
      </c>
      <c r="E400" s="63">
        <v>16279</v>
      </c>
      <c r="F400" s="30">
        <v>14896</v>
      </c>
      <c r="G400" s="86">
        <v>13572</v>
      </c>
      <c r="H400" s="86">
        <v>13269</v>
      </c>
      <c r="I400" s="30">
        <v>13089.346099999999</v>
      </c>
      <c r="J400" s="178">
        <f t="shared" si="12"/>
        <v>-179.65390000000116</v>
      </c>
      <c r="K400" s="179">
        <f t="shared" si="13"/>
        <v>-1.3539369960057364E-2</v>
      </c>
      <c r="L400" s="222">
        <v>121</v>
      </c>
      <c r="M400" s="6"/>
      <c r="N400" s="6"/>
      <c r="O400" s="84"/>
    </row>
    <row r="401" spans="1:15">
      <c r="A401" s="142" t="s">
        <v>407</v>
      </c>
      <c r="B401" s="112" t="str">
        <f>'Average Weekday'!B401</f>
        <v/>
      </c>
      <c r="C401" s="58" t="s">
        <v>359</v>
      </c>
      <c r="D401" s="62">
        <v>5030</v>
      </c>
      <c r="E401" s="63">
        <v>5569</v>
      </c>
      <c r="F401" s="30">
        <v>5345</v>
      </c>
      <c r="G401" s="86">
        <v>4846</v>
      </c>
      <c r="H401" s="86">
        <v>4501</v>
      </c>
      <c r="I401" s="30">
        <v>4172.0576000000001</v>
      </c>
      <c r="J401" s="178">
        <f t="shared" si="12"/>
        <v>-328.94239999999991</v>
      </c>
      <c r="K401" s="179">
        <f t="shared" si="13"/>
        <v>-7.3082070650966433E-2</v>
      </c>
      <c r="L401" s="222">
        <v>317</v>
      </c>
      <c r="N401" s="6"/>
      <c r="O401" s="84"/>
    </row>
    <row r="402" spans="1:15">
      <c r="A402" s="142" t="s">
        <v>408</v>
      </c>
      <c r="B402" s="112" t="str">
        <f>'Average Weekday'!B402</f>
        <v/>
      </c>
      <c r="C402" s="58" t="s">
        <v>359</v>
      </c>
      <c r="D402" s="62">
        <v>69065</v>
      </c>
      <c r="E402" s="63">
        <v>68232</v>
      </c>
      <c r="F402" s="30">
        <v>70714</v>
      </c>
      <c r="G402" s="86">
        <v>70807</v>
      </c>
      <c r="H402" s="86">
        <v>66311</v>
      </c>
      <c r="I402" s="30">
        <v>57623.288499999995</v>
      </c>
      <c r="J402" s="178">
        <f t="shared" si="12"/>
        <v>-8687.7115000000049</v>
      </c>
      <c r="K402" s="179">
        <f t="shared" si="13"/>
        <v>-0.13101463558082377</v>
      </c>
      <c r="L402" s="222">
        <v>12</v>
      </c>
      <c r="N402" s="6"/>
      <c r="O402" s="84"/>
    </row>
    <row r="403" spans="1:15">
      <c r="A403" s="144" t="s">
        <v>409</v>
      </c>
      <c r="B403" s="112">
        <f>'Average Weekday'!B403</f>
        <v>95</v>
      </c>
      <c r="C403" s="58" t="s">
        <v>359</v>
      </c>
      <c r="D403" s="62">
        <v>3008</v>
      </c>
      <c r="E403" s="63">
        <v>3678</v>
      </c>
      <c r="F403" s="30">
        <v>3421</v>
      </c>
      <c r="G403" s="86">
        <v>1424</v>
      </c>
      <c r="H403" s="86">
        <v>2428</v>
      </c>
      <c r="I403" s="30">
        <v>4253.25</v>
      </c>
      <c r="J403" s="178">
        <f t="shared" si="12"/>
        <v>1825.25</v>
      </c>
      <c r="K403" s="179">
        <f t="shared" si="13"/>
        <v>0.75175041186161451</v>
      </c>
      <c r="L403" s="222">
        <v>313</v>
      </c>
      <c r="N403" s="6"/>
      <c r="O403" s="84"/>
    </row>
    <row r="404" spans="1:15">
      <c r="A404" s="142" t="s">
        <v>410</v>
      </c>
      <c r="B404" s="112" t="str">
        <f>'Average Weekday'!B404</f>
        <v/>
      </c>
      <c r="C404" s="58" t="s">
        <v>359</v>
      </c>
      <c r="D404" s="62">
        <v>27854</v>
      </c>
      <c r="E404" s="63">
        <v>27174</v>
      </c>
      <c r="F404" s="30">
        <v>25846</v>
      </c>
      <c r="G404" s="86">
        <v>31485</v>
      </c>
      <c r="H404" s="86">
        <v>24710</v>
      </c>
      <c r="I404" s="30">
        <v>23713.961600000002</v>
      </c>
      <c r="J404" s="178">
        <f t="shared" si="12"/>
        <v>-996.03839999999764</v>
      </c>
      <c r="K404" s="179">
        <f t="shared" si="13"/>
        <v>-4.0309121813031062E-2</v>
      </c>
      <c r="L404" s="222">
        <v>47</v>
      </c>
      <c r="N404" s="6"/>
      <c r="O404" s="84"/>
    </row>
    <row r="405" spans="1:15" s="6" customFormat="1">
      <c r="A405" s="144" t="s">
        <v>411</v>
      </c>
      <c r="B405" s="112">
        <f>'Average Weekday'!B405</f>
        <v>96</v>
      </c>
      <c r="C405" s="58" t="s">
        <v>359</v>
      </c>
      <c r="D405" s="62">
        <v>4273</v>
      </c>
      <c r="E405" s="63">
        <v>5103</v>
      </c>
      <c r="F405" s="30">
        <v>4919</v>
      </c>
      <c r="G405" s="86">
        <v>2230</v>
      </c>
      <c r="H405" s="86">
        <v>3661</v>
      </c>
      <c r="I405" s="30">
        <v>5104.4038</v>
      </c>
      <c r="J405" s="178">
        <f t="shared" si="12"/>
        <v>1443.4038</v>
      </c>
      <c r="K405" s="179">
        <f t="shared" si="13"/>
        <v>0.39426490030046435</v>
      </c>
      <c r="L405" s="222">
        <v>280</v>
      </c>
      <c r="M405" s="4"/>
      <c r="O405" s="84"/>
    </row>
    <row r="406" spans="1:15">
      <c r="A406" s="142" t="s">
        <v>412</v>
      </c>
      <c r="B406" s="112" t="str">
        <f>'Average Weekday'!B406</f>
        <v/>
      </c>
      <c r="C406" s="58" t="s">
        <v>359</v>
      </c>
      <c r="D406" s="62">
        <v>21475</v>
      </c>
      <c r="E406" s="63">
        <v>21443</v>
      </c>
      <c r="F406" s="30">
        <v>20303</v>
      </c>
      <c r="G406" s="86">
        <v>18805</v>
      </c>
      <c r="H406" s="86">
        <v>18477</v>
      </c>
      <c r="I406" s="30">
        <v>18516.307700000001</v>
      </c>
      <c r="J406" s="178">
        <f t="shared" si="12"/>
        <v>39.307700000001205</v>
      </c>
      <c r="K406" s="179">
        <f t="shared" si="13"/>
        <v>2.1273853980625212E-3</v>
      </c>
      <c r="L406" s="222">
        <v>82</v>
      </c>
      <c r="N406" s="6"/>
      <c r="O406" s="84"/>
    </row>
    <row r="407" spans="1:15">
      <c r="A407" s="142" t="s">
        <v>413</v>
      </c>
      <c r="B407" s="112" t="str">
        <f>'Average Weekday'!B407</f>
        <v/>
      </c>
      <c r="C407" s="58" t="s">
        <v>359</v>
      </c>
      <c r="D407" s="62">
        <v>4349</v>
      </c>
      <c r="E407" s="63">
        <v>4740</v>
      </c>
      <c r="F407" s="30">
        <v>4365</v>
      </c>
      <c r="G407" s="86">
        <v>5145</v>
      </c>
      <c r="H407" s="86">
        <v>5348</v>
      </c>
      <c r="I407" s="30">
        <v>5110.1923000000006</v>
      </c>
      <c r="J407" s="178">
        <f t="shared" si="12"/>
        <v>-237.80769999999939</v>
      </c>
      <c r="K407" s="179">
        <f t="shared" si="13"/>
        <v>-4.4466660433806919E-2</v>
      </c>
      <c r="L407" s="222">
        <v>278</v>
      </c>
      <c r="N407" s="6"/>
      <c r="O407" s="84"/>
    </row>
    <row r="408" spans="1:15">
      <c r="A408" s="142" t="s">
        <v>414</v>
      </c>
      <c r="B408" s="112" t="str">
        <f>'Average Weekday'!B408</f>
        <v/>
      </c>
      <c r="C408" s="58" t="s">
        <v>359</v>
      </c>
      <c r="D408" s="62">
        <v>1738</v>
      </c>
      <c r="E408" s="63">
        <v>2150</v>
      </c>
      <c r="F408" s="30">
        <v>2523</v>
      </c>
      <c r="G408" s="86">
        <v>2765</v>
      </c>
      <c r="H408" s="86">
        <v>1782</v>
      </c>
      <c r="I408" s="30">
        <v>1764.5384999999999</v>
      </c>
      <c r="J408" s="178">
        <f t="shared" si="12"/>
        <v>-17.461500000000115</v>
      </c>
      <c r="K408" s="179">
        <f t="shared" si="13"/>
        <v>-9.7988215488216124E-3</v>
      </c>
      <c r="L408" s="222">
        <v>397</v>
      </c>
      <c r="N408" s="6"/>
      <c r="O408" s="84"/>
    </row>
    <row r="409" spans="1:15">
      <c r="A409" s="142" t="s">
        <v>415</v>
      </c>
      <c r="B409" s="112" t="str">
        <f>'Average Weekday'!B409</f>
        <v/>
      </c>
      <c r="C409" s="58" t="s">
        <v>359</v>
      </c>
      <c r="D409" s="62">
        <v>37145</v>
      </c>
      <c r="E409" s="63">
        <v>34737</v>
      </c>
      <c r="F409" s="30">
        <v>34062</v>
      </c>
      <c r="G409" s="86">
        <v>29466</v>
      </c>
      <c r="H409" s="86">
        <v>26010</v>
      </c>
      <c r="I409" s="30">
        <v>22789.5193</v>
      </c>
      <c r="J409" s="178">
        <f t="shared" si="12"/>
        <v>-3220.4807000000001</v>
      </c>
      <c r="K409" s="179">
        <f t="shared" si="13"/>
        <v>-0.12381702037677816</v>
      </c>
      <c r="L409" s="222">
        <v>51</v>
      </c>
      <c r="N409" s="6"/>
      <c r="O409" s="84"/>
    </row>
    <row r="410" spans="1:15">
      <c r="A410" s="142" t="s">
        <v>416</v>
      </c>
      <c r="B410" s="112" t="str">
        <f>'Average Weekday'!B410</f>
        <v/>
      </c>
      <c r="C410" s="58" t="s">
        <v>359</v>
      </c>
      <c r="D410" s="62">
        <v>17249</v>
      </c>
      <c r="E410" s="63">
        <v>17197</v>
      </c>
      <c r="F410" s="30">
        <v>16265</v>
      </c>
      <c r="G410" s="86">
        <v>14061</v>
      </c>
      <c r="H410" s="86">
        <v>14885</v>
      </c>
      <c r="I410" s="30">
        <v>15168.7307</v>
      </c>
      <c r="J410" s="178">
        <f t="shared" si="12"/>
        <v>283.73070000000007</v>
      </c>
      <c r="K410" s="179">
        <f t="shared" si="13"/>
        <v>1.9061518307020495E-2</v>
      </c>
      <c r="L410" s="222">
        <v>100</v>
      </c>
      <c r="N410" s="6"/>
      <c r="O410" s="84"/>
    </row>
    <row r="411" spans="1:15" s="6" customFormat="1">
      <c r="A411" s="142" t="s">
        <v>417</v>
      </c>
      <c r="B411" s="112" t="str">
        <f>'Average Weekday'!B411</f>
        <v/>
      </c>
      <c r="C411" s="58" t="s">
        <v>359</v>
      </c>
      <c r="D411" s="62">
        <v>5200</v>
      </c>
      <c r="E411" s="63">
        <v>4532</v>
      </c>
      <c r="F411" s="30">
        <v>4672</v>
      </c>
      <c r="G411" s="86">
        <v>5407</v>
      </c>
      <c r="H411" s="86">
        <v>5544</v>
      </c>
      <c r="I411" s="30">
        <v>4540.2692999999999</v>
      </c>
      <c r="J411" s="178">
        <f t="shared" si="12"/>
        <v>-1003.7307000000001</v>
      </c>
      <c r="K411" s="179">
        <f t="shared" si="13"/>
        <v>-0.18104810606060606</v>
      </c>
      <c r="L411" s="222">
        <v>301</v>
      </c>
      <c r="M411" s="4"/>
      <c r="O411" s="84"/>
    </row>
    <row r="412" spans="1:15">
      <c r="A412" s="142" t="s">
        <v>418</v>
      </c>
      <c r="B412" s="112" t="str">
        <f>'Average Weekday'!B412</f>
        <v/>
      </c>
      <c r="C412" s="58" t="s">
        <v>359</v>
      </c>
      <c r="D412" s="62">
        <v>28848</v>
      </c>
      <c r="E412" s="63">
        <v>28900</v>
      </c>
      <c r="F412" s="30">
        <v>29702</v>
      </c>
      <c r="G412" s="86">
        <v>28592</v>
      </c>
      <c r="H412" s="86">
        <v>28045</v>
      </c>
      <c r="I412" s="30">
        <v>27549.5962</v>
      </c>
      <c r="J412" s="178">
        <f t="shared" si="12"/>
        <v>-495.40380000000005</v>
      </c>
      <c r="K412" s="179">
        <f t="shared" si="13"/>
        <v>-1.7664603316099127E-2</v>
      </c>
      <c r="L412" s="222">
        <v>37</v>
      </c>
      <c r="N412" s="6"/>
      <c r="O412" s="84"/>
    </row>
    <row r="413" spans="1:15">
      <c r="A413" s="142" t="s">
        <v>419</v>
      </c>
      <c r="B413" s="112" t="str">
        <f>'Average Weekday'!B413</f>
        <v/>
      </c>
      <c r="C413" s="58" t="s">
        <v>359</v>
      </c>
      <c r="D413" s="62">
        <v>24147</v>
      </c>
      <c r="E413" s="63">
        <v>24732</v>
      </c>
      <c r="F413" s="30">
        <v>22088</v>
      </c>
      <c r="G413" s="86">
        <v>19813</v>
      </c>
      <c r="H413" s="86">
        <v>21768</v>
      </c>
      <c r="I413" s="30">
        <v>22197.711500000001</v>
      </c>
      <c r="J413" s="178">
        <f t="shared" si="12"/>
        <v>429.71150000000125</v>
      </c>
      <c r="K413" s="179">
        <f t="shared" si="13"/>
        <v>1.9740513597941992E-2</v>
      </c>
      <c r="L413" s="222">
        <v>54</v>
      </c>
      <c r="N413" s="6"/>
      <c r="O413" s="84"/>
    </row>
    <row r="414" spans="1:15">
      <c r="A414" s="142" t="s">
        <v>420</v>
      </c>
      <c r="B414" s="112" t="str">
        <f>'Average Weekday'!B414</f>
        <v/>
      </c>
      <c r="C414" s="58" t="s">
        <v>359</v>
      </c>
      <c r="D414" s="62">
        <v>12295</v>
      </c>
      <c r="E414" s="63">
        <v>14507</v>
      </c>
      <c r="F414" s="30">
        <v>11209</v>
      </c>
      <c r="G414" s="86">
        <v>10608</v>
      </c>
      <c r="H414" s="86">
        <v>10624</v>
      </c>
      <c r="I414" s="30">
        <v>14040.519199999999</v>
      </c>
      <c r="J414" s="178">
        <f t="shared" si="12"/>
        <v>3416.5191999999988</v>
      </c>
      <c r="K414" s="179">
        <f t="shared" si="13"/>
        <v>0.32158501506024084</v>
      </c>
      <c r="L414" s="222">
        <v>110</v>
      </c>
      <c r="M414" s="6"/>
      <c r="N414" s="6"/>
      <c r="O414" s="84"/>
    </row>
    <row r="415" spans="1:15">
      <c r="A415" s="144" t="s">
        <v>421</v>
      </c>
      <c r="B415" s="112">
        <f>'Average Weekday'!B415</f>
        <v>97</v>
      </c>
      <c r="C415" s="58" t="s">
        <v>359</v>
      </c>
      <c r="D415" s="62">
        <v>3733</v>
      </c>
      <c r="E415" s="63">
        <v>4030</v>
      </c>
      <c r="F415" s="30">
        <v>3868</v>
      </c>
      <c r="G415" s="86">
        <v>1753</v>
      </c>
      <c r="H415" s="86">
        <v>2469</v>
      </c>
      <c r="I415" s="30">
        <v>2617.1346000000003</v>
      </c>
      <c r="J415" s="178">
        <f t="shared" si="12"/>
        <v>148.13460000000032</v>
      </c>
      <c r="K415" s="179">
        <f t="shared" si="13"/>
        <v>5.9997812879708512E-2</v>
      </c>
      <c r="L415" s="222">
        <v>365</v>
      </c>
      <c r="N415" s="6"/>
      <c r="O415" s="84"/>
    </row>
    <row r="416" spans="1:15">
      <c r="A416" s="142" t="s">
        <v>422</v>
      </c>
      <c r="B416" s="112" t="str">
        <f>'Average Weekday'!B416</f>
        <v/>
      </c>
      <c r="C416" s="58" t="s">
        <v>359</v>
      </c>
      <c r="D416" s="62">
        <v>7304</v>
      </c>
      <c r="E416" s="63">
        <v>7178</v>
      </c>
      <c r="F416" s="30">
        <v>6821</v>
      </c>
      <c r="G416" s="86">
        <v>6133</v>
      </c>
      <c r="H416" s="86">
        <v>6240</v>
      </c>
      <c r="I416" s="30">
        <v>5677.4422999999997</v>
      </c>
      <c r="J416" s="178">
        <f t="shared" si="12"/>
        <v>-562.5577000000003</v>
      </c>
      <c r="K416" s="179">
        <f t="shared" si="13"/>
        <v>-9.0153477564102608E-2</v>
      </c>
      <c r="L416" s="222">
        <v>260</v>
      </c>
      <c r="N416" s="6"/>
      <c r="O416" s="84"/>
    </row>
    <row r="417" spans="1:15">
      <c r="A417" s="142" t="s">
        <v>423</v>
      </c>
      <c r="B417" s="112" t="str">
        <f>'Average Weekday'!B417</f>
        <v/>
      </c>
      <c r="C417" s="58" t="s">
        <v>359</v>
      </c>
      <c r="D417" s="62">
        <v>5764</v>
      </c>
      <c r="E417" s="63">
        <v>4545</v>
      </c>
      <c r="F417" s="30">
        <v>5538</v>
      </c>
      <c r="G417" s="86">
        <v>6307</v>
      </c>
      <c r="H417" s="86">
        <v>6688</v>
      </c>
      <c r="I417" s="30">
        <v>5906.8460999999998</v>
      </c>
      <c r="J417" s="178">
        <f t="shared" si="12"/>
        <v>-781.15390000000025</v>
      </c>
      <c r="K417" s="179">
        <f t="shared" si="13"/>
        <v>-0.11679932715311009</v>
      </c>
      <c r="L417" s="222">
        <v>252</v>
      </c>
      <c r="N417" s="6"/>
      <c r="O417" s="84"/>
    </row>
    <row r="418" spans="1:15" s="6" customFormat="1">
      <c r="A418" s="142" t="s">
        <v>424</v>
      </c>
      <c r="B418" s="112" t="str">
        <f>'Average Weekday'!B418</f>
        <v/>
      </c>
      <c r="C418" s="58" t="s">
        <v>359</v>
      </c>
      <c r="D418" s="62">
        <v>7096</v>
      </c>
      <c r="E418" s="63">
        <v>7420</v>
      </c>
      <c r="F418" s="30">
        <v>6736</v>
      </c>
      <c r="G418" s="86">
        <v>5905</v>
      </c>
      <c r="H418" s="86">
        <v>6593</v>
      </c>
      <c r="I418" s="30">
        <v>7206.6922999999997</v>
      </c>
      <c r="J418" s="178">
        <f t="shared" si="12"/>
        <v>613.6922999999997</v>
      </c>
      <c r="K418" s="179">
        <f t="shared" si="13"/>
        <v>9.3082405581677491E-2</v>
      </c>
      <c r="L418" s="222">
        <v>218</v>
      </c>
      <c r="O418" s="84"/>
    </row>
    <row r="419" spans="1:15">
      <c r="A419" s="142" t="s">
        <v>425</v>
      </c>
      <c r="B419" s="112" t="str">
        <f>'Average Weekday'!B419</f>
        <v/>
      </c>
      <c r="C419" s="58" t="s">
        <v>359</v>
      </c>
      <c r="D419" s="62">
        <v>7987</v>
      </c>
      <c r="E419" s="63">
        <v>8111</v>
      </c>
      <c r="F419" s="30">
        <v>7574</v>
      </c>
      <c r="G419" s="86">
        <v>9040</v>
      </c>
      <c r="H419" s="86">
        <v>11905</v>
      </c>
      <c r="I419" s="30">
        <v>12799.115399999999</v>
      </c>
      <c r="J419" s="178">
        <f t="shared" si="12"/>
        <v>894.11539999999877</v>
      </c>
      <c r="K419" s="179">
        <f t="shared" si="13"/>
        <v>7.510419151616958E-2</v>
      </c>
      <c r="L419" s="222">
        <v>129</v>
      </c>
      <c r="N419" s="6"/>
      <c r="O419" s="84"/>
    </row>
    <row r="420" spans="1:15">
      <c r="A420" s="142" t="s">
        <v>426</v>
      </c>
      <c r="B420" s="112" t="str">
        <f>'Average Weekday'!B420</f>
        <v/>
      </c>
      <c r="C420" s="58" t="s">
        <v>359</v>
      </c>
      <c r="D420" s="62">
        <v>15734</v>
      </c>
      <c r="E420" s="63">
        <v>14352</v>
      </c>
      <c r="F420" s="30">
        <v>14891</v>
      </c>
      <c r="G420" s="86">
        <v>20654</v>
      </c>
      <c r="H420" s="86">
        <v>25672</v>
      </c>
      <c r="I420" s="30">
        <v>24585.75</v>
      </c>
      <c r="J420" s="178">
        <f t="shared" si="12"/>
        <v>-1086.25</v>
      </c>
      <c r="K420" s="179">
        <f t="shared" si="13"/>
        <v>-4.231263633530695E-2</v>
      </c>
      <c r="L420" s="222">
        <v>40</v>
      </c>
      <c r="N420" s="6"/>
      <c r="O420" s="84"/>
    </row>
    <row r="421" spans="1:15">
      <c r="A421" s="142" t="s">
        <v>427</v>
      </c>
      <c r="B421" s="112">
        <f>'Average Weekday'!B421</f>
        <v>98</v>
      </c>
      <c r="C421" s="58" t="s">
        <v>359</v>
      </c>
      <c r="D421" s="62">
        <v>7630</v>
      </c>
      <c r="E421" s="63">
        <v>5142</v>
      </c>
      <c r="F421" s="30">
        <v>7763</v>
      </c>
      <c r="G421" s="86">
        <v>7211</v>
      </c>
      <c r="H421" s="86">
        <v>7694</v>
      </c>
      <c r="I421" s="30">
        <v>7393.25</v>
      </c>
      <c r="J421" s="178">
        <f t="shared" si="12"/>
        <v>-300.75</v>
      </c>
      <c r="K421" s="179">
        <f t="shared" si="13"/>
        <v>-3.9088900441902781E-2</v>
      </c>
      <c r="L421" s="222">
        <v>208</v>
      </c>
      <c r="M421" s="6"/>
      <c r="N421" s="6"/>
      <c r="O421" s="84"/>
    </row>
    <row r="422" spans="1:15">
      <c r="A422" s="142" t="s">
        <v>428</v>
      </c>
      <c r="B422" s="112" t="str">
        <f>'Average Weekday'!B422</f>
        <v/>
      </c>
      <c r="C422" s="58" t="s">
        <v>359</v>
      </c>
      <c r="D422" s="62">
        <v>1053</v>
      </c>
      <c r="E422" s="63">
        <v>1137</v>
      </c>
      <c r="F422" s="30">
        <v>1167</v>
      </c>
      <c r="G422" s="86">
        <v>1091</v>
      </c>
      <c r="H422" s="86">
        <v>1094</v>
      </c>
      <c r="I422" s="30">
        <v>1047.3461</v>
      </c>
      <c r="J422" s="178">
        <f t="shared" si="12"/>
        <v>-46.653900000000021</v>
      </c>
      <c r="K422" s="179">
        <f t="shared" si="13"/>
        <v>-4.2645246800731278E-2</v>
      </c>
      <c r="L422" s="222">
        <v>415</v>
      </c>
      <c r="N422" s="6"/>
      <c r="O422" s="84"/>
    </row>
    <row r="423" spans="1:15">
      <c r="A423" s="144" t="s">
        <v>429</v>
      </c>
      <c r="B423" s="112">
        <f>'Average Weekday'!B423</f>
        <v>100</v>
      </c>
      <c r="C423" s="58" t="s">
        <v>359</v>
      </c>
      <c r="D423" s="62">
        <v>1957</v>
      </c>
      <c r="E423" s="63">
        <v>2712</v>
      </c>
      <c r="F423" s="30">
        <v>2410</v>
      </c>
      <c r="G423" s="86">
        <v>930</v>
      </c>
      <c r="H423" s="86">
        <v>1899</v>
      </c>
      <c r="I423" s="30">
        <v>4857.9231</v>
      </c>
      <c r="J423" s="178">
        <f t="shared" si="12"/>
        <v>2958.9231</v>
      </c>
      <c r="K423" s="179">
        <f t="shared" si="13"/>
        <v>1.5581480252764612</v>
      </c>
      <c r="L423" s="222">
        <v>287</v>
      </c>
      <c r="N423" s="6"/>
      <c r="O423" s="84"/>
    </row>
    <row r="424" spans="1:15" s="6" customFormat="1">
      <c r="A424" s="142" t="s">
        <v>430</v>
      </c>
      <c r="B424" s="112" t="str">
        <f>'Average Weekday'!B424</f>
        <v/>
      </c>
      <c r="C424" s="58" t="s">
        <v>359</v>
      </c>
      <c r="D424" s="62">
        <v>18764</v>
      </c>
      <c r="E424" s="63">
        <v>18200</v>
      </c>
      <c r="F424" s="30">
        <v>16851</v>
      </c>
      <c r="G424" s="86">
        <v>17555</v>
      </c>
      <c r="H424" s="86">
        <v>20427</v>
      </c>
      <c r="I424" s="30">
        <v>18460.942299999999</v>
      </c>
      <c r="J424" s="178">
        <f t="shared" si="12"/>
        <v>-1966.0577000000012</v>
      </c>
      <c r="K424" s="179">
        <f t="shared" si="13"/>
        <v>-9.6247990404856376E-2</v>
      </c>
      <c r="L424" s="222">
        <v>83</v>
      </c>
      <c r="M424" s="4"/>
      <c r="O424" s="84"/>
    </row>
    <row r="425" spans="1:15">
      <c r="A425" s="142" t="s">
        <v>431</v>
      </c>
      <c r="B425" s="112" t="str">
        <f>'Average Weekday'!B425</f>
        <v/>
      </c>
      <c r="C425" s="58" t="s">
        <v>359</v>
      </c>
      <c r="D425" s="62">
        <v>4502</v>
      </c>
      <c r="E425" s="63">
        <v>4959</v>
      </c>
      <c r="F425" s="30">
        <v>4134</v>
      </c>
      <c r="G425" s="86">
        <v>3570</v>
      </c>
      <c r="H425" s="86">
        <v>3885</v>
      </c>
      <c r="I425" s="30">
        <v>4466.9231</v>
      </c>
      <c r="J425" s="178">
        <f t="shared" si="12"/>
        <v>581.92309999999998</v>
      </c>
      <c r="K425" s="179">
        <f t="shared" si="13"/>
        <v>0.14978715572715573</v>
      </c>
      <c r="L425" s="222">
        <v>304</v>
      </c>
      <c r="N425" s="6"/>
      <c r="O425" s="84"/>
    </row>
    <row r="426" spans="1:15">
      <c r="A426" s="142" t="s">
        <v>432</v>
      </c>
      <c r="B426" s="112" t="str">
        <f>'Average Weekday'!B426</f>
        <v/>
      </c>
      <c r="C426" s="58" t="s">
        <v>359</v>
      </c>
      <c r="D426" s="62">
        <v>28862</v>
      </c>
      <c r="E426" s="63">
        <v>28383</v>
      </c>
      <c r="F426" s="30">
        <v>28587</v>
      </c>
      <c r="G426" s="86">
        <v>25234</v>
      </c>
      <c r="H426" s="86">
        <v>24020</v>
      </c>
      <c r="I426" s="30">
        <v>22957.5</v>
      </c>
      <c r="J426" s="178">
        <f t="shared" si="12"/>
        <v>-1062.5</v>
      </c>
      <c r="K426" s="179">
        <f t="shared" si="13"/>
        <v>-4.4233971690258118E-2</v>
      </c>
      <c r="L426" s="222">
        <v>50</v>
      </c>
      <c r="N426" s="6"/>
      <c r="O426" s="84"/>
    </row>
    <row r="427" spans="1:15">
      <c r="A427" s="142" t="s">
        <v>433</v>
      </c>
      <c r="B427" s="112" t="str">
        <f>'Average Weekday'!B427</f>
        <v/>
      </c>
      <c r="C427" s="58" t="s">
        <v>359</v>
      </c>
      <c r="D427" s="62">
        <v>10347</v>
      </c>
      <c r="E427" s="63">
        <v>12582</v>
      </c>
      <c r="F427" s="30">
        <v>14981</v>
      </c>
      <c r="G427" s="86">
        <v>14901</v>
      </c>
      <c r="H427" s="86">
        <v>11858</v>
      </c>
      <c r="I427" s="30">
        <v>14033.480800000001</v>
      </c>
      <c r="J427" s="178">
        <f t="shared" si="12"/>
        <v>2175.4808000000012</v>
      </c>
      <c r="K427" s="179">
        <f t="shared" si="13"/>
        <v>0.18346102209478843</v>
      </c>
      <c r="L427" s="222">
        <v>111</v>
      </c>
      <c r="N427" s="6"/>
      <c r="O427" s="84"/>
    </row>
    <row r="428" spans="1:15">
      <c r="A428" s="142" t="s">
        <v>434</v>
      </c>
      <c r="B428" s="112" t="str">
        <f>'Average Weekday'!B428</f>
        <v/>
      </c>
      <c r="C428" s="58" t="s">
        <v>359</v>
      </c>
      <c r="D428" s="62">
        <v>5226</v>
      </c>
      <c r="E428" s="63">
        <v>5388</v>
      </c>
      <c r="F428" s="30">
        <v>5099</v>
      </c>
      <c r="G428" s="86">
        <v>3884</v>
      </c>
      <c r="H428" s="86">
        <v>2820</v>
      </c>
      <c r="I428" s="30">
        <v>3032.1731</v>
      </c>
      <c r="J428" s="178">
        <f t="shared" si="12"/>
        <v>212.17309999999998</v>
      </c>
      <c r="K428" s="179">
        <f t="shared" si="13"/>
        <v>7.5238687943262397E-2</v>
      </c>
      <c r="L428" s="222">
        <v>354</v>
      </c>
      <c r="N428" s="6"/>
      <c r="O428" s="84"/>
    </row>
    <row r="429" spans="1:15">
      <c r="A429" s="142" t="s">
        <v>435</v>
      </c>
      <c r="B429" s="112" t="str">
        <f>'Average Weekday'!B429</f>
        <v/>
      </c>
      <c r="C429" s="58" t="s">
        <v>359</v>
      </c>
      <c r="D429" s="62">
        <v>27105</v>
      </c>
      <c r="E429" s="63">
        <v>26745</v>
      </c>
      <c r="F429" s="30">
        <v>25550</v>
      </c>
      <c r="G429" s="86">
        <v>23929</v>
      </c>
      <c r="H429" s="86">
        <v>22672</v>
      </c>
      <c r="I429" s="30">
        <v>21965.307700000001</v>
      </c>
      <c r="J429" s="178">
        <f t="shared" si="12"/>
        <v>-706.6922999999988</v>
      </c>
      <c r="K429" s="179">
        <f t="shared" si="13"/>
        <v>-3.1170267290049347E-2</v>
      </c>
      <c r="L429" s="222">
        <v>57</v>
      </c>
      <c r="N429" s="6"/>
      <c r="O429" s="84"/>
    </row>
    <row r="430" spans="1:15">
      <c r="A430" s="149" t="s">
        <v>436</v>
      </c>
      <c r="B430" s="150" t="str">
        <f>'Average Weekday'!B430</f>
        <v/>
      </c>
      <c r="C430" s="200" t="s">
        <v>359</v>
      </c>
      <c r="D430" s="153">
        <v>19669</v>
      </c>
      <c r="E430" s="154">
        <v>20127</v>
      </c>
      <c r="F430" s="155">
        <v>20360</v>
      </c>
      <c r="G430" s="154">
        <v>21067</v>
      </c>
      <c r="H430" s="156">
        <v>19796</v>
      </c>
      <c r="I430" s="157">
        <v>20097.038500000002</v>
      </c>
      <c r="J430" s="226">
        <f t="shared" si="12"/>
        <v>301.03850000000239</v>
      </c>
      <c r="K430" s="205">
        <f t="shared" si="13"/>
        <v>1.5207036775106203E-2</v>
      </c>
      <c r="L430" s="227">
        <v>69</v>
      </c>
      <c r="N430" s="6"/>
      <c r="O430" s="84"/>
    </row>
    <row r="431" spans="1:15">
      <c r="D431" s="10"/>
      <c r="E431" s="36"/>
      <c r="F431" s="36"/>
      <c r="G431" s="151"/>
      <c r="H431" s="151"/>
      <c r="I431" s="151"/>
      <c r="J431" s="207"/>
      <c r="K431" s="208"/>
      <c r="L431" s="22"/>
      <c r="O431" s="17"/>
    </row>
    <row r="432" spans="1:15">
      <c r="A432" s="210" t="s">
        <v>75</v>
      </c>
      <c r="B432" s="211"/>
      <c r="C432" s="169"/>
      <c r="D432" s="74">
        <f t="shared" ref="D432:I432" si="14">SUMIF($C$4:$C$430,"B",D$4:D$430)</f>
        <v>1367012</v>
      </c>
      <c r="E432" s="74">
        <f t="shared" si="14"/>
        <v>1374097</v>
      </c>
      <c r="F432" s="74">
        <f t="shared" si="14"/>
        <v>1311760</v>
      </c>
      <c r="G432" s="170">
        <f t="shared" si="14"/>
        <v>1300395</v>
      </c>
      <c r="H432" s="212">
        <f t="shared" si="14"/>
        <v>1240162</v>
      </c>
      <c r="I432" s="228">
        <f t="shared" si="14"/>
        <v>1236451.2884</v>
      </c>
      <c r="J432" s="178">
        <f>I432-H432</f>
        <v>-3710.7116000000387</v>
      </c>
      <c r="K432" s="179">
        <f>J432/H432</f>
        <v>-2.9921184490413664E-3</v>
      </c>
      <c r="L432" s="229"/>
      <c r="M432" s="6"/>
      <c r="N432" s="6"/>
      <c r="O432" s="17"/>
    </row>
    <row r="433" spans="1:15">
      <c r="A433" s="213" t="s">
        <v>437</v>
      </c>
      <c r="B433" s="214"/>
      <c r="C433" s="58"/>
      <c r="D433" s="75">
        <f t="shared" ref="D433:I433" si="15">SUMIF($C$4:$C$430,"Bx",D$4:D$430)</f>
        <v>522852</v>
      </c>
      <c r="E433" s="75">
        <f t="shared" si="15"/>
        <v>510469</v>
      </c>
      <c r="F433" s="75">
        <f t="shared" si="15"/>
        <v>509047</v>
      </c>
      <c r="G433" s="176">
        <f t="shared" si="15"/>
        <v>493061</v>
      </c>
      <c r="H433" s="177">
        <f t="shared" si="15"/>
        <v>446132</v>
      </c>
      <c r="I433" s="230">
        <f t="shared" si="15"/>
        <v>443741.00040000002</v>
      </c>
      <c r="J433" s="178">
        <f t="shared" ref="J433:J436" si="16">I433-H433</f>
        <v>-2390.999599999981</v>
      </c>
      <c r="K433" s="179">
        <f t="shared" ref="K433:K435" si="17">J433/H433</f>
        <v>-5.3593994602493906E-3</v>
      </c>
      <c r="L433" s="231"/>
      <c r="N433" s="6"/>
      <c r="O433" s="17"/>
    </row>
    <row r="434" spans="1:15">
      <c r="A434" s="213" t="s">
        <v>234</v>
      </c>
      <c r="B434" s="214"/>
      <c r="C434" s="58"/>
      <c r="D434" s="75">
        <f t="shared" ref="D434:I434" si="18">SUMIF($C$4:$C$430,"M",D$4:D$430)</f>
        <v>3222605</v>
      </c>
      <c r="E434" s="75">
        <f t="shared" si="18"/>
        <v>3187296</v>
      </c>
      <c r="F434" s="75">
        <f t="shared" si="18"/>
        <v>3093264</v>
      </c>
      <c r="G434" s="176">
        <f t="shared" si="18"/>
        <v>3086635</v>
      </c>
      <c r="H434" s="177">
        <f t="shared" si="18"/>
        <v>2988482</v>
      </c>
      <c r="I434" s="230">
        <f t="shared" si="18"/>
        <v>3045942.8655000026</v>
      </c>
      <c r="J434" s="178">
        <f t="shared" si="16"/>
        <v>57460.865500002634</v>
      </c>
      <c r="K434" s="179">
        <f t="shared" si="17"/>
        <v>1.9227442393831597E-2</v>
      </c>
      <c r="L434" s="231"/>
      <c r="O434" s="17"/>
    </row>
    <row r="435" spans="1:15">
      <c r="A435" s="213" t="s">
        <v>357</v>
      </c>
      <c r="B435" s="214"/>
      <c r="C435" s="58"/>
      <c r="D435" s="75">
        <f t="shared" ref="D435:I435" si="19">SUMIF($C$4:$C$430,"Q",D$4:D$430)</f>
        <v>873260</v>
      </c>
      <c r="E435" s="75">
        <f t="shared" si="19"/>
        <v>871293</v>
      </c>
      <c r="F435" s="75">
        <f t="shared" si="19"/>
        <v>844119</v>
      </c>
      <c r="G435" s="176">
        <f t="shared" si="19"/>
        <v>802078</v>
      </c>
      <c r="H435" s="177">
        <f t="shared" si="19"/>
        <v>764327</v>
      </c>
      <c r="I435" s="230">
        <f t="shared" si="19"/>
        <v>768059.57770000014</v>
      </c>
      <c r="J435" s="178">
        <f t="shared" si="16"/>
        <v>3732.5777000001399</v>
      </c>
      <c r="K435" s="179">
        <f t="shared" si="17"/>
        <v>4.883482724017521E-3</v>
      </c>
      <c r="L435" s="231"/>
      <c r="N435" s="6"/>
    </row>
    <row r="436" spans="1:15">
      <c r="A436" s="215" t="s">
        <v>438</v>
      </c>
      <c r="B436" s="216"/>
      <c r="C436" s="181"/>
      <c r="D436" s="76">
        <v>176</v>
      </c>
      <c r="E436" s="76">
        <v>-6</v>
      </c>
      <c r="F436" s="59">
        <v>11</v>
      </c>
      <c r="G436" s="101">
        <v>-15</v>
      </c>
      <c r="H436" s="119">
        <v>-156</v>
      </c>
      <c r="I436" s="122"/>
      <c r="J436" s="196">
        <f t="shared" si="16"/>
        <v>156</v>
      </c>
      <c r="K436" s="219"/>
      <c r="L436" s="232"/>
      <c r="M436" s="6"/>
      <c r="N436" s="6"/>
    </row>
    <row r="437" spans="1:15" s="9" customFormat="1">
      <c r="A437" s="7" t="s">
        <v>439</v>
      </c>
      <c r="B437" s="116"/>
      <c r="C437" s="15"/>
      <c r="D437" s="8">
        <f t="shared" ref="D437:I437" si="20">SUM(D432:D436)</f>
        <v>5985905</v>
      </c>
      <c r="E437" s="8">
        <f t="shared" si="20"/>
        <v>5943149</v>
      </c>
      <c r="F437" s="8">
        <f t="shared" si="20"/>
        <v>5758201</v>
      </c>
      <c r="G437" s="8">
        <f t="shared" si="20"/>
        <v>5682154</v>
      </c>
      <c r="H437" s="28">
        <f t="shared" si="20"/>
        <v>5438947</v>
      </c>
      <c r="I437" s="123">
        <f t="shared" si="20"/>
        <v>5494194.7320000026</v>
      </c>
      <c r="J437" s="18">
        <f t="shared" ref="J437" si="21">I437-H437</f>
        <v>55247.732000002638</v>
      </c>
      <c r="K437" s="19">
        <f t="shared" ref="K437" si="22">J437/H437</f>
        <v>1.0157799294606591E-2</v>
      </c>
      <c r="L437" s="22"/>
      <c r="M437" s="6"/>
      <c r="N437" s="4"/>
      <c r="O437" s="4"/>
    </row>
    <row r="438" spans="1:15">
      <c r="J438" s="25"/>
    </row>
    <row r="439" spans="1:15" ht="12.75">
      <c r="A439" s="164" t="s">
        <v>440</v>
      </c>
      <c r="D439" s="162"/>
      <c r="E439" s="162"/>
      <c r="F439" s="162"/>
      <c r="G439" s="162"/>
      <c r="H439" s="162"/>
      <c r="I439" s="162"/>
      <c r="J439" s="10"/>
      <c r="M439" s="6"/>
      <c r="N439" s="84"/>
    </row>
    <row r="440" spans="1:15">
      <c r="D440" s="163"/>
      <c r="E440" s="163"/>
      <c r="F440" s="163"/>
      <c r="G440" s="163"/>
      <c r="H440" s="163"/>
      <c r="I440" s="163"/>
      <c r="J440" s="10"/>
    </row>
    <row r="443" spans="1:15">
      <c r="N443" s="9"/>
      <c r="O443" s="9"/>
    </row>
    <row r="447" spans="1:15">
      <c r="M447" s="6"/>
    </row>
    <row r="448" spans="1:15">
      <c r="M448" s="9"/>
    </row>
  </sheetData>
  <mergeCells count="2">
    <mergeCell ref="A1:L1"/>
    <mergeCell ref="J2:K2"/>
  </mergeCells>
  <phoneticPr fontId="4" type="noConversion"/>
  <conditionalFormatting sqref="A352:A362 A4:B351 B320:B430">
    <cfRule type="expression" dxfId="11" priority="13">
      <formula>$B4&lt;&gt;""</formula>
    </cfRule>
  </conditionalFormatting>
  <conditionalFormatting sqref="B353:B430">
    <cfRule type="expression" dxfId="10" priority="10">
      <formula>$B353&lt;&gt;""</formula>
    </cfRule>
  </conditionalFormatting>
  <conditionalFormatting sqref="A366:A430">
    <cfRule type="expression" dxfId="9" priority="7">
      <formula>$B366&lt;&gt;""</formula>
    </cfRule>
  </conditionalFormatting>
  <conditionalFormatting sqref="A363:A365">
    <cfRule type="expression" dxfId="8" priority="6">
      <formula>$B363&lt;&gt;""</formula>
    </cfRule>
  </conditionalFormatting>
  <conditionalFormatting sqref="B73:B81">
    <cfRule type="expression" dxfId="7" priority="5">
      <formula>$B73&lt;&gt;""</formula>
    </cfRule>
  </conditionalFormatting>
  <printOptions horizontalCentered="1"/>
  <pageMargins left="0.25" right="0.25" top="0.5" bottom="0.5" header="0.3" footer="0.3"/>
  <pageSetup scale="80" orientation="portrait" r:id="rId1"/>
  <headerFooter alignWithMargins="0">
    <oddFooter>&amp;CPage S-&amp;P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6"/>
  <sheetViews>
    <sheetView showWhiteSpace="0" zoomScaleNormal="100" workbookViewId="0">
      <pane xSplit="3" ySplit="2" topLeftCell="D3" activePane="bottomRight" state="frozen"/>
      <selection pane="bottomRight" activeCell="A439" sqref="A439"/>
      <selection pane="bottomLeft" activeCell="A3" sqref="A3"/>
      <selection pane="topRight" activeCell="D1" sqref="D1"/>
    </sheetView>
  </sheetViews>
  <sheetFormatPr defaultColWidth="7.140625" defaultRowHeight="11.25" outlineLevelCol="1"/>
  <cols>
    <col min="1" max="1" width="37.28515625" style="1" customWidth="1"/>
    <col min="2" max="2" width="6.5703125" style="115" hidden="1" customWidth="1" outlineLevel="1"/>
    <col min="3" max="3" width="4.7109375" style="2" hidden="1" customWidth="1" outlineLevel="1"/>
    <col min="4" max="4" width="10.85546875" style="3" bestFit="1" customWidth="1" collapsed="1"/>
    <col min="5" max="8" width="10.85546875" style="3" bestFit="1" customWidth="1"/>
    <col min="9" max="9" width="10.85546875" style="3" customWidth="1"/>
    <col min="10" max="10" width="9.5703125" style="3" customWidth="1"/>
    <col min="11" max="11" width="8.5703125" style="3" customWidth="1"/>
    <col min="12" max="12" width="8.5703125" style="4" customWidth="1"/>
    <col min="13" max="16384" width="7.140625" style="4"/>
  </cols>
  <sheetData>
    <row r="1" spans="1:13" ht="15">
      <c r="A1" s="168" t="s">
        <v>442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</row>
    <row r="2" spans="1:13" s="5" customFormat="1">
      <c r="A2" s="20" t="s">
        <v>1</v>
      </c>
      <c r="B2" s="113"/>
      <c r="C2" s="21" t="s">
        <v>2</v>
      </c>
      <c r="D2" s="26">
        <v>2014</v>
      </c>
      <c r="E2" s="26">
        <v>2015</v>
      </c>
      <c r="F2" s="26">
        <v>2016</v>
      </c>
      <c r="G2" s="26">
        <v>2017</v>
      </c>
      <c r="H2" s="26">
        <v>2018</v>
      </c>
      <c r="I2" s="26">
        <v>2019</v>
      </c>
      <c r="J2" s="165" t="s">
        <v>3</v>
      </c>
      <c r="K2" s="166"/>
      <c r="L2" s="93" t="s">
        <v>4</v>
      </c>
    </row>
    <row r="3" spans="1:13" s="13" customFormat="1" ht="12.75">
      <c r="A3" s="140" t="s">
        <v>5</v>
      </c>
      <c r="B3" s="114"/>
      <c r="C3" s="11"/>
      <c r="D3" s="11"/>
      <c r="E3" s="11"/>
      <c r="F3" s="11"/>
      <c r="G3" s="11"/>
      <c r="H3" s="11"/>
      <c r="I3" s="11"/>
      <c r="J3" s="11"/>
      <c r="K3" s="11"/>
      <c r="L3" s="94"/>
    </row>
    <row r="4" spans="1:13" s="6" customFormat="1">
      <c r="A4" s="141" t="s">
        <v>6</v>
      </c>
      <c r="B4" s="112">
        <f>'Average Weekday'!B4</f>
        <v>1</v>
      </c>
      <c r="C4" s="169" t="s">
        <v>7</v>
      </c>
      <c r="D4" s="61">
        <v>1033559</v>
      </c>
      <c r="E4" s="29">
        <v>1056380</v>
      </c>
      <c r="F4" s="85">
        <v>1070024</v>
      </c>
      <c r="G4" s="85">
        <v>1036746</v>
      </c>
      <c r="H4" s="117">
        <v>944598</v>
      </c>
      <c r="I4" s="117">
        <v>1035878</v>
      </c>
      <c r="J4" s="173">
        <f>I4-H4</f>
        <v>91280</v>
      </c>
      <c r="K4" s="174">
        <f>J4/H4</f>
        <v>9.6633700261910357E-2</v>
      </c>
      <c r="L4" s="221">
        <v>356</v>
      </c>
      <c r="M4" s="17"/>
    </row>
    <row r="5" spans="1:13">
      <c r="A5" s="142" t="s">
        <v>8</v>
      </c>
      <c r="B5" s="112" t="str">
        <f>'Average Weekday'!B5</f>
        <v/>
      </c>
      <c r="C5" s="58" t="s">
        <v>7</v>
      </c>
      <c r="D5" s="63">
        <v>4536888</v>
      </c>
      <c r="E5" s="30">
        <v>4424754</v>
      </c>
      <c r="F5" s="86">
        <v>4381900</v>
      </c>
      <c r="G5" s="86">
        <v>4255015</v>
      </c>
      <c r="H5" s="30">
        <v>3972763</v>
      </c>
      <c r="I5" s="30">
        <v>3931908</v>
      </c>
      <c r="J5" s="178">
        <f t="shared" ref="J5:J68" si="0">I5-H5</f>
        <v>-40855</v>
      </c>
      <c r="K5" s="179">
        <f t="shared" ref="K5:K68" si="1">J5/H5</f>
        <v>-1.0283774793512727E-2</v>
      </c>
      <c r="L5" s="222">
        <v>123</v>
      </c>
    </row>
    <row r="6" spans="1:13" s="6" customFormat="1">
      <c r="A6" s="142" t="s">
        <v>9</v>
      </c>
      <c r="B6" s="112" t="str">
        <f>'Average Weekday'!B6</f>
        <v/>
      </c>
      <c r="C6" s="58" t="s">
        <v>7</v>
      </c>
      <c r="D6" s="63">
        <v>8961029</v>
      </c>
      <c r="E6" s="30">
        <v>8922188</v>
      </c>
      <c r="F6" s="86">
        <v>8784407</v>
      </c>
      <c r="G6" s="86">
        <v>8596506</v>
      </c>
      <c r="H6" s="30">
        <v>8392290</v>
      </c>
      <c r="I6" s="30">
        <v>8254928</v>
      </c>
      <c r="J6" s="178">
        <f t="shared" si="0"/>
        <v>-137362</v>
      </c>
      <c r="K6" s="179">
        <f t="shared" si="1"/>
        <v>-1.6367642204928572E-2</v>
      </c>
      <c r="L6" s="222">
        <v>40</v>
      </c>
      <c r="M6" s="4"/>
    </row>
    <row r="7" spans="1:13">
      <c r="A7" s="142" t="s">
        <v>10</v>
      </c>
      <c r="B7" s="112" t="str">
        <f>'Average Weekday'!B7</f>
        <v/>
      </c>
      <c r="C7" s="58" t="s">
        <v>7</v>
      </c>
      <c r="D7" s="63">
        <v>3067345</v>
      </c>
      <c r="E7" s="30">
        <v>3180274</v>
      </c>
      <c r="F7" s="86">
        <v>3179087</v>
      </c>
      <c r="G7" s="86">
        <v>2954228</v>
      </c>
      <c r="H7" s="30">
        <v>2933140</v>
      </c>
      <c r="I7" s="30">
        <v>2653237</v>
      </c>
      <c r="J7" s="178">
        <f t="shared" si="0"/>
        <v>-279903</v>
      </c>
      <c r="K7" s="179">
        <f t="shared" si="1"/>
        <v>-9.5427766830086524E-2</v>
      </c>
      <c r="L7" s="222">
        <v>182</v>
      </c>
      <c r="M7" s="6"/>
    </row>
    <row r="8" spans="1:13">
      <c r="A8" s="142" t="s">
        <v>11</v>
      </c>
      <c r="B8" s="112">
        <f>'Average Weekday'!B8</f>
        <v>2</v>
      </c>
      <c r="C8" s="58" t="s">
        <v>7</v>
      </c>
      <c r="D8" s="63">
        <v>3245977</v>
      </c>
      <c r="E8" s="30">
        <v>3295032</v>
      </c>
      <c r="F8" s="86">
        <v>3365748</v>
      </c>
      <c r="G8" s="86">
        <v>3293451</v>
      </c>
      <c r="H8" s="30">
        <v>2022919</v>
      </c>
      <c r="I8" s="30">
        <v>2734530</v>
      </c>
      <c r="J8" s="178">
        <f t="shared" si="0"/>
        <v>711611</v>
      </c>
      <c r="K8" s="179">
        <f t="shared" si="1"/>
        <v>0.35177434192866841</v>
      </c>
      <c r="L8" s="222">
        <v>178</v>
      </c>
    </row>
    <row r="9" spans="1:13" s="6" customFormat="1">
      <c r="A9" s="142" t="s">
        <v>12</v>
      </c>
      <c r="B9" s="112" t="str">
        <f>'Average Weekday'!B9</f>
        <v/>
      </c>
      <c r="C9" s="58" t="s">
        <v>7</v>
      </c>
      <c r="D9" s="63">
        <v>2941958</v>
      </c>
      <c r="E9" s="30">
        <v>3045205</v>
      </c>
      <c r="F9" s="86">
        <v>3038777</v>
      </c>
      <c r="G9" s="86">
        <v>2785331</v>
      </c>
      <c r="H9" s="30">
        <v>2562443</v>
      </c>
      <c r="I9" s="30">
        <v>2487611</v>
      </c>
      <c r="J9" s="178">
        <f t="shared" si="0"/>
        <v>-74832</v>
      </c>
      <c r="K9" s="179">
        <f t="shared" si="1"/>
        <v>-2.9203381304481701E-2</v>
      </c>
      <c r="L9" s="222">
        <v>192</v>
      </c>
      <c r="M9" s="4"/>
    </row>
    <row r="10" spans="1:13">
      <c r="A10" s="142" t="s">
        <v>13</v>
      </c>
      <c r="B10" s="112" t="str">
        <f>'Average Weekday'!B10</f>
        <v/>
      </c>
      <c r="C10" s="58" t="s">
        <v>7</v>
      </c>
      <c r="D10" s="63">
        <v>2297459</v>
      </c>
      <c r="E10" s="30">
        <v>2286670</v>
      </c>
      <c r="F10" s="86">
        <v>2317558</v>
      </c>
      <c r="G10" s="86">
        <v>2270027</v>
      </c>
      <c r="H10" s="30">
        <v>2454974</v>
      </c>
      <c r="I10" s="30">
        <v>2130461</v>
      </c>
      <c r="J10" s="178">
        <f t="shared" si="0"/>
        <v>-324513</v>
      </c>
      <c r="K10" s="179">
        <f t="shared" si="1"/>
        <v>-0.13218592131729298</v>
      </c>
      <c r="L10" s="222">
        <v>222</v>
      </c>
    </row>
    <row r="11" spans="1:13">
      <c r="A11" s="142" t="s">
        <v>14</v>
      </c>
      <c r="B11" s="112" t="str">
        <f>'Average Weekday'!B11</f>
        <v/>
      </c>
      <c r="C11" s="58" t="s">
        <v>7</v>
      </c>
      <c r="D11" s="63">
        <v>2374812</v>
      </c>
      <c r="E11" s="30">
        <v>2313651</v>
      </c>
      <c r="F11" s="86">
        <v>2411413</v>
      </c>
      <c r="G11" s="86">
        <v>2334317</v>
      </c>
      <c r="H11" s="30">
        <v>2056692</v>
      </c>
      <c r="I11" s="30">
        <v>2057118</v>
      </c>
      <c r="J11" s="178">
        <f t="shared" si="0"/>
        <v>426</v>
      </c>
      <c r="K11" s="179">
        <f t="shared" si="1"/>
        <v>2.0712872904644935E-4</v>
      </c>
      <c r="L11" s="222">
        <v>230</v>
      </c>
    </row>
    <row r="12" spans="1:13">
      <c r="A12" s="142" t="s">
        <v>15</v>
      </c>
      <c r="B12" s="112">
        <f>'Average Weekday'!B12</f>
        <v>3</v>
      </c>
      <c r="C12" s="58" t="s">
        <v>7</v>
      </c>
      <c r="D12" s="63">
        <v>1719504</v>
      </c>
      <c r="E12" s="30">
        <v>1695879</v>
      </c>
      <c r="F12" s="86">
        <v>1752387</v>
      </c>
      <c r="G12" s="86">
        <v>1735321</v>
      </c>
      <c r="H12" s="30">
        <v>1005075</v>
      </c>
      <c r="I12" s="30">
        <v>1518260</v>
      </c>
      <c r="J12" s="178">
        <f t="shared" si="0"/>
        <v>513185</v>
      </c>
      <c r="K12" s="179">
        <f t="shared" si="1"/>
        <v>0.51059373678581199</v>
      </c>
      <c r="L12" s="222">
        <v>293</v>
      </c>
    </row>
    <row r="13" spans="1:13" s="6" customFormat="1">
      <c r="A13" s="142" t="s">
        <v>16</v>
      </c>
      <c r="B13" s="112" t="str">
        <f>'Average Weekday'!B13</f>
        <v/>
      </c>
      <c r="C13" s="58" t="s">
        <v>7</v>
      </c>
      <c r="D13" s="63">
        <v>1848854</v>
      </c>
      <c r="E13" s="30">
        <v>1969221</v>
      </c>
      <c r="F13" s="86">
        <v>2036529</v>
      </c>
      <c r="G13" s="86">
        <v>1943854</v>
      </c>
      <c r="H13" s="30">
        <v>1803691</v>
      </c>
      <c r="I13" s="30">
        <v>1713696</v>
      </c>
      <c r="J13" s="178">
        <f t="shared" si="0"/>
        <v>-89995</v>
      </c>
      <c r="K13" s="179">
        <f t="shared" si="1"/>
        <v>-4.9894909937456031E-2</v>
      </c>
      <c r="L13" s="222">
        <v>272</v>
      </c>
    </row>
    <row r="14" spans="1:13">
      <c r="A14" s="142" t="s">
        <v>17</v>
      </c>
      <c r="B14" s="112" t="str">
        <f>'Average Weekday'!B14</f>
        <v/>
      </c>
      <c r="C14" s="58" t="s">
        <v>7</v>
      </c>
      <c r="D14" s="63">
        <v>1604218</v>
      </c>
      <c r="E14" s="30">
        <v>1643266</v>
      </c>
      <c r="F14" s="86">
        <v>1682092</v>
      </c>
      <c r="G14" s="86">
        <v>1577144</v>
      </c>
      <c r="H14" s="30">
        <v>1502814</v>
      </c>
      <c r="I14" s="30">
        <v>1513443</v>
      </c>
      <c r="J14" s="178">
        <f t="shared" si="0"/>
        <v>10629</v>
      </c>
      <c r="K14" s="179">
        <f t="shared" si="1"/>
        <v>7.072731555601691E-3</v>
      </c>
      <c r="L14" s="222">
        <v>294</v>
      </c>
    </row>
    <row r="15" spans="1:13">
      <c r="A15" s="142" t="s">
        <v>18</v>
      </c>
      <c r="B15" s="112" t="str">
        <f>'Average Weekday'!B15</f>
        <v/>
      </c>
      <c r="C15" s="58" t="s">
        <v>7</v>
      </c>
      <c r="D15" s="63">
        <v>2007140</v>
      </c>
      <c r="E15" s="30">
        <v>2057944</v>
      </c>
      <c r="F15" s="86">
        <v>2071316</v>
      </c>
      <c r="G15" s="86">
        <v>2001410</v>
      </c>
      <c r="H15" s="30">
        <v>1831457</v>
      </c>
      <c r="I15" s="30">
        <v>1779224</v>
      </c>
      <c r="J15" s="178">
        <f t="shared" si="0"/>
        <v>-52233</v>
      </c>
      <c r="K15" s="179">
        <f t="shared" si="1"/>
        <v>-2.8519916110506555E-2</v>
      </c>
      <c r="L15" s="222">
        <v>261</v>
      </c>
    </row>
    <row r="16" spans="1:13">
      <c r="A16" s="142" t="s">
        <v>19</v>
      </c>
      <c r="B16" s="112" t="str">
        <f>'Average Weekday'!B16</f>
        <v/>
      </c>
      <c r="C16" s="58" t="s">
        <v>7</v>
      </c>
      <c r="D16" s="63">
        <v>1124522</v>
      </c>
      <c r="E16" s="30">
        <v>1108859</v>
      </c>
      <c r="F16" s="86">
        <v>1049128</v>
      </c>
      <c r="G16" s="86">
        <v>1044200</v>
      </c>
      <c r="H16" s="30">
        <v>1026894</v>
      </c>
      <c r="I16" s="30">
        <v>979390</v>
      </c>
      <c r="J16" s="178">
        <f t="shared" si="0"/>
        <v>-47504</v>
      </c>
      <c r="K16" s="179">
        <f t="shared" si="1"/>
        <v>-4.6259886609523473E-2</v>
      </c>
      <c r="L16" s="222">
        <v>364</v>
      </c>
    </row>
    <row r="17" spans="1:13">
      <c r="A17" s="142" t="s">
        <v>20</v>
      </c>
      <c r="B17" s="112" t="str">
        <f>'Average Weekday'!B17</f>
        <v/>
      </c>
      <c r="C17" s="58" t="s">
        <v>7</v>
      </c>
      <c r="D17" s="63">
        <v>1445591</v>
      </c>
      <c r="E17" s="30">
        <v>1439495</v>
      </c>
      <c r="F17" s="86">
        <v>1365544</v>
      </c>
      <c r="G17" s="86">
        <v>1323910</v>
      </c>
      <c r="H17" s="30">
        <v>1224369</v>
      </c>
      <c r="I17" s="30">
        <v>1187486</v>
      </c>
      <c r="J17" s="178">
        <f t="shared" si="0"/>
        <v>-36883</v>
      </c>
      <c r="K17" s="179">
        <f t="shared" si="1"/>
        <v>-3.0124088407988116E-2</v>
      </c>
      <c r="L17" s="222">
        <v>333</v>
      </c>
    </row>
    <row r="18" spans="1:13">
      <c r="A18" s="142" t="s">
        <v>21</v>
      </c>
      <c r="B18" s="112" t="str">
        <f>'Average Weekday'!B18</f>
        <v/>
      </c>
      <c r="C18" s="58" t="s">
        <v>7</v>
      </c>
      <c r="D18" s="63">
        <v>2912283</v>
      </c>
      <c r="E18" s="30">
        <v>2966015</v>
      </c>
      <c r="F18" s="86">
        <v>3013521</v>
      </c>
      <c r="G18" s="86">
        <v>3013031</v>
      </c>
      <c r="H18" s="30">
        <v>3133231</v>
      </c>
      <c r="I18" s="30">
        <v>2919305</v>
      </c>
      <c r="J18" s="178">
        <f t="shared" si="0"/>
        <v>-213926</v>
      </c>
      <c r="K18" s="179">
        <f t="shared" si="1"/>
        <v>-6.8276485200101752E-2</v>
      </c>
      <c r="L18" s="222">
        <v>170</v>
      </c>
    </row>
    <row r="19" spans="1:13">
      <c r="A19" s="142" t="s">
        <v>22</v>
      </c>
      <c r="B19" s="112" t="str">
        <f>'Average Weekday'!B19</f>
        <v/>
      </c>
      <c r="C19" s="58" t="s">
        <v>7</v>
      </c>
      <c r="D19" s="63">
        <v>1803693</v>
      </c>
      <c r="E19" s="30">
        <v>1762923</v>
      </c>
      <c r="F19" s="86">
        <v>1688487</v>
      </c>
      <c r="G19" s="86">
        <v>1565455</v>
      </c>
      <c r="H19" s="30">
        <v>1496673</v>
      </c>
      <c r="I19" s="30">
        <v>1445532</v>
      </c>
      <c r="J19" s="178">
        <f t="shared" si="0"/>
        <v>-51141</v>
      </c>
      <c r="K19" s="179">
        <f t="shared" si="1"/>
        <v>-3.4169788591095047E-2</v>
      </c>
      <c r="L19" s="222">
        <v>304</v>
      </c>
    </row>
    <row r="20" spans="1:13">
      <c r="A20" s="142" t="s">
        <v>23</v>
      </c>
      <c r="B20" s="112">
        <f>'Average Weekday'!B20</f>
        <v>4</v>
      </c>
      <c r="C20" s="58" t="s">
        <v>7</v>
      </c>
      <c r="D20" s="63">
        <v>1209623</v>
      </c>
      <c r="E20" s="30">
        <v>1240616</v>
      </c>
      <c r="F20" s="86">
        <v>1327862</v>
      </c>
      <c r="G20" s="86">
        <v>1335877</v>
      </c>
      <c r="H20" s="30">
        <v>960970</v>
      </c>
      <c r="I20" s="30">
        <v>1204095</v>
      </c>
      <c r="J20" s="178">
        <f t="shared" si="0"/>
        <v>243125</v>
      </c>
      <c r="K20" s="179">
        <f t="shared" si="1"/>
        <v>0.25299957334776318</v>
      </c>
      <c r="L20" s="222">
        <v>332</v>
      </c>
    </row>
    <row r="21" spans="1:13">
      <c r="A21" s="142" t="s">
        <v>24</v>
      </c>
      <c r="B21" s="112" t="str">
        <f>'Average Weekday'!B21</f>
        <v/>
      </c>
      <c r="C21" s="58" t="s">
        <v>7</v>
      </c>
      <c r="D21" s="63">
        <v>2534036</v>
      </c>
      <c r="E21" s="30">
        <v>2531974</v>
      </c>
      <c r="F21" s="86">
        <v>2509085</v>
      </c>
      <c r="G21" s="86">
        <v>2515479</v>
      </c>
      <c r="H21" s="30">
        <v>2451972</v>
      </c>
      <c r="I21" s="30">
        <v>2503850</v>
      </c>
      <c r="J21" s="178">
        <f t="shared" si="0"/>
        <v>51878</v>
      </c>
      <c r="K21" s="179">
        <f t="shared" si="1"/>
        <v>2.1157664116882247E-2</v>
      </c>
      <c r="L21" s="222">
        <v>190</v>
      </c>
    </row>
    <row r="22" spans="1:13">
      <c r="A22" s="142" t="s">
        <v>25</v>
      </c>
      <c r="B22" s="112" t="str">
        <f>'Average Weekday'!B22</f>
        <v/>
      </c>
      <c r="C22" s="58" t="s">
        <v>7</v>
      </c>
      <c r="D22" s="63">
        <v>7763151</v>
      </c>
      <c r="E22" s="30">
        <v>7363663</v>
      </c>
      <c r="F22" s="86">
        <v>7609968</v>
      </c>
      <c r="G22" s="86">
        <v>7458222</v>
      </c>
      <c r="H22" s="30">
        <v>6784053</v>
      </c>
      <c r="I22" s="30">
        <v>6768255</v>
      </c>
      <c r="J22" s="178">
        <f t="shared" si="0"/>
        <v>-15798</v>
      </c>
      <c r="K22" s="179">
        <f t="shared" si="1"/>
        <v>-2.3286964297006526E-3</v>
      </c>
      <c r="L22" s="222">
        <v>59</v>
      </c>
    </row>
    <row r="23" spans="1:13">
      <c r="A23" s="142" t="s">
        <v>26</v>
      </c>
      <c r="B23" s="112" t="str">
        <f>'Average Weekday'!B23</f>
        <v/>
      </c>
      <c r="C23" s="58" t="s">
        <v>7</v>
      </c>
      <c r="D23" s="63">
        <v>1829712</v>
      </c>
      <c r="E23" s="30">
        <v>1821628</v>
      </c>
      <c r="F23" s="86">
        <v>1733740</v>
      </c>
      <c r="G23" s="86">
        <v>1678247</v>
      </c>
      <c r="H23" s="30">
        <v>1603702</v>
      </c>
      <c r="I23" s="30">
        <v>1614464</v>
      </c>
      <c r="J23" s="178">
        <f t="shared" si="0"/>
        <v>10762</v>
      </c>
      <c r="K23" s="179">
        <f t="shared" si="1"/>
        <v>6.7107230645094915E-3</v>
      </c>
      <c r="L23" s="222">
        <v>280</v>
      </c>
    </row>
    <row r="24" spans="1:13">
      <c r="A24" s="142" t="s">
        <v>27</v>
      </c>
      <c r="B24" s="112" t="str">
        <f>'Average Weekday'!B24</f>
        <v/>
      </c>
      <c r="C24" s="58" t="s">
        <v>7</v>
      </c>
      <c r="D24" s="63">
        <v>1186372</v>
      </c>
      <c r="E24" s="30">
        <v>1137693</v>
      </c>
      <c r="F24" s="86">
        <v>1112259</v>
      </c>
      <c r="G24" s="86">
        <v>1054373</v>
      </c>
      <c r="H24" s="30">
        <v>1006343</v>
      </c>
      <c r="I24" s="30">
        <v>1094872</v>
      </c>
      <c r="J24" s="178">
        <f t="shared" si="0"/>
        <v>88529</v>
      </c>
      <c r="K24" s="179">
        <f t="shared" si="1"/>
        <v>8.7970999947334066E-2</v>
      </c>
      <c r="L24" s="222">
        <v>346</v>
      </c>
    </row>
    <row r="25" spans="1:13">
      <c r="A25" s="142" t="s">
        <v>28</v>
      </c>
      <c r="B25" s="112" t="str">
        <f>'Average Weekday'!B25</f>
        <v/>
      </c>
      <c r="C25" s="58" t="s">
        <v>7</v>
      </c>
      <c r="D25" s="63">
        <v>2136860</v>
      </c>
      <c r="E25" s="30">
        <v>2196065</v>
      </c>
      <c r="F25" s="86">
        <v>2240256</v>
      </c>
      <c r="G25" s="86">
        <v>2220298</v>
      </c>
      <c r="H25" s="30">
        <v>1984267</v>
      </c>
      <c r="I25" s="30">
        <v>2143375</v>
      </c>
      <c r="J25" s="178">
        <f t="shared" si="0"/>
        <v>159108</v>
      </c>
      <c r="K25" s="179">
        <f t="shared" si="1"/>
        <v>8.0184773520902183E-2</v>
      </c>
      <c r="L25" s="222">
        <v>219</v>
      </c>
    </row>
    <row r="26" spans="1:13" s="6" customFormat="1">
      <c r="A26" s="142" t="s">
        <v>29</v>
      </c>
      <c r="B26" s="112" t="str">
        <f>'Average Weekday'!B26</f>
        <v/>
      </c>
      <c r="C26" s="58" t="s">
        <v>7</v>
      </c>
      <c r="D26" s="63">
        <v>1827260</v>
      </c>
      <c r="E26" s="30">
        <v>1863892</v>
      </c>
      <c r="F26" s="86">
        <v>1812036</v>
      </c>
      <c r="G26" s="86">
        <v>1716853</v>
      </c>
      <c r="H26" s="30">
        <v>1575555</v>
      </c>
      <c r="I26" s="30">
        <v>1538253</v>
      </c>
      <c r="J26" s="178">
        <f t="shared" si="0"/>
        <v>-37302</v>
      </c>
      <c r="K26" s="179">
        <f t="shared" si="1"/>
        <v>-2.3675466740291515E-2</v>
      </c>
      <c r="L26" s="222">
        <v>291</v>
      </c>
      <c r="M26" s="4"/>
    </row>
    <row r="27" spans="1:13">
      <c r="A27" s="142" t="s">
        <v>30</v>
      </c>
      <c r="B27" s="112" t="str">
        <f>'Average Weekday'!B27</f>
        <v/>
      </c>
      <c r="C27" s="58" t="s">
        <v>7</v>
      </c>
      <c r="D27" s="63">
        <v>933109</v>
      </c>
      <c r="E27" s="30">
        <v>877311</v>
      </c>
      <c r="F27" s="86">
        <v>841547</v>
      </c>
      <c r="G27" s="86">
        <v>799927</v>
      </c>
      <c r="H27" s="30">
        <v>752916</v>
      </c>
      <c r="I27" s="30">
        <v>769303</v>
      </c>
      <c r="J27" s="178">
        <f t="shared" si="0"/>
        <v>16387</v>
      </c>
      <c r="K27" s="179">
        <f t="shared" si="1"/>
        <v>2.1764712132561932E-2</v>
      </c>
      <c r="L27" s="222">
        <v>385</v>
      </c>
    </row>
    <row r="28" spans="1:13">
      <c r="A28" s="142" t="s">
        <v>31</v>
      </c>
      <c r="B28" s="112" t="str">
        <f>'Average Weekday'!B28</f>
        <v/>
      </c>
      <c r="C28" s="58" t="s">
        <v>7</v>
      </c>
      <c r="D28" s="63">
        <v>2002825</v>
      </c>
      <c r="E28" s="30">
        <v>1981721</v>
      </c>
      <c r="F28" s="86">
        <v>1964831</v>
      </c>
      <c r="G28" s="86">
        <v>1938814</v>
      </c>
      <c r="H28" s="30">
        <v>1895570</v>
      </c>
      <c r="I28" s="30">
        <v>1823468</v>
      </c>
      <c r="J28" s="178">
        <f t="shared" si="0"/>
        <v>-72102</v>
      </c>
      <c r="K28" s="179">
        <f t="shared" si="1"/>
        <v>-3.8037107571864924E-2</v>
      </c>
      <c r="L28" s="222">
        <v>254</v>
      </c>
      <c r="M28" s="6"/>
    </row>
    <row r="29" spans="1:13">
      <c r="A29" s="142" t="s">
        <v>32</v>
      </c>
      <c r="B29" s="112">
        <f>'Average Weekday'!B29</f>
        <v>5</v>
      </c>
      <c r="C29" s="58" t="s">
        <v>7</v>
      </c>
      <c r="D29" s="63">
        <v>637600</v>
      </c>
      <c r="E29" s="30">
        <v>661527</v>
      </c>
      <c r="F29" s="86">
        <v>1048776</v>
      </c>
      <c r="G29" s="86">
        <v>1094122</v>
      </c>
      <c r="H29" s="30">
        <v>1110307</v>
      </c>
      <c r="I29" s="30">
        <v>1146032</v>
      </c>
      <c r="J29" s="178">
        <f t="shared" si="0"/>
        <v>35725</v>
      </c>
      <c r="K29" s="179">
        <f t="shared" si="1"/>
        <v>3.2175785616050334E-2</v>
      </c>
      <c r="L29" s="222">
        <v>338</v>
      </c>
      <c r="M29" s="6"/>
    </row>
    <row r="30" spans="1:13">
      <c r="A30" s="142" t="s">
        <v>33</v>
      </c>
      <c r="B30" s="112" t="str">
        <f>'Average Weekday'!B30</f>
        <v/>
      </c>
      <c r="C30" s="58" t="s">
        <v>7</v>
      </c>
      <c r="D30" s="63">
        <v>1158787</v>
      </c>
      <c r="E30" s="30">
        <v>1139826</v>
      </c>
      <c r="F30" s="86">
        <v>1099582</v>
      </c>
      <c r="G30" s="86">
        <v>1064119</v>
      </c>
      <c r="H30" s="30">
        <v>997617</v>
      </c>
      <c r="I30" s="30">
        <v>1000896</v>
      </c>
      <c r="J30" s="178">
        <f t="shared" si="0"/>
        <v>3279</v>
      </c>
      <c r="K30" s="179">
        <f t="shared" si="1"/>
        <v>3.286832521899687E-3</v>
      </c>
      <c r="L30" s="222">
        <v>362</v>
      </c>
    </row>
    <row r="31" spans="1:13">
      <c r="A31" s="142" t="s">
        <v>34</v>
      </c>
      <c r="B31" s="112" t="str">
        <f>'Average Weekday'!B31</f>
        <v/>
      </c>
      <c r="C31" s="58" t="s">
        <v>7</v>
      </c>
      <c r="D31" s="63">
        <v>3558297</v>
      </c>
      <c r="E31" s="30">
        <v>3641720</v>
      </c>
      <c r="F31" s="86">
        <v>3617308</v>
      </c>
      <c r="G31" s="86">
        <v>3442348</v>
      </c>
      <c r="H31" s="30">
        <v>3198218</v>
      </c>
      <c r="I31" s="30">
        <v>3113514</v>
      </c>
      <c r="J31" s="178">
        <f t="shared" si="0"/>
        <v>-84704</v>
      </c>
      <c r="K31" s="179">
        <f t="shared" si="1"/>
        <v>-2.6484748694429211E-2</v>
      </c>
      <c r="L31" s="222">
        <v>161</v>
      </c>
    </row>
    <row r="32" spans="1:13">
      <c r="A32" s="142" t="s">
        <v>35</v>
      </c>
      <c r="B32" s="112">
        <f>'Average Weekday'!B32</f>
        <v>6</v>
      </c>
      <c r="C32" s="58" t="s">
        <v>7</v>
      </c>
      <c r="D32" s="63">
        <v>1491030</v>
      </c>
      <c r="E32" s="30">
        <v>2174412</v>
      </c>
      <c r="F32" s="86">
        <v>2100194</v>
      </c>
      <c r="G32" s="86">
        <v>2071819</v>
      </c>
      <c r="H32" s="30">
        <v>2000084</v>
      </c>
      <c r="I32" s="30">
        <v>1954511</v>
      </c>
      <c r="J32" s="178">
        <f t="shared" si="0"/>
        <v>-45573</v>
      </c>
      <c r="K32" s="179">
        <f t="shared" si="1"/>
        <v>-2.2785543007193699E-2</v>
      </c>
      <c r="L32" s="222">
        <v>243</v>
      </c>
    </row>
    <row r="33" spans="1:13">
      <c r="A33" s="142" t="s">
        <v>36</v>
      </c>
      <c r="B33" s="112" t="str">
        <f>'Average Weekday'!B33</f>
        <v/>
      </c>
      <c r="C33" s="58" t="s">
        <v>7</v>
      </c>
      <c r="D33" s="63">
        <v>1226878</v>
      </c>
      <c r="E33" s="30">
        <v>1228311</v>
      </c>
      <c r="F33" s="86">
        <v>1265930</v>
      </c>
      <c r="G33" s="86">
        <v>1230910</v>
      </c>
      <c r="H33" s="30">
        <v>1113667</v>
      </c>
      <c r="I33" s="30">
        <v>1043922</v>
      </c>
      <c r="J33" s="178">
        <f t="shared" si="0"/>
        <v>-69745</v>
      </c>
      <c r="K33" s="179">
        <f t="shared" si="1"/>
        <v>-6.262644039914983E-2</v>
      </c>
      <c r="L33" s="222">
        <v>354</v>
      </c>
    </row>
    <row r="34" spans="1:13">
      <c r="A34" s="142" t="s">
        <v>37</v>
      </c>
      <c r="B34" s="112" t="str">
        <f>'Average Weekday'!B34</f>
        <v/>
      </c>
      <c r="C34" s="58" t="s">
        <v>7</v>
      </c>
      <c r="D34" s="63">
        <v>279012</v>
      </c>
      <c r="E34" s="30">
        <v>298462</v>
      </c>
      <c r="F34" s="86">
        <v>313386</v>
      </c>
      <c r="G34" s="86">
        <v>285667</v>
      </c>
      <c r="H34" s="30">
        <v>301240</v>
      </c>
      <c r="I34" s="30">
        <v>313938</v>
      </c>
      <c r="J34" s="178">
        <f t="shared" si="0"/>
        <v>12698</v>
      </c>
      <c r="K34" s="179">
        <f t="shared" si="1"/>
        <v>4.2152436595405657E-2</v>
      </c>
      <c r="L34" s="222">
        <v>417</v>
      </c>
    </row>
    <row r="35" spans="1:13">
      <c r="A35" s="142" t="s">
        <v>38</v>
      </c>
      <c r="B35" s="112" t="str">
        <f>'Average Weekday'!B35</f>
        <v/>
      </c>
      <c r="C35" s="58" t="s">
        <v>7</v>
      </c>
      <c r="D35" s="63">
        <v>1460311</v>
      </c>
      <c r="E35" s="30">
        <v>1479241</v>
      </c>
      <c r="F35" s="86">
        <v>1518946</v>
      </c>
      <c r="G35" s="86">
        <v>1531045</v>
      </c>
      <c r="H35" s="30">
        <v>1508022</v>
      </c>
      <c r="I35" s="30">
        <v>1467410</v>
      </c>
      <c r="J35" s="178">
        <f t="shared" si="0"/>
        <v>-40612</v>
      </c>
      <c r="K35" s="179">
        <f t="shared" si="1"/>
        <v>-2.693064159541439E-2</v>
      </c>
      <c r="L35" s="222">
        <v>302</v>
      </c>
    </row>
    <row r="36" spans="1:13">
      <c r="A36" s="142" t="s">
        <v>39</v>
      </c>
      <c r="B36" s="112" t="str">
        <f>'Average Weekday'!B36</f>
        <v/>
      </c>
      <c r="C36" s="58" t="s">
        <v>7</v>
      </c>
      <c r="D36" s="63">
        <v>2445421</v>
      </c>
      <c r="E36" s="30">
        <v>2368031</v>
      </c>
      <c r="F36" s="86">
        <v>2518622</v>
      </c>
      <c r="G36" s="86">
        <v>2589024</v>
      </c>
      <c r="H36" s="30">
        <v>2249646</v>
      </c>
      <c r="I36" s="30">
        <v>2211198</v>
      </c>
      <c r="J36" s="178">
        <f t="shared" si="0"/>
        <v>-38448</v>
      </c>
      <c r="K36" s="179">
        <f t="shared" si="1"/>
        <v>-1.7090688935059117E-2</v>
      </c>
      <c r="L36" s="222">
        <v>213</v>
      </c>
    </row>
    <row r="37" spans="1:13" s="6" customFormat="1">
      <c r="A37" s="142" t="s">
        <v>40</v>
      </c>
      <c r="B37" s="112" t="str">
        <f>'Average Weekday'!B37</f>
        <v/>
      </c>
      <c r="C37" s="58" t="s">
        <v>7</v>
      </c>
      <c r="D37" s="63">
        <v>1380334</v>
      </c>
      <c r="E37" s="30">
        <v>1330123</v>
      </c>
      <c r="F37" s="86">
        <v>1293411</v>
      </c>
      <c r="G37" s="86">
        <v>1261041</v>
      </c>
      <c r="H37" s="30">
        <v>1259009</v>
      </c>
      <c r="I37" s="30">
        <v>1331886</v>
      </c>
      <c r="J37" s="178">
        <f t="shared" si="0"/>
        <v>72877</v>
      </c>
      <c r="K37" s="179">
        <f t="shared" si="1"/>
        <v>5.7884415441033385E-2</v>
      </c>
      <c r="L37" s="222">
        <v>321</v>
      </c>
    </row>
    <row r="38" spans="1:13" s="6" customFormat="1">
      <c r="A38" s="142" t="s">
        <v>41</v>
      </c>
      <c r="B38" s="112" t="str">
        <f>'Average Weekday'!B38</f>
        <v/>
      </c>
      <c r="C38" s="58" t="s">
        <v>7</v>
      </c>
      <c r="D38" s="63">
        <v>2084044</v>
      </c>
      <c r="E38" s="30">
        <v>2080228</v>
      </c>
      <c r="F38" s="86">
        <v>2117178</v>
      </c>
      <c r="G38" s="86">
        <v>2107677</v>
      </c>
      <c r="H38" s="30">
        <v>2000985</v>
      </c>
      <c r="I38" s="30">
        <v>1996492</v>
      </c>
      <c r="J38" s="178">
        <f t="shared" si="0"/>
        <v>-4493</v>
      </c>
      <c r="K38" s="179">
        <f t="shared" si="1"/>
        <v>-2.2453941433843833E-3</v>
      </c>
      <c r="L38" s="222">
        <v>236</v>
      </c>
      <c r="M38" s="4"/>
    </row>
    <row r="39" spans="1:13">
      <c r="A39" s="142" t="s">
        <v>42</v>
      </c>
      <c r="B39" s="112" t="str">
        <f>'Average Weekday'!B39</f>
        <v/>
      </c>
      <c r="C39" s="58" t="s">
        <v>7</v>
      </c>
      <c r="D39" s="63">
        <v>3857749</v>
      </c>
      <c r="E39" s="30">
        <v>3892140</v>
      </c>
      <c r="F39" s="86">
        <v>3858183</v>
      </c>
      <c r="G39" s="86">
        <v>3656367</v>
      </c>
      <c r="H39" s="30">
        <v>3321215</v>
      </c>
      <c r="I39" s="30">
        <v>3120976</v>
      </c>
      <c r="J39" s="178">
        <f t="shared" si="0"/>
        <v>-200239</v>
      </c>
      <c r="K39" s="179">
        <f t="shared" si="1"/>
        <v>-6.0290887521584721E-2</v>
      </c>
      <c r="L39" s="222">
        <v>160</v>
      </c>
    </row>
    <row r="40" spans="1:13">
      <c r="A40" s="142" t="s">
        <v>43</v>
      </c>
      <c r="B40" s="112" t="str">
        <f>'Average Weekday'!B40</f>
        <v/>
      </c>
      <c r="C40" s="58" t="s">
        <v>7</v>
      </c>
      <c r="D40" s="63">
        <v>4028205</v>
      </c>
      <c r="E40" s="30">
        <v>3905346</v>
      </c>
      <c r="F40" s="86">
        <v>3890986</v>
      </c>
      <c r="G40" s="86">
        <v>3843008</v>
      </c>
      <c r="H40" s="30">
        <v>3596416</v>
      </c>
      <c r="I40" s="30">
        <v>3671217</v>
      </c>
      <c r="J40" s="178">
        <f t="shared" si="0"/>
        <v>74801</v>
      </c>
      <c r="K40" s="179">
        <f t="shared" si="1"/>
        <v>2.0798761878492365E-2</v>
      </c>
      <c r="L40" s="222">
        <v>137</v>
      </c>
    </row>
    <row r="41" spans="1:13">
      <c r="A41" s="142" t="s">
        <v>44</v>
      </c>
      <c r="B41" s="112" t="str">
        <f>'Average Weekday'!B41</f>
        <v/>
      </c>
      <c r="C41" s="58" t="s">
        <v>7</v>
      </c>
      <c r="D41" s="63">
        <v>1517066</v>
      </c>
      <c r="E41" s="30">
        <v>1492757</v>
      </c>
      <c r="F41" s="86">
        <v>1588448</v>
      </c>
      <c r="G41" s="86">
        <v>1556949</v>
      </c>
      <c r="H41" s="30">
        <v>1354453</v>
      </c>
      <c r="I41" s="30">
        <v>1358821</v>
      </c>
      <c r="J41" s="178">
        <f t="shared" si="0"/>
        <v>4368</v>
      </c>
      <c r="K41" s="179">
        <f t="shared" si="1"/>
        <v>3.2249181034705522E-3</v>
      </c>
      <c r="L41" s="222">
        <v>316</v>
      </c>
    </row>
    <row r="42" spans="1:13">
      <c r="A42" s="142" t="s">
        <v>45</v>
      </c>
      <c r="B42" s="112" t="str">
        <f>'Average Weekday'!B42</f>
        <v/>
      </c>
      <c r="C42" s="58" t="s">
        <v>7</v>
      </c>
      <c r="D42" s="63">
        <v>2477798</v>
      </c>
      <c r="E42" s="30">
        <v>2449555</v>
      </c>
      <c r="F42" s="86">
        <v>2473814</v>
      </c>
      <c r="G42" s="86">
        <v>2429804</v>
      </c>
      <c r="H42" s="30">
        <v>2197147</v>
      </c>
      <c r="I42" s="30">
        <v>2271942</v>
      </c>
      <c r="J42" s="178">
        <f t="shared" si="0"/>
        <v>74795</v>
      </c>
      <c r="K42" s="179">
        <f t="shared" si="1"/>
        <v>3.4041873393086577E-2</v>
      </c>
      <c r="L42" s="222">
        <v>208</v>
      </c>
    </row>
    <row r="43" spans="1:13">
      <c r="A43" s="142" t="s">
        <v>46</v>
      </c>
      <c r="B43" s="112">
        <f>'Average Weekday'!B43</f>
        <v>7</v>
      </c>
      <c r="C43" s="58" t="s">
        <v>7</v>
      </c>
      <c r="D43" s="63">
        <v>1716952</v>
      </c>
      <c r="E43" s="30">
        <v>1639924</v>
      </c>
      <c r="F43" s="86">
        <v>1619073</v>
      </c>
      <c r="G43" s="86">
        <v>1555601</v>
      </c>
      <c r="H43" s="30">
        <v>1521987</v>
      </c>
      <c r="I43" s="30">
        <v>1248513</v>
      </c>
      <c r="J43" s="178">
        <f t="shared" si="0"/>
        <v>-273474</v>
      </c>
      <c r="K43" s="179">
        <f t="shared" si="1"/>
        <v>-0.17968221804785456</v>
      </c>
      <c r="L43" s="222">
        <v>329</v>
      </c>
      <c r="M43" s="6"/>
    </row>
    <row r="44" spans="1:13">
      <c r="A44" s="142" t="s">
        <v>47</v>
      </c>
      <c r="B44" s="112" t="str">
        <f>'Average Weekday'!B44</f>
        <v/>
      </c>
      <c r="C44" s="58" t="s">
        <v>7</v>
      </c>
      <c r="D44" s="63">
        <v>3138131</v>
      </c>
      <c r="E44" s="30">
        <v>3305563</v>
      </c>
      <c r="F44" s="86">
        <v>3269585</v>
      </c>
      <c r="G44" s="86">
        <v>3243725</v>
      </c>
      <c r="H44" s="30">
        <v>3216569</v>
      </c>
      <c r="I44" s="30">
        <v>3174354</v>
      </c>
      <c r="J44" s="178">
        <f t="shared" si="0"/>
        <v>-42215</v>
      </c>
      <c r="K44" s="179">
        <f t="shared" si="1"/>
        <v>-1.3124232683956103E-2</v>
      </c>
      <c r="L44" s="222">
        <v>156</v>
      </c>
    </row>
    <row r="45" spans="1:13">
      <c r="A45" s="142" t="s">
        <v>48</v>
      </c>
      <c r="B45" s="112" t="str">
        <f>'Average Weekday'!B45</f>
        <v/>
      </c>
      <c r="C45" s="58" t="s">
        <v>7</v>
      </c>
      <c r="D45" s="63">
        <v>1095221</v>
      </c>
      <c r="E45" s="30">
        <v>1039265</v>
      </c>
      <c r="F45" s="86">
        <v>1061240</v>
      </c>
      <c r="G45" s="86">
        <v>1045483</v>
      </c>
      <c r="H45" s="30">
        <v>943016</v>
      </c>
      <c r="I45" s="30">
        <v>964689</v>
      </c>
      <c r="J45" s="178">
        <f t="shared" si="0"/>
        <v>21673</v>
      </c>
      <c r="K45" s="179">
        <f t="shared" si="1"/>
        <v>2.2982642924404252E-2</v>
      </c>
      <c r="L45" s="222">
        <v>367</v>
      </c>
      <c r="M45" s="6"/>
    </row>
    <row r="46" spans="1:13">
      <c r="A46" s="142" t="s">
        <v>49</v>
      </c>
      <c r="B46" s="112" t="str">
        <f>'Average Weekday'!B46</f>
        <v/>
      </c>
      <c r="C46" s="58" t="s">
        <v>7</v>
      </c>
      <c r="D46" s="63">
        <v>1753555</v>
      </c>
      <c r="E46" s="30">
        <v>1731638</v>
      </c>
      <c r="F46" s="86">
        <v>1802193</v>
      </c>
      <c r="G46" s="86">
        <v>1794781</v>
      </c>
      <c r="H46" s="30">
        <v>1597307</v>
      </c>
      <c r="I46" s="30">
        <v>1584727</v>
      </c>
      <c r="J46" s="178">
        <f t="shared" si="0"/>
        <v>-12580</v>
      </c>
      <c r="K46" s="179">
        <f t="shared" si="1"/>
        <v>-7.8757558816182488E-3</v>
      </c>
      <c r="L46" s="222">
        <v>283</v>
      </c>
    </row>
    <row r="47" spans="1:13">
      <c r="A47" s="142" t="s">
        <v>50</v>
      </c>
      <c r="B47" s="112" t="str">
        <f>'Average Weekday'!B47</f>
        <v/>
      </c>
      <c r="C47" s="58" t="s">
        <v>7</v>
      </c>
      <c r="D47" s="63">
        <v>3149605</v>
      </c>
      <c r="E47" s="30">
        <v>3171646</v>
      </c>
      <c r="F47" s="86">
        <v>3126119</v>
      </c>
      <c r="G47" s="86">
        <v>3024692</v>
      </c>
      <c r="H47" s="30">
        <v>2783082</v>
      </c>
      <c r="I47" s="30">
        <v>2733096</v>
      </c>
      <c r="J47" s="178">
        <f t="shared" si="0"/>
        <v>-49986</v>
      </c>
      <c r="K47" s="179">
        <f t="shared" si="1"/>
        <v>-1.7960663753349704E-2</v>
      </c>
      <c r="L47" s="222">
        <v>179</v>
      </c>
    </row>
    <row r="48" spans="1:13">
      <c r="A48" s="142" t="s">
        <v>51</v>
      </c>
      <c r="B48" s="112" t="str">
        <f>'Average Weekday'!B48</f>
        <v/>
      </c>
      <c r="C48" s="58" t="s">
        <v>7</v>
      </c>
      <c r="D48" s="63">
        <v>2562374</v>
      </c>
      <c r="E48" s="30">
        <v>2530782</v>
      </c>
      <c r="F48" s="86">
        <v>2566076</v>
      </c>
      <c r="G48" s="86">
        <v>2589970</v>
      </c>
      <c r="H48" s="30">
        <v>2475107</v>
      </c>
      <c r="I48" s="30">
        <v>2485283</v>
      </c>
      <c r="J48" s="178">
        <f t="shared" si="0"/>
        <v>10176</v>
      </c>
      <c r="K48" s="179">
        <f t="shared" si="1"/>
        <v>4.1113374088473749E-3</v>
      </c>
      <c r="L48" s="222">
        <v>193</v>
      </c>
    </row>
    <row r="49" spans="1:13">
      <c r="A49" s="142" t="s">
        <v>52</v>
      </c>
      <c r="B49" s="112">
        <f>'Average Weekday'!B49</f>
        <v>9</v>
      </c>
      <c r="C49" s="58" t="s">
        <v>7</v>
      </c>
      <c r="D49" s="63">
        <v>1098022</v>
      </c>
      <c r="E49" s="30">
        <v>1088970</v>
      </c>
      <c r="F49" s="86">
        <v>1081519</v>
      </c>
      <c r="G49" s="86">
        <v>1084049</v>
      </c>
      <c r="H49" s="30">
        <v>1040934</v>
      </c>
      <c r="I49" s="30">
        <v>949680</v>
      </c>
      <c r="J49" s="178">
        <f t="shared" si="0"/>
        <v>-91254</v>
      </c>
      <c r="K49" s="179">
        <f t="shared" si="1"/>
        <v>-8.7665500406365823E-2</v>
      </c>
      <c r="L49" s="222">
        <v>369</v>
      </c>
    </row>
    <row r="50" spans="1:13">
      <c r="A50" s="142" t="s">
        <v>53</v>
      </c>
      <c r="B50" s="112">
        <f>'Average Weekday'!B50</f>
        <v>10</v>
      </c>
      <c r="C50" s="58" t="s">
        <v>7</v>
      </c>
      <c r="D50" s="63">
        <v>661242</v>
      </c>
      <c r="E50" s="30">
        <v>795762</v>
      </c>
      <c r="F50" s="86">
        <v>598447</v>
      </c>
      <c r="G50" s="86">
        <v>609861</v>
      </c>
      <c r="H50" s="30">
        <v>595044</v>
      </c>
      <c r="I50" s="30">
        <v>597839</v>
      </c>
      <c r="J50" s="178">
        <f t="shared" si="0"/>
        <v>2795</v>
      </c>
      <c r="K50" s="179">
        <f t="shared" si="1"/>
        <v>4.6971316406853947E-3</v>
      </c>
      <c r="L50" s="222">
        <v>402</v>
      </c>
    </row>
    <row r="51" spans="1:13">
      <c r="A51" s="142" t="s">
        <v>54</v>
      </c>
      <c r="B51" s="112" t="str">
        <f>'Average Weekday'!B51</f>
        <v/>
      </c>
      <c r="C51" s="58" t="s">
        <v>7</v>
      </c>
      <c r="D51" s="63">
        <v>621945</v>
      </c>
      <c r="E51" s="30">
        <v>629282</v>
      </c>
      <c r="F51" s="86">
        <v>677899</v>
      </c>
      <c r="G51" s="86">
        <v>685577</v>
      </c>
      <c r="H51" s="30">
        <v>668423</v>
      </c>
      <c r="I51" s="30">
        <v>711229</v>
      </c>
      <c r="J51" s="178">
        <f t="shared" si="0"/>
        <v>42806</v>
      </c>
      <c r="K51" s="179">
        <f t="shared" si="1"/>
        <v>6.4040285866883692E-2</v>
      </c>
      <c r="L51" s="222">
        <v>393</v>
      </c>
    </row>
    <row r="52" spans="1:13">
      <c r="A52" s="142" t="s">
        <v>55</v>
      </c>
      <c r="B52" s="112" t="str">
        <f>'Average Weekday'!B52</f>
        <v/>
      </c>
      <c r="C52" s="58" t="s">
        <v>7</v>
      </c>
      <c r="D52" s="63">
        <v>2125383</v>
      </c>
      <c r="E52" s="30">
        <v>2097203</v>
      </c>
      <c r="F52" s="86">
        <v>2135920</v>
      </c>
      <c r="G52" s="86">
        <v>2125767</v>
      </c>
      <c r="H52" s="30">
        <v>1988053</v>
      </c>
      <c r="I52" s="30">
        <v>1970185</v>
      </c>
      <c r="J52" s="178">
        <f t="shared" si="0"/>
        <v>-17868</v>
      </c>
      <c r="K52" s="179">
        <f t="shared" si="1"/>
        <v>-8.987687953993179E-3</v>
      </c>
      <c r="L52" s="222">
        <v>239</v>
      </c>
    </row>
    <row r="53" spans="1:13">
      <c r="A53" s="142" t="s">
        <v>56</v>
      </c>
      <c r="B53" s="112" t="str">
        <f>'Average Weekday'!B53</f>
        <v/>
      </c>
      <c r="C53" s="58" t="s">
        <v>7</v>
      </c>
      <c r="D53" s="63">
        <v>2886764</v>
      </c>
      <c r="E53" s="30">
        <v>2891451</v>
      </c>
      <c r="F53" s="86">
        <v>2836370</v>
      </c>
      <c r="G53" s="86">
        <v>2695090</v>
      </c>
      <c r="H53" s="30">
        <v>2531607</v>
      </c>
      <c r="I53" s="30">
        <v>2491758</v>
      </c>
      <c r="J53" s="178">
        <f t="shared" si="0"/>
        <v>-39849</v>
      </c>
      <c r="K53" s="179">
        <f t="shared" si="1"/>
        <v>-1.5740594807961899E-2</v>
      </c>
      <c r="L53" s="222">
        <v>191</v>
      </c>
    </row>
    <row r="54" spans="1:13" s="6" customFormat="1">
      <c r="A54" s="142" t="s">
        <v>57</v>
      </c>
      <c r="B54" s="112" t="str">
        <f>'Average Weekday'!B54</f>
        <v/>
      </c>
      <c r="C54" s="58" t="s">
        <v>7</v>
      </c>
      <c r="D54" s="63">
        <v>1824861</v>
      </c>
      <c r="E54" s="30">
        <v>1844131</v>
      </c>
      <c r="F54" s="86">
        <v>1824478</v>
      </c>
      <c r="G54" s="86">
        <v>1708790</v>
      </c>
      <c r="H54" s="30">
        <v>1652407</v>
      </c>
      <c r="I54" s="30">
        <v>1551038</v>
      </c>
      <c r="J54" s="178">
        <f t="shared" si="0"/>
        <v>-101369</v>
      </c>
      <c r="K54" s="179">
        <f t="shared" si="1"/>
        <v>-6.134626638594487E-2</v>
      </c>
      <c r="L54" s="222">
        <v>289</v>
      </c>
      <c r="M54" s="4"/>
    </row>
    <row r="55" spans="1:13">
      <c r="A55" s="142" t="s">
        <v>58</v>
      </c>
      <c r="B55" s="112" t="str">
        <f>'Average Weekday'!B55</f>
        <v/>
      </c>
      <c r="C55" s="58" t="s">
        <v>7</v>
      </c>
      <c r="D55" s="63">
        <v>1183733</v>
      </c>
      <c r="E55" s="30">
        <v>1162973</v>
      </c>
      <c r="F55" s="86">
        <v>1131328</v>
      </c>
      <c r="G55" s="86">
        <v>1085289</v>
      </c>
      <c r="H55" s="30">
        <v>1034335</v>
      </c>
      <c r="I55" s="30">
        <v>1006617</v>
      </c>
      <c r="J55" s="178">
        <f t="shared" si="0"/>
        <v>-27718</v>
      </c>
      <c r="K55" s="179">
        <f t="shared" si="1"/>
        <v>-2.679789429923574E-2</v>
      </c>
      <c r="L55" s="222">
        <v>360</v>
      </c>
    </row>
    <row r="56" spans="1:13">
      <c r="A56" s="142" t="s">
        <v>59</v>
      </c>
      <c r="B56" s="112" t="str">
        <f>'Average Weekday'!B56</f>
        <v/>
      </c>
      <c r="C56" s="58" t="s">
        <v>7</v>
      </c>
      <c r="D56" s="63">
        <v>2709761</v>
      </c>
      <c r="E56" s="30">
        <v>2750124</v>
      </c>
      <c r="F56" s="86">
        <v>2805984</v>
      </c>
      <c r="G56" s="86">
        <v>2723506</v>
      </c>
      <c r="H56" s="30">
        <v>2611874</v>
      </c>
      <c r="I56" s="30">
        <v>2639003</v>
      </c>
      <c r="J56" s="178">
        <f t="shared" si="0"/>
        <v>27129</v>
      </c>
      <c r="K56" s="179">
        <f t="shared" si="1"/>
        <v>1.0386795075106993E-2</v>
      </c>
      <c r="L56" s="222">
        <v>186</v>
      </c>
    </row>
    <row r="57" spans="1:13" s="6" customFormat="1">
      <c r="A57" s="142" t="s">
        <v>60</v>
      </c>
      <c r="B57" s="112" t="str">
        <f>'Average Weekday'!B57</f>
        <v/>
      </c>
      <c r="C57" s="58" t="s">
        <v>7</v>
      </c>
      <c r="D57" s="63">
        <v>5586943</v>
      </c>
      <c r="E57" s="30">
        <v>5224959</v>
      </c>
      <c r="F57" s="86">
        <v>5201901</v>
      </c>
      <c r="G57" s="86">
        <v>5071740</v>
      </c>
      <c r="H57" s="30">
        <v>4836244</v>
      </c>
      <c r="I57" s="30">
        <v>4734709</v>
      </c>
      <c r="J57" s="178">
        <f t="shared" si="0"/>
        <v>-101535</v>
      </c>
      <c r="K57" s="179">
        <f t="shared" si="1"/>
        <v>-2.0994598287431322E-2</v>
      </c>
      <c r="L57" s="222">
        <v>97</v>
      </c>
      <c r="M57" s="4"/>
    </row>
    <row r="58" spans="1:13">
      <c r="A58" s="142" t="s">
        <v>61</v>
      </c>
      <c r="B58" s="112" t="str">
        <f>'Average Weekday'!B58</f>
        <v/>
      </c>
      <c r="C58" s="58" t="s">
        <v>7</v>
      </c>
      <c r="D58" s="63">
        <v>2318533</v>
      </c>
      <c r="E58" s="30">
        <v>2337689</v>
      </c>
      <c r="F58" s="86">
        <v>2208725</v>
      </c>
      <c r="G58" s="86">
        <v>2207720</v>
      </c>
      <c r="H58" s="30">
        <v>2146552</v>
      </c>
      <c r="I58" s="30">
        <v>2134403</v>
      </c>
      <c r="J58" s="178">
        <f t="shared" si="0"/>
        <v>-12149</v>
      </c>
      <c r="K58" s="179">
        <f t="shared" si="1"/>
        <v>-5.6597743730410445E-3</v>
      </c>
      <c r="L58" s="222">
        <v>220</v>
      </c>
    </row>
    <row r="59" spans="1:13">
      <c r="A59" s="142" t="s">
        <v>62</v>
      </c>
      <c r="B59" s="112" t="str">
        <f>'Average Weekday'!B59</f>
        <v/>
      </c>
      <c r="C59" s="58" t="s">
        <v>7</v>
      </c>
      <c r="D59" s="63">
        <v>3084862</v>
      </c>
      <c r="E59" s="30">
        <v>3066190</v>
      </c>
      <c r="F59" s="86">
        <v>2955589</v>
      </c>
      <c r="G59" s="86">
        <v>2849210</v>
      </c>
      <c r="H59" s="30">
        <v>2639586</v>
      </c>
      <c r="I59" s="30">
        <v>2651208</v>
      </c>
      <c r="J59" s="178">
        <f t="shared" si="0"/>
        <v>11622</v>
      </c>
      <c r="K59" s="179">
        <f t="shared" si="1"/>
        <v>4.4029631919551022E-3</v>
      </c>
      <c r="L59" s="222">
        <v>183</v>
      </c>
    </row>
    <row r="60" spans="1:13">
      <c r="A60" s="142" t="s">
        <v>63</v>
      </c>
      <c r="B60" s="112" t="str">
        <f>'Average Weekday'!B60</f>
        <v/>
      </c>
      <c r="C60" s="58" t="s">
        <v>7</v>
      </c>
      <c r="D60" s="63">
        <v>907735</v>
      </c>
      <c r="E60" s="30">
        <v>894727</v>
      </c>
      <c r="F60" s="86">
        <v>897374</v>
      </c>
      <c r="G60" s="86">
        <v>869177</v>
      </c>
      <c r="H60" s="30">
        <v>844884</v>
      </c>
      <c r="I60" s="30">
        <v>896134</v>
      </c>
      <c r="J60" s="178">
        <f t="shared" si="0"/>
        <v>51250</v>
      </c>
      <c r="K60" s="179">
        <f t="shared" si="1"/>
        <v>6.0659214756108533E-2</v>
      </c>
      <c r="L60" s="222">
        <v>372</v>
      </c>
    </row>
    <row r="61" spans="1:13">
      <c r="A61" s="142" t="s">
        <v>64</v>
      </c>
      <c r="B61" s="112" t="str">
        <f>'Average Weekday'!B61</f>
        <v/>
      </c>
      <c r="C61" s="58" t="s">
        <v>7</v>
      </c>
      <c r="D61" s="63">
        <v>2445131</v>
      </c>
      <c r="E61" s="30">
        <v>2394820</v>
      </c>
      <c r="F61" s="86">
        <v>2513169</v>
      </c>
      <c r="G61" s="86">
        <v>2413743</v>
      </c>
      <c r="H61" s="30">
        <v>2142697</v>
      </c>
      <c r="I61" s="30">
        <v>2148059</v>
      </c>
      <c r="J61" s="178">
        <f t="shared" si="0"/>
        <v>5362</v>
      </c>
      <c r="K61" s="179">
        <f t="shared" si="1"/>
        <v>2.5024536833719371E-3</v>
      </c>
      <c r="L61" s="222">
        <v>217</v>
      </c>
    </row>
    <row r="62" spans="1:13">
      <c r="A62" s="142" t="s">
        <v>65</v>
      </c>
      <c r="B62" s="112" t="str">
        <f>'Average Weekday'!B62</f>
        <v/>
      </c>
      <c r="C62" s="58" t="s">
        <v>7</v>
      </c>
      <c r="D62" s="63">
        <v>3121036</v>
      </c>
      <c r="E62" s="30">
        <v>3048014</v>
      </c>
      <c r="F62" s="86">
        <v>3046838</v>
      </c>
      <c r="G62" s="86">
        <v>2965807</v>
      </c>
      <c r="H62" s="30">
        <v>2585974</v>
      </c>
      <c r="I62" s="30">
        <v>2602749</v>
      </c>
      <c r="J62" s="178">
        <f t="shared" si="0"/>
        <v>16775</v>
      </c>
      <c r="K62" s="179">
        <f t="shared" si="1"/>
        <v>6.4869175018774355E-3</v>
      </c>
      <c r="L62" s="222">
        <v>188</v>
      </c>
    </row>
    <row r="63" spans="1:13">
      <c r="A63" s="142" t="s">
        <v>66</v>
      </c>
      <c r="B63" s="112" t="str">
        <f>'Average Weekday'!B63</f>
        <v/>
      </c>
      <c r="C63" s="58" t="s">
        <v>7</v>
      </c>
      <c r="D63" s="63">
        <v>1315456</v>
      </c>
      <c r="E63" s="30">
        <v>1320571</v>
      </c>
      <c r="F63" s="86">
        <v>1329758</v>
      </c>
      <c r="G63" s="86">
        <v>1334387</v>
      </c>
      <c r="H63" s="30">
        <v>1273609</v>
      </c>
      <c r="I63" s="30">
        <v>1276865</v>
      </c>
      <c r="J63" s="178">
        <f t="shared" si="0"/>
        <v>3256</v>
      </c>
      <c r="K63" s="179">
        <f t="shared" si="1"/>
        <v>2.5565145974942075E-3</v>
      </c>
      <c r="L63" s="222">
        <v>327</v>
      </c>
    </row>
    <row r="64" spans="1:13">
      <c r="A64" s="142" t="s">
        <v>67</v>
      </c>
      <c r="B64" s="112" t="str">
        <f>'Average Weekday'!B64</f>
        <v/>
      </c>
      <c r="C64" s="58" t="s">
        <v>7</v>
      </c>
      <c r="D64" s="63">
        <v>3130848</v>
      </c>
      <c r="E64" s="30">
        <v>3155197</v>
      </c>
      <c r="F64" s="86">
        <v>3213396</v>
      </c>
      <c r="G64" s="86">
        <v>3154608</v>
      </c>
      <c r="H64" s="30">
        <v>3246064</v>
      </c>
      <c r="I64" s="30">
        <v>3052099</v>
      </c>
      <c r="J64" s="178">
        <f t="shared" si="0"/>
        <v>-193965</v>
      </c>
      <c r="K64" s="179">
        <f t="shared" si="1"/>
        <v>-5.9753905036992495E-2</v>
      </c>
      <c r="L64" s="222">
        <v>165</v>
      </c>
    </row>
    <row r="65" spans="1:13">
      <c r="A65" s="142" t="s">
        <v>68</v>
      </c>
      <c r="B65" s="112" t="str">
        <f>'Average Weekday'!B65</f>
        <v/>
      </c>
      <c r="C65" s="58" t="s">
        <v>7</v>
      </c>
      <c r="D65" s="63">
        <v>2188428</v>
      </c>
      <c r="E65" s="30">
        <v>2266986</v>
      </c>
      <c r="F65" s="86">
        <v>2294482</v>
      </c>
      <c r="G65" s="86">
        <v>2249314</v>
      </c>
      <c r="H65" s="30">
        <v>2333136</v>
      </c>
      <c r="I65" s="30">
        <v>2189109</v>
      </c>
      <c r="J65" s="178">
        <f t="shared" si="0"/>
        <v>-144027</v>
      </c>
      <c r="K65" s="179">
        <f t="shared" si="1"/>
        <v>-6.1731077828296337E-2</v>
      </c>
      <c r="L65" s="222">
        <v>214</v>
      </c>
    </row>
    <row r="66" spans="1:13" s="6" customFormat="1">
      <c r="A66" s="142" t="s">
        <v>69</v>
      </c>
      <c r="B66" s="112">
        <f>'Average Weekday'!B66</f>
        <v>11</v>
      </c>
      <c r="C66" s="58" t="s">
        <v>7</v>
      </c>
      <c r="D66" s="63">
        <v>1669608</v>
      </c>
      <c r="E66" s="30">
        <v>1654707</v>
      </c>
      <c r="F66" s="86">
        <v>1662337</v>
      </c>
      <c r="G66" s="86">
        <v>1578125</v>
      </c>
      <c r="H66" s="30">
        <v>1484478</v>
      </c>
      <c r="I66" s="30">
        <v>1404748</v>
      </c>
      <c r="J66" s="178">
        <f t="shared" si="0"/>
        <v>-79730</v>
      </c>
      <c r="K66" s="179">
        <f t="shared" si="1"/>
        <v>-5.3709115258023361E-2</v>
      </c>
      <c r="L66" s="222">
        <v>307</v>
      </c>
      <c r="M66" s="4"/>
    </row>
    <row r="67" spans="1:13">
      <c r="A67" s="142" t="s">
        <v>70</v>
      </c>
      <c r="B67" s="112" t="str">
        <f>'Average Weekday'!B67</f>
        <v/>
      </c>
      <c r="C67" s="58" t="s">
        <v>7</v>
      </c>
      <c r="D67" s="63">
        <v>2567773</v>
      </c>
      <c r="E67" s="30">
        <v>2437882</v>
      </c>
      <c r="F67" s="86">
        <v>2465907</v>
      </c>
      <c r="G67" s="86">
        <v>2388659</v>
      </c>
      <c r="H67" s="30">
        <v>2094751</v>
      </c>
      <c r="I67" s="30">
        <v>2104945</v>
      </c>
      <c r="J67" s="178">
        <f t="shared" si="0"/>
        <v>10194</v>
      </c>
      <c r="K67" s="179">
        <f t="shared" si="1"/>
        <v>4.8664495207306263E-3</v>
      </c>
      <c r="L67" s="222">
        <v>224</v>
      </c>
    </row>
    <row r="68" spans="1:13">
      <c r="A68" s="142" t="s">
        <v>71</v>
      </c>
      <c r="B68" s="112" t="str">
        <f>'Average Weekday'!B68</f>
        <v/>
      </c>
      <c r="C68" s="58" t="s">
        <v>7</v>
      </c>
      <c r="D68" s="63">
        <v>2177402</v>
      </c>
      <c r="E68" s="30">
        <v>2056555</v>
      </c>
      <c r="F68" s="86">
        <v>1952473</v>
      </c>
      <c r="G68" s="86">
        <v>1917007</v>
      </c>
      <c r="H68" s="30">
        <v>1817925</v>
      </c>
      <c r="I68" s="30">
        <v>1796415</v>
      </c>
      <c r="J68" s="178">
        <f t="shared" si="0"/>
        <v>-21510</v>
      </c>
      <c r="K68" s="179">
        <f t="shared" si="1"/>
        <v>-1.1832171294195304E-2</v>
      </c>
      <c r="L68" s="222">
        <v>257</v>
      </c>
    </row>
    <row r="69" spans="1:13" s="6" customFormat="1">
      <c r="A69" s="142" t="s">
        <v>72</v>
      </c>
      <c r="B69" s="112" t="str">
        <f>'Average Weekday'!B69</f>
        <v/>
      </c>
      <c r="C69" s="58" t="s">
        <v>7</v>
      </c>
      <c r="D69" s="63">
        <v>543798</v>
      </c>
      <c r="E69" s="30">
        <v>545079</v>
      </c>
      <c r="F69" s="86">
        <v>571352</v>
      </c>
      <c r="G69" s="86">
        <v>595385</v>
      </c>
      <c r="H69" s="30">
        <v>592103</v>
      </c>
      <c r="I69" s="30">
        <v>586845</v>
      </c>
      <c r="J69" s="178">
        <f t="shared" ref="J69:J132" si="2">I69-H69</f>
        <v>-5258</v>
      </c>
      <c r="K69" s="179">
        <f t="shared" ref="K69:K132" si="3">J69/H69</f>
        <v>-8.8802117199203515E-3</v>
      </c>
      <c r="L69" s="222">
        <v>403</v>
      </c>
      <c r="M69" s="4"/>
    </row>
    <row r="70" spans="1:13">
      <c r="A70" s="142" t="s">
        <v>73</v>
      </c>
      <c r="B70" s="112" t="str">
        <f>'Average Weekday'!B70</f>
        <v/>
      </c>
      <c r="C70" s="58" t="s">
        <v>7</v>
      </c>
      <c r="D70" s="63">
        <v>2375663</v>
      </c>
      <c r="E70" s="30">
        <v>2418890</v>
      </c>
      <c r="F70" s="86">
        <v>2380900</v>
      </c>
      <c r="G70" s="86">
        <v>2242100</v>
      </c>
      <c r="H70" s="30">
        <v>2160859</v>
      </c>
      <c r="I70" s="30">
        <v>2094285</v>
      </c>
      <c r="J70" s="178">
        <f t="shared" si="2"/>
        <v>-66574</v>
      </c>
      <c r="K70" s="179">
        <f t="shared" si="3"/>
        <v>-3.0809043995929396E-2</v>
      </c>
      <c r="L70" s="222">
        <v>226</v>
      </c>
    </row>
    <row r="71" spans="1:13" s="6" customFormat="1">
      <c r="A71" s="142" t="s">
        <v>74</v>
      </c>
      <c r="B71" s="112">
        <f>'Average Weekday'!B71</f>
        <v>12</v>
      </c>
      <c r="C71" s="181" t="s">
        <v>7</v>
      </c>
      <c r="D71" s="65">
        <v>599478</v>
      </c>
      <c r="E71" s="31">
        <v>492883</v>
      </c>
      <c r="F71" s="87">
        <v>784314</v>
      </c>
      <c r="G71" s="87">
        <v>799739</v>
      </c>
      <c r="H71" s="118">
        <v>792928</v>
      </c>
      <c r="I71" s="118">
        <v>795756</v>
      </c>
      <c r="J71" s="178">
        <f t="shared" si="2"/>
        <v>2828</v>
      </c>
      <c r="K71" s="179">
        <f t="shared" si="3"/>
        <v>3.5665281084789539E-3</v>
      </c>
      <c r="L71" s="223">
        <v>382</v>
      </c>
    </row>
    <row r="72" spans="1:13" s="13" customFormat="1" ht="12.75">
      <c r="A72" s="143" t="s">
        <v>75</v>
      </c>
      <c r="B72" s="114"/>
      <c r="C72" s="11"/>
      <c r="D72" s="16"/>
      <c r="E72" s="16"/>
      <c r="F72" s="16"/>
      <c r="G72" s="16"/>
      <c r="H72" s="16"/>
      <c r="I72" s="16"/>
      <c r="J72" s="183"/>
      <c r="K72" s="184"/>
      <c r="L72" s="185"/>
      <c r="M72" s="6"/>
    </row>
    <row r="73" spans="1:13" s="6" customFormat="1">
      <c r="A73" s="141" t="s">
        <v>76</v>
      </c>
      <c r="B73" s="112" t="str">
        <f>'Average Weekday'!B73</f>
        <v/>
      </c>
      <c r="C73" s="169" t="s">
        <v>77</v>
      </c>
      <c r="D73" s="67">
        <v>2017347</v>
      </c>
      <c r="E73" s="32">
        <v>2011237</v>
      </c>
      <c r="F73" s="88">
        <v>1958444</v>
      </c>
      <c r="G73" s="88">
        <v>1917454</v>
      </c>
      <c r="H73" s="30">
        <v>1867619</v>
      </c>
      <c r="I73" s="30">
        <v>1964534</v>
      </c>
      <c r="J73" s="178">
        <f t="shared" si="2"/>
        <v>96915</v>
      </c>
      <c r="K73" s="179">
        <f t="shared" si="3"/>
        <v>5.1892275672929006E-2</v>
      </c>
      <c r="L73" s="233">
        <v>240</v>
      </c>
    </row>
    <row r="74" spans="1:13" s="6" customFormat="1">
      <c r="A74" s="142" t="s">
        <v>78</v>
      </c>
      <c r="B74" s="112" t="str">
        <f>'Average Weekday'!B74</f>
        <v/>
      </c>
      <c r="C74" s="58" t="s">
        <v>77</v>
      </c>
      <c r="D74" s="69">
        <v>1996205</v>
      </c>
      <c r="E74" s="33">
        <v>1925239</v>
      </c>
      <c r="F74" s="89">
        <v>2003777</v>
      </c>
      <c r="G74" s="89">
        <v>1948610</v>
      </c>
      <c r="H74" s="30">
        <v>1909554</v>
      </c>
      <c r="I74" s="30">
        <v>1942617</v>
      </c>
      <c r="J74" s="178">
        <f t="shared" si="2"/>
        <v>33063</v>
      </c>
      <c r="K74" s="179">
        <f t="shared" si="3"/>
        <v>1.7314514279250546E-2</v>
      </c>
      <c r="L74" s="234">
        <v>244</v>
      </c>
    </row>
    <row r="75" spans="1:13">
      <c r="A75" s="142" t="s">
        <v>79</v>
      </c>
      <c r="B75" s="112" t="str">
        <f>'Average Weekday'!B75</f>
        <v/>
      </c>
      <c r="C75" s="58" t="s">
        <v>77</v>
      </c>
      <c r="D75" s="69">
        <v>1277024</v>
      </c>
      <c r="E75" s="33">
        <v>1392552</v>
      </c>
      <c r="F75" s="89">
        <v>1344286</v>
      </c>
      <c r="G75" s="89">
        <v>1281041</v>
      </c>
      <c r="H75" s="30">
        <v>1163390</v>
      </c>
      <c r="I75" s="30">
        <v>1113492</v>
      </c>
      <c r="J75" s="178">
        <f t="shared" si="2"/>
        <v>-49898</v>
      </c>
      <c r="K75" s="179">
        <f t="shared" si="3"/>
        <v>-4.2890174404112122E-2</v>
      </c>
      <c r="L75" s="222">
        <v>344</v>
      </c>
      <c r="M75" s="6"/>
    </row>
    <row r="76" spans="1:13">
      <c r="A76" s="142" t="s">
        <v>80</v>
      </c>
      <c r="B76" s="112">
        <f>'Average Weekday'!B76</f>
        <v>13</v>
      </c>
      <c r="C76" s="58" t="s">
        <v>77</v>
      </c>
      <c r="D76" s="69">
        <v>1775695</v>
      </c>
      <c r="E76" s="33">
        <v>1784992</v>
      </c>
      <c r="F76" s="89">
        <v>723187</v>
      </c>
      <c r="G76" s="89">
        <v>992834</v>
      </c>
      <c r="H76" s="30">
        <v>981261</v>
      </c>
      <c r="I76" s="30">
        <v>1179756</v>
      </c>
      <c r="J76" s="178">
        <f t="shared" si="2"/>
        <v>198495</v>
      </c>
      <c r="K76" s="179">
        <f t="shared" si="3"/>
        <v>0.20228563042860156</v>
      </c>
      <c r="L76" s="222">
        <v>334</v>
      </c>
      <c r="M76" s="13"/>
    </row>
    <row r="77" spans="1:13">
      <c r="A77" s="142" t="s">
        <v>81</v>
      </c>
      <c r="B77" s="112" t="str">
        <f>'Average Weekday'!B77</f>
        <v/>
      </c>
      <c r="C77" s="58" t="s">
        <v>77</v>
      </c>
      <c r="D77" s="69">
        <v>1564060</v>
      </c>
      <c r="E77" s="33">
        <v>1592525</v>
      </c>
      <c r="F77" s="89">
        <v>1656437</v>
      </c>
      <c r="G77" s="89">
        <v>1579804</v>
      </c>
      <c r="H77" s="30">
        <v>1534396</v>
      </c>
      <c r="I77" s="30">
        <v>1578971</v>
      </c>
      <c r="J77" s="178">
        <f t="shared" si="2"/>
        <v>44575</v>
      </c>
      <c r="K77" s="179">
        <f t="shared" si="3"/>
        <v>2.9050518901248438E-2</v>
      </c>
      <c r="L77" s="222">
        <v>284</v>
      </c>
      <c r="M77" s="6"/>
    </row>
    <row r="78" spans="1:13">
      <c r="A78" s="142" t="s">
        <v>82</v>
      </c>
      <c r="B78" s="112">
        <f>'Average Weekday'!B78</f>
        <v>15</v>
      </c>
      <c r="C78" s="58" t="s">
        <v>77</v>
      </c>
      <c r="D78" s="69">
        <v>1305487</v>
      </c>
      <c r="E78" s="33">
        <v>1279525</v>
      </c>
      <c r="F78" s="89">
        <v>409416</v>
      </c>
      <c r="G78" s="89">
        <v>664120</v>
      </c>
      <c r="H78" s="30">
        <v>1075077</v>
      </c>
      <c r="I78" s="30">
        <v>1142086</v>
      </c>
      <c r="J78" s="178">
        <f t="shared" si="2"/>
        <v>67009</v>
      </c>
      <c r="K78" s="179">
        <f t="shared" si="3"/>
        <v>6.2329488957535137E-2</v>
      </c>
      <c r="L78" s="222">
        <v>339</v>
      </c>
      <c r="M78" s="6"/>
    </row>
    <row r="79" spans="1:13">
      <c r="A79" s="142" t="s">
        <v>83</v>
      </c>
      <c r="B79" s="112" t="str">
        <f>'Average Weekday'!B79</f>
        <v/>
      </c>
      <c r="C79" s="58" t="s">
        <v>77</v>
      </c>
      <c r="D79" s="69">
        <v>1488192</v>
      </c>
      <c r="E79" s="33">
        <v>1508412</v>
      </c>
      <c r="F79" s="89">
        <v>1992945</v>
      </c>
      <c r="G79" s="89">
        <v>1789365</v>
      </c>
      <c r="H79" s="30">
        <v>1571134</v>
      </c>
      <c r="I79" s="30">
        <v>1507759</v>
      </c>
      <c r="J79" s="178">
        <f t="shared" si="2"/>
        <v>-63375</v>
      </c>
      <c r="K79" s="179">
        <f t="shared" si="3"/>
        <v>-4.0337106828570952E-2</v>
      </c>
      <c r="L79" s="222">
        <v>295</v>
      </c>
    </row>
    <row r="80" spans="1:13">
      <c r="A80" s="142" t="s">
        <v>84</v>
      </c>
      <c r="B80" s="112" t="str">
        <f>'Average Weekday'!B80</f>
        <v/>
      </c>
      <c r="C80" s="58" t="s">
        <v>77</v>
      </c>
      <c r="D80" s="69">
        <v>1274939</v>
      </c>
      <c r="E80" s="33">
        <v>1221949</v>
      </c>
      <c r="F80" s="89">
        <v>1188884</v>
      </c>
      <c r="G80" s="89">
        <v>1373521</v>
      </c>
      <c r="H80" s="30">
        <v>1149469</v>
      </c>
      <c r="I80" s="30">
        <v>1153842</v>
      </c>
      <c r="J80" s="178">
        <f t="shared" si="2"/>
        <v>4373</v>
      </c>
      <c r="K80" s="179">
        <f t="shared" si="3"/>
        <v>3.8043653199868808E-3</v>
      </c>
      <c r="L80" s="222">
        <v>337</v>
      </c>
      <c r="M80" s="6"/>
    </row>
    <row r="81" spans="1:13" s="6" customFormat="1">
      <c r="A81" s="142" t="s">
        <v>85</v>
      </c>
      <c r="B81" s="112" t="str">
        <f>'Average Weekday'!B81</f>
        <v/>
      </c>
      <c r="C81" s="58" t="s">
        <v>77</v>
      </c>
      <c r="D81" s="69">
        <v>3970318</v>
      </c>
      <c r="E81" s="33">
        <v>4138929</v>
      </c>
      <c r="F81" s="89">
        <v>4235509</v>
      </c>
      <c r="G81" s="89">
        <v>4543305</v>
      </c>
      <c r="H81" s="30">
        <v>4293364</v>
      </c>
      <c r="I81" s="30">
        <v>4254406</v>
      </c>
      <c r="J81" s="178">
        <f t="shared" si="2"/>
        <v>-38958</v>
      </c>
      <c r="K81" s="179">
        <f t="shared" si="3"/>
        <v>-9.0740035086705906E-3</v>
      </c>
      <c r="L81" s="222">
        <v>116</v>
      </c>
      <c r="M81" s="4"/>
    </row>
    <row r="82" spans="1:13">
      <c r="A82" s="142" t="s">
        <v>86</v>
      </c>
      <c r="B82" s="112" t="str">
        <f>'Average Weekday'!B82</f>
        <v/>
      </c>
      <c r="C82" s="58" t="s">
        <v>77</v>
      </c>
      <c r="D82" s="69">
        <v>4120946</v>
      </c>
      <c r="E82" s="33">
        <v>4199208</v>
      </c>
      <c r="F82" s="89">
        <v>4138758</v>
      </c>
      <c r="G82" s="89">
        <v>4323467</v>
      </c>
      <c r="H82" s="30">
        <v>3906028</v>
      </c>
      <c r="I82" s="30">
        <v>3924882</v>
      </c>
      <c r="J82" s="178">
        <f t="shared" si="2"/>
        <v>18854</v>
      </c>
      <c r="K82" s="179">
        <f t="shared" si="3"/>
        <v>4.8268983222854523E-3</v>
      </c>
      <c r="L82" s="222">
        <v>125</v>
      </c>
    </row>
    <row r="83" spans="1:13">
      <c r="A83" s="142" t="s">
        <v>87</v>
      </c>
      <c r="B83" s="112" t="str">
        <f>'Average Weekday'!B83</f>
        <v/>
      </c>
      <c r="C83" s="58" t="s">
        <v>77</v>
      </c>
      <c r="D83" s="69">
        <v>2323521</v>
      </c>
      <c r="E83" s="33">
        <v>2321241</v>
      </c>
      <c r="F83" s="89">
        <v>2228315</v>
      </c>
      <c r="G83" s="89">
        <v>2390684</v>
      </c>
      <c r="H83" s="30">
        <v>2251921</v>
      </c>
      <c r="I83" s="30">
        <v>2461410</v>
      </c>
      <c r="J83" s="178">
        <f t="shared" si="2"/>
        <v>209489</v>
      </c>
      <c r="K83" s="179">
        <f t="shared" si="3"/>
        <v>9.3026798009344019E-2</v>
      </c>
      <c r="L83" s="222">
        <v>195</v>
      </c>
    </row>
    <row r="84" spans="1:13" s="6" customFormat="1">
      <c r="A84" s="142" t="s">
        <v>88</v>
      </c>
      <c r="B84" s="112" t="str">
        <f>'Average Weekday'!B84</f>
        <v/>
      </c>
      <c r="C84" s="58" t="s">
        <v>77</v>
      </c>
      <c r="D84" s="69">
        <v>1009971</v>
      </c>
      <c r="E84" s="33">
        <v>968612</v>
      </c>
      <c r="F84" s="89">
        <v>1012356</v>
      </c>
      <c r="G84" s="89">
        <v>986060</v>
      </c>
      <c r="H84" s="30">
        <v>965643</v>
      </c>
      <c r="I84" s="30">
        <v>976988</v>
      </c>
      <c r="J84" s="178">
        <f t="shared" si="2"/>
        <v>11345</v>
      </c>
      <c r="K84" s="179">
        <f t="shared" si="3"/>
        <v>1.1748648309986195E-2</v>
      </c>
      <c r="L84" s="222">
        <v>366</v>
      </c>
      <c r="M84" s="4"/>
    </row>
    <row r="85" spans="1:13">
      <c r="A85" s="144" t="s">
        <v>89</v>
      </c>
      <c r="B85" s="112">
        <f>'Average Weekday'!B85</f>
        <v>17</v>
      </c>
      <c r="C85" s="58" t="s">
        <v>77</v>
      </c>
      <c r="D85" s="69">
        <v>2405353</v>
      </c>
      <c r="E85" s="33">
        <v>2374338</v>
      </c>
      <c r="F85" s="89">
        <v>2334471</v>
      </c>
      <c r="G85" s="89">
        <v>1187907</v>
      </c>
      <c r="H85" s="30">
        <v>2378056</v>
      </c>
      <c r="I85" s="30">
        <v>2797730</v>
      </c>
      <c r="J85" s="178">
        <f t="shared" si="2"/>
        <v>419674</v>
      </c>
      <c r="K85" s="179">
        <f t="shared" si="3"/>
        <v>0.17647776166751331</v>
      </c>
      <c r="L85" s="222">
        <v>174</v>
      </c>
    </row>
    <row r="86" spans="1:13">
      <c r="A86" s="142" t="s">
        <v>90</v>
      </c>
      <c r="B86" s="112" t="str">
        <f>'Average Weekday'!B86</f>
        <v/>
      </c>
      <c r="C86" s="58" t="s">
        <v>77</v>
      </c>
      <c r="D86" s="69">
        <v>603320</v>
      </c>
      <c r="E86" s="33">
        <v>595157</v>
      </c>
      <c r="F86" s="89">
        <v>665488</v>
      </c>
      <c r="G86" s="89">
        <v>632198</v>
      </c>
      <c r="H86" s="30">
        <v>650590</v>
      </c>
      <c r="I86" s="30">
        <v>637405</v>
      </c>
      <c r="J86" s="178">
        <f t="shared" si="2"/>
        <v>-13185</v>
      </c>
      <c r="K86" s="179">
        <f t="shared" si="3"/>
        <v>-2.0266219892712767E-2</v>
      </c>
      <c r="L86" s="222">
        <v>397</v>
      </c>
    </row>
    <row r="87" spans="1:13">
      <c r="A87" s="142" t="s">
        <v>91</v>
      </c>
      <c r="B87" s="112" t="str">
        <f>'Average Weekday'!B87</f>
        <v/>
      </c>
      <c r="C87" s="58" t="s">
        <v>77</v>
      </c>
      <c r="D87" s="69">
        <v>4094658</v>
      </c>
      <c r="E87" s="33">
        <v>4158863</v>
      </c>
      <c r="F87" s="89">
        <v>4169280</v>
      </c>
      <c r="G87" s="89">
        <v>5326789</v>
      </c>
      <c r="H87" s="30">
        <v>3998207</v>
      </c>
      <c r="I87" s="30">
        <v>3664480</v>
      </c>
      <c r="J87" s="178">
        <f t="shared" si="2"/>
        <v>-333727</v>
      </c>
      <c r="K87" s="179">
        <f t="shared" si="3"/>
        <v>-8.3469165053235109E-2</v>
      </c>
      <c r="L87" s="222">
        <v>138</v>
      </c>
    </row>
    <row r="88" spans="1:13">
      <c r="A88" s="142" t="s">
        <v>92</v>
      </c>
      <c r="B88" s="112" t="str">
        <f>'Average Weekday'!B88</f>
        <v/>
      </c>
      <c r="C88" s="58" t="s">
        <v>77</v>
      </c>
      <c r="D88" s="69">
        <v>2932926</v>
      </c>
      <c r="E88" s="33">
        <v>2980366</v>
      </c>
      <c r="F88" s="89">
        <v>2943272</v>
      </c>
      <c r="G88" s="89">
        <v>3236816</v>
      </c>
      <c r="H88" s="30">
        <v>3126475</v>
      </c>
      <c r="I88" s="30">
        <v>3103599</v>
      </c>
      <c r="J88" s="178">
        <f t="shared" si="2"/>
        <v>-22876</v>
      </c>
      <c r="K88" s="179">
        <f t="shared" si="3"/>
        <v>-7.3168664390407725E-3</v>
      </c>
      <c r="L88" s="222">
        <v>162</v>
      </c>
      <c r="M88" s="6"/>
    </row>
    <row r="89" spans="1:13">
      <c r="A89" s="142" t="s">
        <v>93</v>
      </c>
      <c r="B89" s="112" t="str">
        <f>'Average Weekday'!B89</f>
        <v/>
      </c>
      <c r="C89" s="58" t="s">
        <v>77</v>
      </c>
      <c r="D89" s="69">
        <v>3886594</v>
      </c>
      <c r="E89" s="33">
        <v>3780126</v>
      </c>
      <c r="F89" s="89">
        <v>3700321</v>
      </c>
      <c r="G89" s="89">
        <v>3623053</v>
      </c>
      <c r="H89" s="30">
        <v>3572223</v>
      </c>
      <c r="I89" s="30">
        <v>3675218</v>
      </c>
      <c r="J89" s="178">
        <f t="shared" si="2"/>
        <v>102995</v>
      </c>
      <c r="K89" s="179">
        <f t="shared" si="3"/>
        <v>2.883218656841972E-2</v>
      </c>
      <c r="L89" s="222">
        <v>136</v>
      </c>
    </row>
    <row r="90" spans="1:13">
      <c r="A90" s="142" t="s">
        <v>94</v>
      </c>
      <c r="B90" s="112" t="str">
        <f>'Average Weekday'!B90</f>
        <v/>
      </c>
      <c r="C90" s="58" t="s">
        <v>77</v>
      </c>
      <c r="D90" s="69">
        <v>1481633</v>
      </c>
      <c r="E90" s="33">
        <v>1487929</v>
      </c>
      <c r="F90" s="89">
        <v>2029479</v>
      </c>
      <c r="G90" s="89">
        <v>1854361</v>
      </c>
      <c r="H90" s="30">
        <v>1746966</v>
      </c>
      <c r="I90" s="30">
        <v>1722921</v>
      </c>
      <c r="J90" s="178">
        <f t="shared" si="2"/>
        <v>-24045</v>
      </c>
      <c r="K90" s="179">
        <f t="shared" si="3"/>
        <v>-1.3763862605225288E-2</v>
      </c>
      <c r="L90" s="222">
        <v>270</v>
      </c>
    </row>
    <row r="91" spans="1:13">
      <c r="A91" s="142" t="s">
        <v>95</v>
      </c>
      <c r="B91" s="112" t="str">
        <f>'Average Weekday'!B91</f>
        <v/>
      </c>
      <c r="C91" s="58" t="s">
        <v>77</v>
      </c>
      <c r="D91" s="69">
        <v>1711410</v>
      </c>
      <c r="E91" s="33">
        <v>1723178</v>
      </c>
      <c r="F91" s="89">
        <v>1743795</v>
      </c>
      <c r="G91" s="89">
        <v>1980011</v>
      </c>
      <c r="H91" s="30">
        <v>1676402</v>
      </c>
      <c r="I91" s="30">
        <v>1674582</v>
      </c>
      <c r="J91" s="178">
        <f t="shared" si="2"/>
        <v>-1820</v>
      </c>
      <c r="K91" s="179">
        <f t="shared" si="3"/>
        <v>-1.0856584518510477E-3</v>
      </c>
      <c r="L91" s="222">
        <v>277</v>
      </c>
    </row>
    <row r="92" spans="1:13">
      <c r="A92" s="142" t="s">
        <v>96</v>
      </c>
      <c r="B92" s="112" t="str">
        <f>'Average Weekday'!B92</f>
        <v/>
      </c>
      <c r="C92" s="58" t="s">
        <v>77</v>
      </c>
      <c r="D92" s="69">
        <v>2041896</v>
      </c>
      <c r="E92" s="33">
        <v>2043471</v>
      </c>
      <c r="F92" s="89">
        <v>2137349</v>
      </c>
      <c r="G92" s="89">
        <v>2032937</v>
      </c>
      <c r="H92" s="30">
        <v>1901043</v>
      </c>
      <c r="I92" s="30">
        <v>1926290</v>
      </c>
      <c r="J92" s="178">
        <f t="shared" si="2"/>
        <v>25247</v>
      </c>
      <c r="K92" s="179">
        <f t="shared" si="3"/>
        <v>1.3280604384014459E-2</v>
      </c>
      <c r="L92" s="222">
        <v>247</v>
      </c>
    </row>
    <row r="93" spans="1:13">
      <c r="A93" s="142" t="s">
        <v>97</v>
      </c>
      <c r="B93" s="112" t="str">
        <f>'Average Weekday'!B93</f>
        <v/>
      </c>
      <c r="C93" s="58" t="s">
        <v>77</v>
      </c>
      <c r="D93" s="69">
        <v>3851372</v>
      </c>
      <c r="E93" s="33">
        <v>3796909</v>
      </c>
      <c r="F93" s="89">
        <v>4586559</v>
      </c>
      <c r="G93" s="89">
        <v>4088721</v>
      </c>
      <c r="H93" s="30">
        <v>3700661</v>
      </c>
      <c r="I93" s="30">
        <v>3801700</v>
      </c>
      <c r="J93" s="178">
        <f t="shared" si="2"/>
        <v>101039</v>
      </c>
      <c r="K93" s="179">
        <f t="shared" si="3"/>
        <v>2.7302960200893841E-2</v>
      </c>
      <c r="L93" s="222">
        <v>130</v>
      </c>
    </row>
    <row r="94" spans="1:13">
      <c r="A94" s="142" t="s">
        <v>98</v>
      </c>
      <c r="B94" s="112">
        <f>'Average Weekday'!B94</f>
        <v>18</v>
      </c>
      <c r="C94" s="58" t="s">
        <v>77</v>
      </c>
      <c r="D94" s="69">
        <v>837472</v>
      </c>
      <c r="E94" s="33">
        <v>859293</v>
      </c>
      <c r="F94" s="89">
        <v>419039</v>
      </c>
      <c r="G94" s="89">
        <v>494456</v>
      </c>
      <c r="H94" s="30">
        <v>609555</v>
      </c>
      <c r="I94" s="30">
        <v>708542</v>
      </c>
      <c r="J94" s="178">
        <f t="shared" si="2"/>
        <v>98987</v>
      </c>
      <c r="K94" s="179">
        <f t="shared" si="3"/>
        <v>0.16239223695974933</v>
      </c>
      <c r="L94" s="222">
        <v>394</v>
      </c>
    </row>
    <row r="95" spans="1:13">
      <c r="A95" s="142" t="s">
        <v>99</v>
      </c>
      <c r="B95" s="112" t="str">
        <f>'Average Weekday'!B95</f>
        <v/>
      </c>
      <c r="C95" s="58" t="s">
        <v>77</v>
      </c>
      <c r="D95" s="69">
        <v>3753132</v>
      </c>
      <c r="E95" s="33">
        <v>3747601</v>
      </c>
      <c r="F95" s="89">
        <v>3752400</v>
      </c>
      <c r="G95" s="89">
        <v>3516712</v>
      </c>
      <c r="H95" s="30">
        <v>3470741</v>
      </c>
      <c r="I95" s="30">
        <v>3434888</v>
      </c>
      <c r="J95" s="178">
        <f t="shared" si="2"/>
        <v>-35853</v>
      </c>
      <c r="K95" s="179">
        <f t="shared" si="3"/>
        <v>-1.0330070725530946E-2</v>
      </c>
      <c r="L95" s="222">
        <v>145</v>
      </c>
      <c r="M95" s="6"/>
    </row>
    <row r="96" spans="1:13" s="6" customFormat="1">
      <c r="A96" s="142" t="s">
        <v>100</v>
      </c>
      <c r="B96" s="112" t="str">
        <f>'Average Weekday'!B96</f>
        <v/>
      </c>
      <c r="C96" s="58" t="s">
        <v>77</v>
      </c>
      <c r="D96" s="69">
        <v>1938987</v>
      </c>
      <c r="E96" s="33">
        <v>1843944</v>
      </c>
      <c r="F96" s="89">
        <v>1858368</v>
      </c>
      <c r="G96" s="89">
        <v>1737192</v>
      </c>
      <c r="H96" s="30">
        <v>1667200</v>
      </c>
      <c r="I96" s="30">
        <v>1708387</v>
      </c>
      <c r="J96" s="178">
        <f t="shared" si="2"/>
        <v>41187</v>
      </c>
      <c r="K96" s="179">
        <f t="shared" si="3"/>
        <v>2.4704294625719769E-2</v>
      </c>
      <c r="L96" s="222">
        <v>274</v>
      </c>
    </row>
    <row r="97" spans="1:13">
      <c r="A97" s="142" t="s">
        <v>101</v>
      </c>
      <c r="B97" s="112" t="str">
        <f>'Average Weekday'!B97</f>
        <v/>
      </c>
      <c r="C97" s="58" t="s">
        <v>77</v>
      </c>
      <c r="D97" s="69">
        <v>784998</v>
      </c>
      <c r="E97" s="33">
        <v>814578</v>
      </c>
      <c r="F97" s="89">
        <v>834945</v>
      </c>
      <c r="G97" s="89">
        <v>755935</v>
      </c>
      <c r="H97" s="30">
        <v>652030</v>
      </c>
      <c r="I97" s="30">
        <v>628299</v>
      </c>
      <c r="J97" s="178">
        <f t="shared" si="2"/>
        <v>-23731</v>
      </c>
      <c r="K97" s="179">
        <f t="shared" si="3"/>
        <v>-3.6395564621259757E-2</v>
      </c>
      <c r="L97" s="222">
        <v>398</v>
      </c>
      <c r="M97" s="6"/>
    </row>
    <row r="98" spans="1:13">
      <c r="A98" s="142" t="s">
        <v>102</v>
      </c>
      <c r="B98" s="112" t="str">
        <f>'Average Weekday'!B99</f>
        <v/>
      </c>
      <c r="C98" s="58" t="s">
        <v>77</v>
      </c>
      <c r="D98" s="69">
        <v>535041</v>
      </c>
      <c r="E98" s="33">
        <v>422505</v>
      </c>
      <c r="F98" s="89">
        <v>436300</v>
      </c>
      <c r="G98" s="89">
        <v>557103</v>
      </c>
      <c r="H98" s="30">
        <v>559411</v>
      </c>
      <c r="I98" s="30">
        <v>469819</v>
      </c>
      <c r="J98" s="178">
        <f>I98-H98</f>
        <v>-89592</v>
      </c>
      <c r="K98" s="179">
        <f>J98/H98</f>
        <v>-0.16015416214554237</v>
      </c>
      <c r="L98" s="222">
        <v>411</v>
      </c>
    </row>
    <row r="99" spans="1:13">
      <c r="A99" s="142" t="s">
        <v>103</v>
      </c>
      <c r="B99" s="112">
        <f>'Average Weekday'!B98</f>
        <v>20</v>
      </c>
      <c r="C99" s="58" t="s">
        <v>77</v>
      </c>
      <c r="D99" s="69">
        <v>13617153</v>
      </c>
      <c r="E99" s="33">
        <v>13690678</v>
      </c>
      <c r="F99" s="89">
        <v>13818168</v>
      </c>
      <c r="G99" s="89">
        <v>13571093</v>
      </c>
      <c r="H99" s="30">
        <v>13807282</v>
      </c>
      <c r="I99" s="30">
        <v>13939794</v>
      </c>
      <c r="J99" s="178">
        <f t="shared" si="2"/>
        <v>132512</v>
      </c>
      <c r="K99" s="179">
        <f t="shared" si="3"/>
        <v>9.5972545501714236E-3</v>
      </c>
      <c r="L99" s="222">
        <v>20</v>
      </c>
      <c r="M99" s="6"/>
    </row>
    <row r="100" spans="1:13">
      <c r="A100" s="142" t="s">
        <v>104</v>
      </c>
      <c r="B100" s="112" t="str">
        <f>'Average Weekday'!B100</f>
        <v/>
      </c>
      <c r="C100" s="58" t="s">
        <v>77</v>
      </c>
      <c r="D100" s="69">
        <v>896279</v>
      </c>
      <c r="E100" s="33">
        <v>899662</v>
      </c>
      <c r="F100" s="89">
        <v>952855</v>
      </c>
      <c r="G100" s="89">
        <v>1006747</v>
      </c>
      <c r="H100" s="30">
        <v>1034018</v>
      </c>
      <c r="I100" s="30">
        <v>991766</v>
      </c>
      <c r="J100" s="178">
        <f t="shared" si="2"/>
        <v>-42252</v>
      </c>
      <c r="K100" s="179">
        <f t="shared" si="3"/>
        <v>-4.0861957915626225E-2</v>
      </c>
      <c r="L100" s="222">
        <v>363</v>
      </c>
    </row>
    <row r="101" spans="1:13">
      <c r="A101" s="142" t="s">
        <v>105</v>
      </c>
      <c r="B101" s="112">
        <f>'Average Weekday'!B101</f>
        <v>21</v>
      </c>
      <c r="C101" s="58" t="s">
        <v>77</v>
      </c>
      <c r="D101" s="69">
        <v>696140</v>
      </c>
      <c r="E101" s="33">
        <v>672710</v>
      </c>
      <c r="F101" s="89">
        <v>585217</v>
      </c>
      <c r="G101" s="89">
        <v>326469</v>
      </c>
      <c r="H101" s="30">
        <v>326005</v>
      </c>
      <c r="I101" s="30">
        <v>584129</v>
      </c>
      <c r="J101" s="178">
        <f t="shared" si="2"/>
        <v>258124</v>
      </c>
      <c r="K101" s="179">
        <f t="shared" si="3"/>
        <v>0.79177926718915359</v>
      </c>
      <c r="L101" s="222">
        <v>404</v>
      </c>
    </row>
    <row r="102" spans="1:13" s="6" customFormat="1">
      <c r="A102" s="142" t="s">
        <v>106</v>
      </c>
      <c r="B102" s="112" t="str">
        <f>'Average Weekday'!B102</f>
        <v/>
      </c>
      <c r="C102" s="58" t="s">
        <v>77</v>
      </c>
      <c r="D102" s="69">
        <v>1850087</v>
      </c>
      <c r="E102" s="33">
        <v>1848674</v>
      </c>
      <c r="F102" s="89">
        <v>1867727</v>
      </c>
      <c r="G102" s="89">
        <v>1912497</v>
      </c>
      <c r="H102" s="30">
        <v>1878547</v>
      </c>
      <c r="I102" s="30">
        <v>1775846</v>
      </c>
      <c r="J102" s="178">
        <f t="shared" si="2"/>
        <v>-102701</v>
      </c>
      <c r="K102" s="179">
        <f t="shared" si="3"/>
        <v>-5.4670444763958527E-2</v>
      </c>
      <c r="L102" s="222">
        <v>264</v>
      </c>
      <c r="M102" s="4"/>
    </row>
    <row r="103" spans="1:13" s="6" customFormat="1">
      <c r="A103" s="142" t="s">
        <v>107</v>
      </c>
      <c r="B103" s="112" t="str">
        <f>'Average Weekday'!B103</f>
        <v/>
      </c>
      <c r="C103" s="58" t="s">
        <v>77</v>
      </c>
      <c r="D103" s="69">
        <v>1731955</v>
      </c>
      <c r="E103" s="33">
        <v>1733583</v>
      </c>
      <c r="F103" s="89">
        <v>1776762</v>
      </c>
      <c r="G103" s="89">
        <v>1828941</v>
      </c>
      <c r="H103" s="30">
        <v>1808189</v>
      </c>
      <c r="I103" s="30">
        <v>1691285</v>
      </c>
      <c r="J103" s="178">
        <f t="shared" si="2"/>
        <v>-116904</v>
      </c>
      <c r="K103" s="179">
        <f t="shared" si="3"/>
        <v>-6.465253355705626E-2</v>
      </c>
      <c r="L103" s="222">
        <v>276</v>
      </c>
      <c r="M103" s="4"/>
    </row>
    <row r="104" spans="1:13">
      <c r="A104" s="142" t="s">
        <v>108</v>
      </c>
      <c r="B104" s="112">
        <f>'Average Weekday'!B104</f>
        <v>23</v>
      </c>
      <c r="C104" s="58" t="s">
        <v>77</v>
      </c>
      <c r="D104" s="69">
        <v>1050916</v>
      </c>
      <c r="E104" s="33">
        <v>1027713</v>
      </c>
      <c r="F104" s="89">
        <v>941921</v>
      </c>
      <c r="G104" s="89">
        <v>643200</v>
      </c>
      <c r="H104" s="30">
        <v>612201</v>
      </c>
      <c r="I104" s="30">
        <v>877383</v>
      </c>
      <c r="J104" s="178">
        <f t="shared" si="2"/>
        <v>265182</v>
      </c>
      <c r="K104" s="179">
        <f t="shared" si="3"/>
        <v>0.43316165769085646</v>
      </c>
      <c r="L104" s="222">
        <v>375</v>
      </c>
    </row>
    <row r="105" spans="1:13">
      <c r="A105" s="142" t="s">
        <v>109</v>
      </c>
      <c r="B105" s="112">
        <f>'Average Weekday'!B105</f>
        <v>25</v>
      </c>
      <c r="C105" s="58" t="s">
        <v>77</v>
      </c>
      <c r="D105" s="69">
        <v>864424</v>
      </c>
      <c r="E105" s="33">
        <v>858733</v>
      </c>
      <c r="F105" s="89">
        <v>809816</v>
      </c>
      <c r="G105" s="89">
        <v>534727</v>
      </c>
      <c r="H105" s="30">
        <v>509036</v>
      </c>
      <c r="I105" s="30">
        <v>739804</v>
      </c>
      <c r="J105" s="178">
        <f t="shared" si="2"/>
        <v>230768</v>
      </c>
      <c r="K105" s="179">
        <f t="shared" si="3"/>
        <v>0.45334318201463158</v>
      </c>
      <c r="L105" s="222">
        <v>389</v>
      </c>
    </row>
    <row r="106" spans="1:13" s="6" customFormat="1">
      <c r="A106" s="142" t="s">
        <v>110</v>
      </c>
      <c r="B106" s="112">
        <f>'Average Weekday'!B106</f>
        <v>27</v>
      </c>
      <c r="C106" s="58" t="s">
        <v>77</v>
      </c>
      <c r="D106" s="69">
        <v>699414</v>
      </c>
      <c r="E106" s="33">
        <v>716715</v>
      </c>
      <c r="F106" s="89">
        <v>772331</v>
      </c>
      <c r="G106" s="89">
        <v>373322</v>
      </c>
      <c r="H106" s="30">
        <v>310821</v>
      </c>
      <c r="I106" s="30">
        <v>547776</v>
      </c>
      <c r="J106" s="178">
        <f t="shared" si="2"/>
        <v>236955</v>
      </c>
      <c r="K106" s="179">
        <f t="shared" si="3"/>
        <v>0.76235196463559407</v>
      </c>
      <c r="L106" s="222">
        <v>405</v>
      </c>
      <c r="M106" s="4"/>
    </row>
    <row r="107" spans="1:13">
      <c r="A107" s="142" t="s">
        <v>111</v>
      </c>
      <c r="B107" s="112">
        <f>'Average Weekday'!B107</f>
        <v>29</v>
      </c>
      <c r="C107" s="58" t="s">
        <v>77</v>
      </c>
      <c r="D107" s="69">
        <v>1251276</v>
      </c>
      <c r="E107" s="33">
        <v>1253349</v>
      </c>
      <c r="F107" s="89">
        <v>456533</v>
      </c>
      <c r="G107" s="89">
        <v>734714</v>
      </c>
      <c r="H107" s="30">
        <v>830278</v>
      </c>
      <c r="I107" s="30">
        <v>1019104</v>
      </c>
      <c r="J107" s="178">
        <f t="shared" si="2"/>
        <v>188826</v>
      </c>
      <c r="K107" s="179">
        <f t="shared" si="3"/>
        <v>0.22742503113415025</v>
      </c>
      <c r="L107" s="222">
        <v>359</v>
      </c>
      <c r="M107" s="6"/>
    </row>
    <row r="108" spans="1:13">
      <c r="A108" s="142" t="s">
        <v>112</v>
      </c>
      <c r="B108" s="112" t="str">
        <f>'Average Weekday'!B108</f>
        <v/>
      </c>
      <c r="C108" s="58" t="s">
        <v>77</v>
      </c>
      <c r="D108" s="69">
        <v>2175035</v>
      </c>
      <c r="E108" s="33">
        <v>2231577</v>
      </c>
      <c r="F108" s="89">
        <v>2332985</v>
      </c>
      <c r="G108" s="89">
        <v>2360833</v>
      </c>
      <c r="H108" s="30">
        <v>2329614</v>
      </c>
      <c r="I108" s="30">
        <v>2301941</v>
      </c>
      <c r="J108" s="178">
        <f t="shared" si="2"/>
        <v>-27673</v>
      </c>
      <c r="K108" s="179">
        <f t="shared" si="3"/>
        <v>-1.1878791937205048E-2</v>
      </c>
      <c r="L108" s="222">
        <v>202</v>
      </c>
    </row>
    <row r="109" spans="1:13">
      <c r="A109" s="142" t="s">
        <v>113</v>
      </c>
      <c r="B109" s="112">
        <f>'Average Weekday'!B109</f>
        <v>31</v>
      </c>
      <c r="C109" s="58" t="s">
        <v>77</v>
      </c>
      <c r="D109" s="69">
        <v>892170</v>
      </c>
      <c r="E109" s="33">
        <v>589962</v>
      </c>
      <c r="F109" s="89">
        <v>727220</v>
      </c>
      <c r="G109" s="89">
        <v>738274</v>
      </c>
      <c r="H109" s="30">
        <v>775436</v>
      </c>
      <c r="I109" s="30">
        <v>758700</v>
      </c>
      <c r="J109" s="178">
        <f t="shared" si="2"/>
        <v>-16736</v>
      </c>
      <c r="K109" s="179">
        <f t="shared" si="3"/>
        <v>-2.1582696702242353E-2</v>
      </c>
      <c r="L109" s="222">
        <v>388</v>
      </c>
    </row>
    <row r="110" spans="1:13">
      <c r="A110" s="142" t="s">
        <v>114</v>
      </c>
      <c r="B110" s="112" t="str">
        <f>'Average Weekday'!B110</f>
        <v/>
      </c>
      <c r="C110" s="58" t="s">
        <v>77</v>
      </c>
      <c r="D110" s="69">
        <v>884302</v>
      </c>
      <c r="E110" s="33">
        <v>872953</v>
      </c>
      <c r="F110" s="89">
        <v>972937</v>
      </c>
      <c r="G110" s="89">
        <v>900508</v>
      </c>
      <c r="H110" s="30">
        <v>826074</v>
      </c>
      <c r="I110" s="30">
        <v>821873</v>
      </c>
      <c r="J110" s="178">
        <f t="shared" si="2"/>
        <v>-4201</v>
      </c>
      <c r="K110" s="179">
        <f t="shared" si="3"/>
        <v>-5.0855008146969884E-3</v>
      </c>
      <c r="L110" s="222">
        <v>381</v>
      </c>
    </row>
    <row r="111" spans="1:13">
      <c r="A111" s="142" t="s">
        <v>115</v>
      </c>
      <c r="B111" s="112" t="str">
        <f>'Average Weekday'!B111</f>
        <v/>
      </c>
      <c r="C111" s="58" t="s">
        <v>77</v>
      </c>
      <c r="D111" s="69">
        <v>2362284</v>
      </c>
      <c r="E111" s="33">
        <v>2368617</v>
      </c>
      <c r="F111" s="89">
        <v>2578524</v>
      </c>
      <c r="G111" s="89">
        <v>2502105</v>
      </c>
      <c r="H111" s="30">
        <v>2435949</v>
      </c>
      <c r="I111" s="30">
        <v>2446673</v>
      </c>
      <c r="J111" s="178">
        <f t="shared" si="2"/>
        <v>10724</v>
      </c>
      <c r="K111" s="179">
        <f t="shared" si="3"/>
        <v>4.4023910188595904E-3</v>
      </c>
      <c r="L111" s="222">
        <v>196</v>
      </c>
    </row>
    <row r="112" spans="1:13">
      <c r="A112" s="142" t="s">
        <v>116</v>
      </c>
      <c r="B112" s="112">
        <f>'Average Weekday'!B112</f>
        <v>33</v>
      </c>
      <c r="C112" s="58" t="s">
        <v>77</v>
      </c>
      <c r="D112" s="69">
        <v>478322</v>
      </c>
      <c r="E112" s="33">
        <v>460536</v>
      </c>
      <c r="F112" s="89">
        <v>406793</v>
      </c>
      <c r="G112" s="89">
        <v>214153</v>
      </c>
      <c r="H112" s="30">
        <v>188225</v>
      </c>
      <c r="I112" s="30">
        <v>362802</v>
      </c>
      <c r="J112" s="178">
        <f t="shared" si="2"/>
        <v>174577</v>
      </c>
      <c r="K112" s="179">
        <f t="shared" si="3"/>
        <v>0.92749103466595828</v>
      </c>
      <c r="L112" s="222">
        <v>414</v>
      </c>
    </row>
    <row r="113" spans="1:13">
      <c r="A113" s="142" t="s">
        <v>117</v>
      </c>
      <c r="B113" s="112" t="str">
        <f>'Average Weekday'!B113</f>
        <v/>
      </c>
      <c r="C113" s="58" t="s">
        <v>77</v>
      </c>
      <c r="D113" s="69">
        <v>2342792</v>
      </c>
      <c r="E113" s="33">
        <v>2298369</v>
      </c>
      <c r="F113" s="89">
        <v>3435240</v>
      </c>
      <c r="G113" s="89">
        <v>2950253</v>
      </c>
      <c r="H113" s="30">
        <v>2266916</v>
      </c>
      <c r="I113" s="30">
        <v>2071452</v>
      </c>
      <c r="J113" s="178">
        <f t="shared" si="2"/>
        <v>-195464</v>
      </c>
      <c r="K113" s="179">
        <f t="shared" si="3"/>
        <v>-8.6224632937435708E-2</v>
      </c>
      <c r="L113" s="222">
        <v>229</v>
      </c>
      <c r="M113" s="6"/>
    </row>
    <row r="114" spans="1:13">
      <c r="A114" s="144" t="s">
        <v>118</v>
      </c>
      <c r="B114" s="112">
        <f>'Average Weekday'!B114</f>
        <v>35</v>
      </c>
      <c r="C114" s="58" t="s">
        <v>77</v>
      </c>
      <c r="D114" s="69">
        <v>2597559</v>
      </c>
      <c r="E114" s="33">
        <v>2623309</v>
      </c>
      <c r="F114" s="89">
        <v>2622438</v>
      </c>
      <c r="G114" s="89">
        <v>1282256</v>
      </c>
      <c r="H114" s="30">
        <v>2228497</v>
      </c>
      <c r="I114" s="30">
        <v>2354120</v>
      </c>
      <c r="J114" s="178">
        <f t="shared" si="2"/>
        <v>125623</v>
      </c>
      <c r="K114" s="179">
        <f t="shared" si="3"/>
        <v>5.6371177524582712E-2</v>
      </c>
      <c r="L114" s="222">
        <v>200</v>
      </c>
    </row>
    <row r="115" spans="1:13">
      <c r="A115" s="142" t="s">
        <v>119</v>
      </c>
      <c r="B115" s="112" t="str">
        <f>'Average Weekday'!B115</f>
        <v/>
      </c>
      <c r="C115" s="58" t="s">
        <v>77</v>
      </c>
      <c r="D115" s="69">
        <v>1858200</v>
      </c>
      <c r="E115" s="33">
        <v>1865038</v>
      </c>
      <c r="F115" s="89">
        <v>1853049</v>
      </c>
      <c r="G115" s="89">
        <v>1755379</v>
      </c>
      <c r="H115" s="30">
        <v>1739178</v>
      </c>
      <c r="I115" s="30">
        <v>1743441</v>
      </c>
      <c r="J115" s="178">
        <f t="shared" si="2"/>
        <v>4263</v>
      </c>
      <c r="K115" s="179">
        <f t="shared" si="3"/>
        <v>2.4511579608297715E-3</v>
      </c>
      <c r="L115" s="222">
        <v>269</v>
      </c>
    </row>
    <row r="116" spans="1:13">
      <c r="A116" s="142" t="s">
        <v>120</v>
      </c>
      <c r="B116" s="112" t="str">
        <f>'Average Weekday'!B116</f>
        <v/>
      </c>
      <c r="C116" s="58" t="s">
        <v>77</v>
      </c>
      <c r="D116" s="69">
        <v>9892516</v>
      </c>
      <c r="E116" s="33">
        <v>9388289</v>
      </c>
      <c r="F116" s="89">
        <v>9688560</v>
      </c>
      <c r="G116" s="89">
        <v>9644831</v>
      </c>
      <c r="H116" s="30">
        <v>9053980</v>
      </c>
      <c r="I116" s="30">
        <v>7836366</v>
      </c>
      <c r="J116" s="178">
        <f t="shared" si="2"/>
        <v>-1217614</v>
      </c>
      <c r="K116" s="179">
        <f t="shared" si="3"/>
        <v>-0.13448384025588747</v>
      </c>
      <c r="L116" s="222">
        <v>45</v>
      </c>
      <c r="M116" s="6"/>
    </row>
    <row r="117" spans="1:13">
      <c r="A117" s="142" t="s">
        <v>121</v>
      </c>
      <c r="B117" s="112" t="str">
        <f>'Average Weekday'!B117</f>
        <v/>
      </c>
      <c r="C117" s="58" t="s">
        <v>77</v>
      </c>
      <c r="D117" s="69">
        <v>2513681</v>
      </c>
      <c r="E117" s="33">
        <v>2634066</v>
      </c>
      <c r="F117" s="89">
        <v>2697942</v>
      </c>
      <c r="G117" s="89">
        <v>2779124</v>
      </c>
      <c r="H117" s="30">
        <v>2774993</v>
      </c>
      <c r="I117" s="30">
        <v>2795387</v>
      </c>
      <c r="J117" s="178">
        <f t="shared" si="2"/>
        <v>20394</v>
      </c>
      <c r="K117" s="179">
        <f t="shared" si="3"/>
        <v>7.3492077277312051E-3</v>
      </c>
      <c r="L117" s="222">
        <v>175</v>
      </c>
    </row>
    <row r="118" spans="1:13">
      <c r="A118" s="142" t="s">
        <v>122</v>
      </c>
      <c r="B118" s="112" t="str">
        <f>'Average Weekday'!B118</f>
        <v/>
      </c>
      <c r="C118" s="58" t="s">
        <v>77</v>
      </c>
      <c r="D118" s="69">
        <v>1236513</v>
      </c>
      <c r="E118" s="33">
        <v>1210571</v>
      </c>
      <c r="F118" s="89">
        <v>1231084</v>
      </c>
      <c r="G118" s="89">
        <v>1180684</v>
      </c>
      <c r="H118" s="30">
        <v>1140677</v>
      </c>
      <c r="I118" s="30">
        <v>1208319</v>
      </c>
      <c r="J118" s="178">
        <f t="shared" si="2"/>
        <v>67642</v>
      </c>
      <c r="K118" s="179">
        <f t="shared" si="3"/>
        <v>5.9299871918167893E-2</v>
      </c>
      <c r="L118" s="222">
        <v>330</v>
      </c>
    </row>
    <row r="119" spans="1:13">
      <c r="A119" s="142" t="s">
        <v>123</v>
      </c>
      <c r="B119" s="112" t="str">
        <f>'Average Weekday'!B119</f>
        <v/>
      </c>
      <c r="C119" s="58" t="s">
        <v>77</v>
      </c>
      <c r="D119" s="69">
        <v>3711317</v>
      </c>
      <c r="E119" s="33">
        <v>3708300</v>
      </c>
      <c r="F119" s="89">
        <v>3599389</v>
      </c>
      <c r="G119" s="89">
        <v>3525144</v>
      </c>
      <c r="H119" s="30">
        <v>3478946</v>
      </c>
      <c r="I119" s="30">
        <v>3577496</v>
      </c>
      <c r="J119" s="178">
        <f t="shared" si="2"/>
        <v>98550</v>
      </c>
      <c r="K119" s="179">
        <f t="shared" si="3"/>
        <v>2.8327545181787817E-2</v>
      </c>
      <c r="L119" s="222">
        <v>141</v>
      </c>
      <c r="M119" s="6"/>
    </row>
    <row r="120" spans="1:13">
      <c r="A120" s="142" t="s">
        <v>124</v>
      </c>
      <c r="B120" s="112">
        <f>'Average Weekday'!B120</f>
        <v>36</v>
      </c>
      <c r="C120" s="58" t="s">
        <v>77</v>
      </c>
      <c r="D120" s="69">
        <v>838970</v>
      </c>
      <c r="E120" s="33">
        <v>899663</v>
      </c>
      <c r="F120" s="89">
        <v>953903</v>
      </c>
      <c r="G120" s="89">
        <v>1038252</v>
      </c>
      <c r="H120" s="30">
        <v>1060568</v>
      </c>
      <c r="I120" s="30">
        <v>1048249</v>
      </c>
      <c r="J120" s="178">
        <f t="shared" si="2"/>
        <v>-12319</v>
      </c>
      <c r="K120" s="179">
        <f t="shared" si="3"/>
        <v>-1.1615473972437411E-2</v>
      </c>
      <c r="L120" s="222">
        <v>352</v>
      </c>
    </row>
    <row r="121" spans="1:13">
      <c r="A121" s="142" t="s">
        <v>125</v>
      </c>
      <c r="B121" s="112" t="str">
        <f>'Average Weekday'!B121</f>
        <v/>
      </c>
      <c r="C121" s="58" t="s">
        <v>77</v>
      </c>
      <c r="D121" s="69">
        <v>1360719</v>
      </c>
      <c r="E121" s="33">
        <v>1392643</v>
      </c>
      <c r="F121" s="89">
        <v>1379958</v>
      </c>
      <c r="G121" s="89">
        <v>1348244</v>
      </c>
      <c r="H121" s="30">
        <v>1307405</v>
      </c>
      <c r="I121" s="30">
        <v>1284232</v>
      </c>
      <c r="J121" s="178">
        <f t="shared" si="2"/>
        <v>-23173</v>
      </c>
      <c r="K121" s="179">
        <f t="shared" si="3"/>
        <v>-1.7724423571884765E-2</v>
      </c>
      <c r="L121" s="222">
        <v>326</v>
      </c>
    </row>
    <row r="122" spans="1:13">
      <c r="A122" s="142" t="s">
        <v>126</v>
      </c>
      <c r="B122" s="112" t="str">
        <f>'Average Weekday'!B122</f>
        <v/>
      </c>
      <c r="C122" s="58" t="s">
        <v>77</v>
      </c>
      <c r="D122" s="69">
        <v>3872092</v>
      </c>
      <c r="E122" s="33">
        <v>4014831</v>
      </c>
      <c r="F122" s="89">
        <v>4044514</v>
      </c>
      <c r="G122" s="89">
        <v>3957811</v>
      </c>
      <c r="H122" s="30">
        <v>3778194</v>
      </c>
      <c r="I122" s="30">
        <v>3745994</v>
      </c>
      <c r="J122" s="178">
        <f t="shared" si="2"/>
        <v>-32200</v>
      </c>
      <c r="K122" s="179">
        <f t="shared" si="3"/>
        <v>-8.5225904228316499E-3</v>
      </c>
      <c r="L122" s="222">
        <v>133</v>
      </c>
    </row>
    <row r="123" spans="1:13">
      <c r="A123" s="142" t="s">
        <v>127</v>
      </c>
      <c r="B123" s="112" t="str">
        <f>'Average Weekday'!B123</f>
        <v/>
      </c>
      <c r="C123" s="58" t="s">
        <v>77</v>
      </c>
      <c r="D123" s="69">
        <v>1124407</v>
      </c>
      <c r="E123" s="33">
        <v>1313362</v>
      </c>
      <c r="F123" s="89">
        <v>1397227</v>
      </c>
      <c r="G123" s="89">
        <v>1385797</v>
      </c>
      <c r="H123" s="30">
        <v>1402102</v>
      </c>
      <c r="I123" s="30">
        <v>1506905</v>
      </c>
      <c r="J123" s="178">
        <f t="shared" si="2"/>
        <v>104803</v>
      </c>
      <c r="K123" s="179">
        <f t="shared" si="3"/>
        <v>7.4747058345255912E-2</v>
      </c>
      <c r="L123" s="222">
        <v>296</v>
      </c>
    </row>
    <row r="124" spans="1:13">
      <c r="A124" s="142" t="s">
        <v>128</v>
      </c>
      <c r="B124" s="112" t="str">
        <f>'Average Weekday'!B124</f>
        <v/>
      </c>
      <c r="C124" s="58" t="s">
        <v>77</v>
      </c>
      <c r="D124" s="69">
        <v>3018656</v>
      </c>
      <c r="E124" s="33">
        <v>3133658</v>
      </c>
      <c r="F124" s="89">
        <v>3085401</v>
      </c>
      <c r="G124" s="89">
        <v>2911532</v>
      </c>
      <c r="H124" s="30">
        <v>2810636</v>
      </c>
      <c r="I124" s="30">
        <v>2759349</v>
      </c>
      <c r="J124" s="178">
        <f t="shared" si="2"/>
        <v>-51287</v>
      </c>
      <c r="K124" s="179">
        <f t="shared" si="3"/>
        <v>-1.8247471390816884E-2</v>
      </c>
      <c r="L124" s="222">
        <v>177</v>
      </c>
    </row>
    <row r="125" spans="1:13">
      <c r="A125" s="142" t="s">
        <v>129</v>
      </c>
      <c r="B125" s="112" t="str">
        <f>'Average Weekday'!B125</f>
        <v/>
      </c>
      <c r="C125" s="58" t="s">
        <v>77</v>
      </c>
      <c r="D125" s="69">
        <v>563577</v>
      </c>
      <c r="E125" s="33">
        <v>598393</v>
      </c>
      <c r="F125" s="89">
        <v>672880</v>
      </c>
      <c r="G125" s="89">
        <v>682086</v>
      </c>
      <c r="H125" s="30">
        <v>671545</v>
      </c>
      <c r="I125" s="30">
        <v>600188</v>
      </c>
      <c r="J125" s="178">
        <f t="shared" si="2"/>
        <v>-71357</v>
      </c>
      <c r="K125" s="179">
        <f t="shared" si="3"/>
        <v>-0.10625795739674929</v>
      </c>
      <c r="L125" s="222">
        <v>401</v>
      </c>
    </row>
    <row r="126" spans="1:13">
      <c r="A126" s="142" t="s">
        <v>130</v>
      </c>
      <c r="B126" s="112" t="str">
        <f>'Average Weekday'!B126</f>
        <v/>
      </c>
      <c r="C126" s="58" t="s">
        <v>77</v>
      </c>
      <c r="D126" s="69">
        <v>4175970</v>
      </c>
      <c r="E126" s="33">
        <v>4024313</v>
      </c>
      <c r="F126" s="89">
        <v>3897784</v>
      </c>
      <c r="G126" s="89">
        <v>3828628</v>
      </c>
      <c r="H126" s="30">
        <v>3598843</v>
      </c>
      <c r="I126" s="30">
        <v>3302691</v>
      </c>
      <c r="J126" s="178">
        <f t="shared" si="2"/>
        <v>-296152</v>
      </c>
      <c r="K126" s="179">
        <f t="shared" si="3"/>
        <v>-8.2290891822733025E-2</v>
      </c>
      <c r="L126" s="222">
        <v>151</v>
      </c>
    </row>
    <row r="127" spans="1:13" s="6" customFormat="1">
      <c r="A127" s="142" t="s">
        <v>131</v>
      </c>
      <c r="B127" s="112" t="str">
        <f>'Average Weekday'!B127</f>
        <v/>
      </c>
      <c r="C127" s="58" t="s">
        <v>77</v>
      </c>
      <c r="D127" s="69">
        <v>3616947</v>
      </c>
      <c r="E127" s="33">
        <v>3672702</v>
      </c>
      <c r="F127" s="89">
        <v>3563150</v>
      </c>
      <c r="G127" s="89">
        <v>3537661</v>
      </c>
      <c r="H127" s="30">
        <v>3490924</v>
      </c>
      <c r="I127" s="30">
        <v>3615019</v>
      </c>
      <c r="J127" s="178">
        <f t="shared" si="2"/>
        <v>124095</v>
      </c>
      <c r="K127" s="179">
        <f t="shared" si="3"/>
        <v>3.5547895055864864E-2</v>
      </c>
      <c r="L127" s="222">
        <v>139</v>
      </c>
      <c r="M127" s="4"/>
    </row>
    <row r="128" spans="1:13" s="6" customFormat="1">
      <c r="A128" s="142" t="s">
        <v>132</v>
      </c>
      <c r="B128" s="112">
        <f>'Average Weekday'!B128</f>
        <v>37</v>
      </c>
      <c r="C128" s="58" t="s">
        <v>77</v>
      </c>
      <c r="D128" s="69">
        <v>970531</v>
      </c>
      <c r="E128" s="33">
        <v>1141731</v>
      </c>
      <c r="F128" s="89">
        <v>1158274</v>
      </c>
      <c r="G128" s="89">
        <v>539681</v>
      </c>
      <c r="H128" s="30">
        <v>725022</v>
      </c>
      <c r="I128" s="30">
        <v>1472067</v>
      </c>
      <c r="J128" s="178">
        <f t="shared" si="2"/>
        <v>747045</v>
      </c>
      <c r="K128" s="179">
        <f t="shared" si="3"/>
        <v>1.0303756299808833</v>
      </c>
      <c r="L128" s="222">
        <v>301</v>
      </c>
      <c r="M128" s="4"/>
    </row>
    <row r="129" spans="1:13" s="6" customFormat="1">
      <c r="A129" s="142" t="s">
        <v>133</v>
      </c>
      <c r="B129" s="112" t="str">
        <f>'Average Weekday'!B129</f>
        <v/>
      </c>
      <c r="C129" s="58" t="s">
        <v>77</v>
      </c>
      <c r="D129" s="69">
        <v>959091</v>
      </c>
      <c r="E129" s="33">
        <v>1045698</v>
      </c>
      <c r="F129" s="89">
        <v>1092483</v>
      </c>
      <c r="G129" s="89">
        <v>1095638</v>
      </c>
      <c r="H129" s="30">
        <v>1063828</v>
      </c>
      <c r="I129" s="30">
        <v>1076510</v>
      </c>
      <c r="J129" s="178">
        <f t="shared" si="2"/>
        <v>12682</v>
      </c>
      <c r="K129" s="179">
        <f t="shared" si="3"/>
        <v>1.1921100027448046E-2</v>
      </c>
      <c r="L129" s="222">
        <v>349</v>
      </c>
    </row>
    <row r="130" spans="1:13" s="6" customFormat="1">
      <c r="A130" s="142" t="s">
        <v>134</v>
      </c>
      <c r="B130" s="112" t="str">
        <f>'Average Weekday'!B130</f>
        <v/>
      </c>
      <c r="C130" s="58" t="s">
        <v>77</v>
      </c>
      <c r="D130" s="69">
        <v>3020066</v>
      </c>
      <c r="E130" s="33">
        <v>3070551</v>
      </c>
      <c r="F130" s="89">
        <v>3027658</v>
      </c>
      <c r="G130" s="89">
        <v>2916680</v>
      </c>
      <c r="H130" s="30">
        <v>2818535</v>
      </c>
      <c r="I130" s="30">
        <v>2862033</v>
      </c>
      <c r="J130" s="178">
        <f t="shared" si="2"/>
        <v>43498</v>
      </c>
      <c r="K130" s="179">
        <f t="shared" si="3"/>
        <v>1.5432840110199093E-2</v>
      </c>
      <c r="L130" s="222">
        <v>172</v>
      </c>
      <c r="M130" s="4"/>
    </row>
    <row r="131" spans="1:13">
      <c r="A131" s="142" t="s">
        <v>135</v>
      </c>
      <c r="B131" s="112" t="str">
        <f>'Average Weekday'!B131</f>
        <v/>
      </c>
      <c r="C131" s="58" t="s">
        <v>77</v>
      </c>
      <c r="D131" s="69">
        <v>5482093</v>
      </c>
      <c r="E131" s="33">
        <v>5707573</v>
      </c>
      <c r="F131" s="89">
        <v>5438775</v>
      </c>
      <c r="G131" s="89">
        <v>5455527</v>
      </c>
      <c r="H131" s="30">
        <v>5161293</v>
      </c>
      <c r="I131" s="30">
        <v>5061013</v>
      </c>
      <c r="J131" s="178">
        <f t="shared" si="2"/>
        <v>-100280</v>
      </c>
      <c r="K131" s="179">
        <f t="shared" si="3"/>
        <v>-1.9429239921081792E-2</v>
      </c>
      <c r="L131" s="222">
        <v>90</v>
      </c>
      <c r="M131" s="6"/>
    </row>
    <row r="132" spans="1:13">
      <c r="A132" s="142" t="s">
        <v>136</v>
      </c>
      <c r="B132" s="112">
        <f>'Average Weekday'!B132</f>
        <v>38</v>
      </c>
      <c r="C132" s="58" t="s">
        <v>77</v>
      </c>
      <c r="D132" s="69">
        <v>3201585</v>
      </c>
      <c r="E132" s="33">
        <v>3353795</v>
      </c>
      <c r="F132" s="89">
        <v>3315387</v>
      </c>
      <c r="G132" s="89">
        <v>3148411</v>
      </c>
      <c r="H132" s="30">
        <v>3099383</v>
      </c>
      <c r="I132" s="30">
        <v>3051736</v>
      </c>
      <c r="J132" s="178">
        <f t="shared" si="2"/>
        <v>-47647</v>
      </c>
      <c r="K132" s="179">
        <f t="shared" si="3"/>
        <v>-1.5373059734792376E-2</v>
      </c>
      <c r="L132" s="222">
        <v>166</v>
      </c>
    </row>
    <row r="133" spans="1:13">
      <c r="A133" s="142" t="s">
        <v>137</v>
      </c>
      <c r="B133" s="112" t="str">
        <f>'Average Weekday'!B133</f>
        <v/>
      </c>
      <c r="C133" s="58" t="s">
        <v>77</v>
      </c>
      <c r="D133" s="69">
        <v>2018876</v>
      </c>
      <c r="E133" s="33">
        <v>1997148</v>
      </c>
      <c r="F133" s="89">
        <v>2000024</v>
      </c>
      <c r="G133" s="89">
        <v>1631139</v>
      </c>
      <c r="H133" s="30">
        <v>1550414</v>
      </c>
      <c r="I133" s="30">
        <v>1781419</v>
      </c>
      <c r="J133" s="178">
        <f t="shared" ref="J133:J196" si="4">I133-H133</f>
        <v>231005</v>
      </c>
      <c r="K133" s="179">
        <f t="shared" ref="K133:K196" si="5">J133/H133</f>
        <v>0.14899568760344012</v>
      </c>
      <c r="L133" s="222">
        <v>259</v>
      </c>
    </row>
    <row r="134" spans="1:13">
      <c r="A134" s="142" t="s">
        <v>138</v>
      </c>
      <c r="B134" s="112" t="str">
        <f>'Average Weekday'!B134</f>
        <v/>
      </c>
      <c r="C134" s="58" t="s">
        <v>77</v>
      </c>
      <c r="D134" s="69">
        <v>1477256</v>
      </c>
      <c r="E134" s="33">
        <v>1604508</v>
      </c>
      <c r="F134" s="89">
        <v>1581663</v>
      </c>
      <c r="G134" s="89">
        <v>1585121</v>
      </c>
      <c r="H134" s="30">
        <v>1649340</v>
      </c>
      <c r="I134" s="30">
        <v>1722852</v>
      </c>
      <c r="J134" s="178">
        <f t="shared" si="4"/>
        <v>73512</v>
      </c>
      <c r="K134" s="179">
        <f t="shared" si="5"/>
        <v>4.4570555494925244E-2</v>
      </c>
      <c r="L134" s="222">
        <v>271</v>
      </c>
    </row>
    <row r="135" spans="1:13">
      <c r="A135" s="142" t="s">
        <v>139</v>
      </c>
      <c r="B135" s="112" t="str">
        <f>'Average Weekday'!B135</f>
        <v/>
      </c>
      <c r="C135" s="58" t="s">
        <v>77</v>
      </c>
      <c r="D135" s="69">
        <v>1107397</v>
      </c>
      <c r="E135" s="33">
        <v>1120403</v>
      </c>
      <c r="F135" s="89">
        <v>1104683</v>
      </c>
      <c r="G135" s="89">
        <v>1011734</v>
      </c>
      <c r="H135" s="30">
        <v>901928</v>
      </c>
      <c r="I135" s="30">
        <v>880879</v>
      </c>
      <c r="J135" s="178">
        <f t="shared" si="4"/>
        <v>-21049</v>
      </c>
      <c r="K135" s="179">
        <f t="shared" si="5"/>
        <v>-2.3337783060288626E-2</v>
      </c>
      <c r="L135" s="222">
        <v>374</v>
      </c>
    </row>
    <row r="136" spans="1:13" s="6" customFormat="1">
      <c r="A136" s="142" t="s">
        <v>140</v>
      </c>
      <c r="B136" s="112" t="str">
        <f>'Average Weekday'!B136</f>
        <v/>
      </c>
      <c r="C136" s="58" t="s">
        <v>77</v>
      </c>
      <c r="D136" s="69">
        <v>2077312</v>
      </c>
      <c r="E136" s="33">
        <v>2060200</v>
      </c>
      <c r="F136" s="89">
        <v>2152345</v>
      </c>
      <c r="G136" s="89">
        <v>2201880</v>
      </c>
      <c r="H136" s="30">
        <v>2178439</v>
      </c>
      <c r="I136" s="30">
        <v>2144338</v>
      </c>
      <c r="J136" s="178">
        <f t="shared" si="4"/>
        <v>-34101</v>
      </c>
      <c r="K136" s="179">
        <f t="shared" si="5"/>
        <v>-1.5653869582760868E-2</v>
      </c>
      <c r="L136" s="222">
        <v>218</v>
      </c>
      <c r="M136" s="4"/>
    </row>
    <row r="137" spans="1:13">
      <c r="A137" s="142" t="s">
        <v>141</v>
      </c>
      <c r="B137" s="112" t="str">
        <f>'Average Weekday'!B137</f>
        <v/>
      </c>
      <c r="C137" s="58" t="s">
        <v>77</v>
      </c>
      <c r="D137" s="69">
        <v>1652336</v>
      </c>
      <c r="E137" s="33">
        <v>1716023</v>
      </c>
      <c r="F137" s="89">
        <v>1656058</v>
      </c>
      <c r="G137" s="89">
        <v>1551042</v>
      </c>
      <c r="H137" s="30">
        <v>1534802</v>
      </c>
      <c r="I137" s="30">
        <v>1609332</v>
      </c>
      <c r="J137" s="178">
        <f t="shared" si="4"/>
        <v>74530</v>
      </c>
      <c r="K137" s="179">
        <f t="shared" si="5"/>
        <v>4.8560009695061641E-2</v>
      </c>
      <c r="L137" s="222">
        <v>281</v>
      </c>
    </row>
    <row r="138" spans="1:13">
      <c r="A138" s="142" t="s">
        <v>142</v>
      </c>
      <c r="B138" s="112" t="str">
        <f>'Average Weekday'!B138</f>
        <v/>
      </c>
      <c r="C138" s="58" t="s">
        <v>77</v>
      </c>
      <c r="D138" s="69">
        <v>4980140</v>
      </c>
      <c r="E138" s="33">
        <v>5132083</v>
      </c>
      <c r="F138" s="89">
        <v>5025598</v>
      </c>
      <c r="G138" s="89">
        <v>4803755</v>
      </c>
      <c r="H138" s="30">
        <v>4615664</v>
      </c>
      <c r="I138" s="30">
        <v>4579191</v>
      </c>
      <c r="J138" s="178">
        <f t="shared" si="4"/>
        <v>-36473</v>
      </c>
      <c r="K138" s="179">
        <f t="shared" si="5"/>
        <v>-7.9020049986307499E-3</v>
      </c>
      <c r="L138" s="222">
        <v>104</v>
      </c>
    </row>
    <row r="139" spans="1:13">
      <c r="A139" s="142" t="s">
        <v>143</v>
      </c>
      <c r="B139" s="112">
        <f>'Average Weekday'!B139</f>
        <v>39</v>
      </c>
      <c r="C139" s="58" t="s">
        <v>77</v>
      </c>
      <c r="D139" s="69">
        <v>1806758</v>
      </c>
      <c r="E139" s="33">
        <v>1961144</v>
      </c>
      <c r="F139" s="89">
        <v>1978254</v>
      </c>
      <c r="G139" s="89">
        <v>2028859</v>
      </c>
      <c r="H139" s="30">
        <v>1994734</v>
      </c>
      <c r="I139" s="30">
        <v>1957538</v>
      </c>
      <c r="J139" s="178">
        <f t="shared" si="4"/>
        <v>-37196</v>
      </c>
      <c r="K139" s="179">
        <f t="shared" si="5"/>
        <v>-1.8647097808529859E-2</v>
      </c>
      <c r="L139" s="222">
        <v>241</v>
      </c>
    </row>
    <row r="140" spans="1:13" s="6" customFormat="1">
      <c r="A140" s="142" t="s">
        <v>144</v>
      </c>
      <c r="B140" s="112" t="str">
        <f>'Average Weekday'!B140</f>
        <v/>
      </c>
      <c r="C140" s="58" t="s">
        <v>77</v>
      </c>
      <c r="D140" s="69">
        <v>11474717</v>
      </c>
      <c r="E140" s="33">
        <v>11360058</v>
      </c>
      <c r="F140" s="89">
        <v>11080334</v>
      </c>
      <c r="G140" s="89">
        <v>10693598</v>
      </c>
      <c r="H140" s="30">
        <v>10364534</v>
      </c>
      <c r="I140" s="30">
        <v>10135722</v>
      </c>
      <c r="J140" s="178">
        <f t="shared" si="4"/>
        <v>-228812</v>
      </c>
      <c r="K140" s="179">
        <f t="shared" si="5"/>
        <v>-2.2076438747752673E-2</v>
      </c>
      <c r="L140" s="222">
        <v>28</v>
      </c>
    </row>
    <row r="141" spans="1:13">
      <c r="A141" s="142" t="s">
        <v>145</v>
      </c>
      <c r="B141" s="112" t="str">
        <f>'Average Weekday'!B141</f>
        <v/>
      </c>
      <c r="C141" s="58" t="s">
        <v>77</v>
      </c>
      <c r="D141" s="69">
        <v>1583134</v>
      </c>
      <c r="E141" s="33">
        <v>1626727</v>
      </c>
      <c r="F141" s="89">
        <v>1617730</v>
      </c>
      <c r="G141" s="89">
        <v>1570485</v>
      </c>
      <c r="H141" s="30">
        <v>1467166</v>
      </c>
      <c r="I141" s="30">
        <v>1391945</v>
      </c>
      <c r="J141" s="178">
        <f t="shared" si="4"/>
        <v>-75221</v>
      </c>
      <c r="K141" s="179">
        <f t="shared" si="5"/>
        <v>-5.1269590489419738E-2</v>
      </c>
      <c r="L141" s="222">
        <v>308</v>
      </c>
      <c r="M141" s="6"/>
    </row>
    <row r="142" spans="1:13">
      <c r="A142" s="142" t="s">
        <v>146</v>
      </c>
      <c r="B142" s="112" t="str">
        <f>'Average Weekday'!B142</f>
        <v/>
      </c>
      <c r="C142" s="58" t="s">
        <v>77</v>
      </c>
      <c r="D142" s="69">
        <v>8690082</v>
      </c>
      <c r="E142" s="33">
        <v>8965908</v>
      </c>
      <c r="F142" s="89">
        <v>9051970</v>
      </c>
      <c r="G142" s="89">
        <v>8954499</v>
      </c>
      <c r="H142" s="30">
        <v>7920192</v>
      </c>
      <c r="I142" s="30">
        <v>7933008</v>
      </c>
      <c r="J142" s="178">
        <f t="shared" si="4"/>
        <v>12816</v>
      </c>
      <c r="K142" s="179">
        <f t="shared" si="5"/>
        <v>1.6181425904826549E-3</v>
      </c>
      <c r="L142" s="222">
        <v>44</v>
      </c>
    </row>
    <row r="143" spans="1:13" s="6" customFormat="1">
      <c r="A143" s="142" t="s">
        <v>147</v>
      </c>
      <c r="B143" s="112" t="str">
        <f>'Average Weekday'!B143</f>
        <v/>
      </c>
      <c r="C143" s="58" t="s">
        <v>77</v>
      </c>
      <c r="D143" s="69">
        <v>450480</v>
      </c>
      <c r="E143" s="33">
        <v>452936</v>
      </c>
      <c r="F143" s="89">
        <v>462143</v>
      </c>
      <c r="G143" s="89">
        <v>435855</v>
      </c>
      <c r="H143" s="30">
        <v>411331</v>
      </c>
      <c r="I143" s="30">
        <v>420647</v>
      </c>
      <c r="J143" s="178">
        <f t="shared" si="4"/>
        <v>9316</v>
      </c>
      <c r="K143" s="179">
        <f t="shared" si="5"/>
        <v>2.2648426692858062E-2</v>
      </c>
      <c r="L143" s="222">
        <v>413</v>
      </c>
      <c r="M143" s="4"/>
    </row>
    <row r="144" spans="1:13">
      <c r="A144" s="142" t="s">
        <v>148</v>
      </c>
      <c r="B144" s="112" t="str">
        <f>'Average Weekday'!B144</f>
        <v/>
      </c>
      <c r="C144" s="58" t="s">
        <v>77</v>
      </c>
      <c r="D144" s="69">
        <v>5288037</v>
      </c>
      <c r="E144" s="33">
        <v>5373388</v>
      </c>
      <c r="F144" s="89">
        <v>5640329</v>
      </c>
      <c r="G144" s="89">
        <v>6551184</v>
      </c>
      <c r="H144" s="30">
        <v>6776248</v>
      </c>
      <c r="I144" s="30">
        <v>6708640</v>
      </c>
      <c r="J144" s="178">
        <f t="shared" si="4"/>
        <v>-67608</v>
      </c>
      <c r="K144" s="179">
        <f t="shared" si="5"/>
        <v>-9.9772027233950115E-3</v>
      </c>
      <c r="L144" s="222">
        <v>60</v>
      </c>
    </row>
    <row r="145" spans="1:13" s="6" customFormat="1">
      <c r="A145" s="142" t="s">
        <v>149</v>
      </c>
      <c r="B145" s="112" t="str">
        <f>'Average Weekday'!B145</f>
        <v/>
      </c>
      <c r="C145" s="58" t="s">
        <v>77</v>
      </c>
      <c r="D145" s="69">
        <v>3924836</v>
      </c>
      <c r="E145" s="33">
        <v>3938538</v>
      </c>
      <c r="F145" s="89">
        <v>4017076</v>
      </c>
      <c r="G145" s="89">
        <v>4171610</v>
      </c>
      <c r="H145" s="30">
        <v>4000252</v>
      </c>
      <c r="I145" s="30">
        <v>3290894</v>
      </c>
      <c r="J145" s="178">
        <f t="shared" si="4"/>
        <v>-709358</v>
      </c>
      <c r="K145" s="179">
        <f t="shared" si="5"/>
        <v>-0.17732832831531614</v>
      </c>
      <c r="L145" s="222">
        <v>152</v>
      </c>
      <c r="M145" s="4"/>
    </row>
    <row r="146" spans="1:13">
      <c r="A146" s="142" t="s">
        <v>150</v>
      </c>
      <c r="B146" s="112">
        <f>'Average Weekday'!B146</f>
        <v>40</v>
      </c>
      <c r="C146" s="58" t="s">
        <v>77</v>
      </c>
      <c r="D146" s="69">
        <v>1437835</v>
      </c>
      <c r="E146" s="33">
        <v>1033946</v>
      </c>
      <c r="F146" s="89">
        <v>1055185</v>
      </c>
      <c r="G146" s="89">
        <v>1137998</v>
      </c>
      <c r="H146" s="30">
        <v>1149528</v>
      </c>
      <c r="I146" s="30">
        <v>1177275</v>
      </c>
      <c r="J146" s="178">
        <f t="shared" si="4"/>
        <v>27747</v>
      </c>
      <c r="K146" s="179">
        <f t="shared" si="5"/>
        <v>2.4137733052174457E-2</v>
      </c>
      <c r="L146" s="222">
        <v>335</v>
      </c>
      <c r="M146" s="6"/>
    </row>
    <row r="147" spans="1:13">
      <c r="A147" s="142" t="s">
        <v>151</v>
      </c>
      <c r="B147" s="112" t="str">
        <f>'Average Weekday'!B147</f>
        <v/>
      </c>
      <c r="C147" s="58" t="s">
        <v>77</v>
      </c>
      <c r="D147" s="69">
        <v>1197125</v>
      </c>
      <c r="E147" s="33">
        <v>1187844</v>
      </c>
      <c r="F147" s="89">
        <v>1201578</v>
      </c>
      <c r="G147" s="89">
        <v>1201452</v>
      </c>
      <c r="H147" s="30">
        <v>1139556</v>
      </c>
      <c r="I147" s="30">
        <v>1001343</v>
      </c>
      <c r="J147" s="178">
        <f t="shared" si="4"/>
        <v>-138213</v>
      </c>
      <c r="K147" s="179">
        <f t="shared" si="5"/>
        <v>-0.12128671166664912</v>
      </c>
      <c r="L147" s="222">
        <v>361</v>
      </c>
    </row>
    <row r="148" spans="1:13">
      <c r="A148" s="142" t="s">
        <v>152</v>
      </c>
      <c r="B148" s="112">
        <f>'Average Weekday'!B148</f>
        <v>42</v>
      </c>
      <c r="C148" s="58" t="s">
        <v>77</v>
      </c>
      <c r="D148" s="69">
        <v>1665524</v>
      </c>
      <c r="E148" s="33">
        <v>1676659</v>
      </c>
      <c r="F148" s="89">
        <v>1585048</v>
      </c>
      <c r="G148" s="89">
        <v>1530635</v>
      </c>
      <c r="H148" s="30">
        <v>1544013</v>
      </c>
      <c r="I148" s="30">
        <v>1338351</v>
      </c>
      <c r="J148" s="178">
        <f t="shared" si="4"/>
        <v>-205662</v>
      </c>
      <c r="K148" s="179">
        <f t="shared" si="5"/>
        <v>-0.13319965570238074</v>
      </c>
      <c r="L148" s="222">
        <v>319</v>
      </c>
    </row>
    <row r="149" spans="1:13">
      <c r="A149" s="142" t="s">
        <v>153</v>
      </c>
      <c r="B149" s="112" t="str">
        <f>'Average Weekday'!B149</f>
        <v/>
      </c>
      <c r="C149" s="58" t="s">
        <v>77</v>
      </c>
      <c r="D149" s="69">
        <v>3315007</v>
      </c>
      <c r="E149" s="33">
        <v>3509500</v>
      </c>
      <c r="F149" s="89">
        <v>3458027</v>
      </c>
      <c r="G149" s="89">
        <v>3415739</v>
      </c>
      <c r="H149" s="30">
        <v>3174827</v>
      </c>
      <c r="I149" s="30">
        <v>3240578</v>
      </c>
      <c r="J149" s="178">
        <f t="shared" si="4"/>
        <v>65751</v>
      </c>
      <c r="K149" s="179">
        <f t="shared" si="5"/>
        <v>2.0710104834058676E-2</v>
      </c>
      <c r="L149" s="222">
        <v>154</v>
      </c>
      <c r="M149" s="6"/>
    </row>
    <row r="150" spans="1:13">
      <c r="A150" s="142" t="s">
        <v>154</v>
      </c>
      <c r="B150" s="112" t="str">
        <f>'Average Weekday'!B150</f>
        <v/>
      </c>
      <c r="C150" s="58" t="s">
        <v>77</v>
      </c>
      <c r="D150" s="69">
        <v>6447908</v>
      </c>
      <c r="E150" s="33">
        <v>6487608</v>
      </c>
      <c r="F150" s="89">
        <v>6321530</v>
      </c>
      <c r="G150" s="89">
        <v>6107780</v>
      </c>
      <c r="H150" s="30">
        <v>5822873</v>
      </c>
      <c r="I150" s="30">
        <v>5684108</v>
      </c>
      <c r="J150" s="178">
        <f t="shared" si="4"/>
        <v>-138765</v>
      </c>
      <c r="K150" s="179">
        <f t="shared" si="5"/>
        <v>-2.3831019498450335E-2</v>
      </c>
      <c r="L150" s="222">
        <v>76</v>
      </c>
    </row>
    <row r="151" spans="1:13">
      <c r="A151" s="142" t="s">
        <v>155</v>
      </c>
      <c r="B151" s="112" t="str">
        <f>'Average Weekday'!B151</f>
        <v/>
      </c>
      <c r="C151" s="58" t="s">
        <v>77</v>
      </c>
      <c r="D151" s="69">
        <v>808421</v>
      </c>
      <c r="E151" s="33">
        <v>866803</v>
      </c>
      <c r="F151" s="89">
        <v>877269</v>
      </c>
      <c r="G151" s="89">
        <v>849840</v>
      </c>
      <c r="H151" s="30">
        <v>874498</v>
      </c>
      <c r="I151" s="30">
        <v>732897</v>
      </c>
      <c r="J151" s="178">
        <f t="shared" si="4"/>
        <v>-141601</v>
      </c>
      <c r="K151" s="179">
        <f t="shared" si="5"/>
        <v>-0.16192261160117005</v>
      </c>
      <c r="L151" s="222">
        <v>390</v>
      </c>
      <c r="M151" s="6"/>
    </row>
    <row r="152" spans="1:13">
      <c r="A152" s="142" t="s">
        <v>156</v>
      </c>
      <c r="B152" s="112" t="str">
        <f>'Average Weekday'!B152</f>
        <v/>
      </c>
      <c r="C152" s="58" t="s">
        <v>77</v>
      </c>
      <c r="D152" s="69">
        <v>2847691</v>
      </c>
      <c r="E152" s="33">
        <v>2991074</v>
      </c>
      <c r="F152" s="89">
        <v>2894033</v>
      </c>
      <c r="G152" s="89">
        <v>2764583</v>
      </c>
      <c r="H152" s="30">
        <v>2537390</v>
      </c>
      <c r="I152" s="30">
        <v>2773154</v>
      </c>
      <c r="J152" s="178">
        <f t="shared" si="4"/>
        <v>235764</v>
      </c>
      <c r="K152" s="179">
        <f t="shared" si="5"/>
        <v>9.2915949065772316E-2</v>
      </c>
      <c r="L152" s="222">
        <v>176</v>
      </c>
      <c r="M152" s="6"/>
    </row>
    <row r="153" spans="1:13">
      <c r="A153" s="142" t="s">
        <v>157</v>
      </c>
      <c r="B153" s="112" t="str">
        <f>'Average Weekday'!B153</f>
        <v/>
      </c>
      <c r="C153" s="58" t="s">
        <v>77</v>
      </c>
      <c r="D153" s="69">
        <v>1317172</v>
      </c>
      <c r="E153" s="33">
        <v>1297755</v>
      </c>
      <c r="F153" s="89">
        <v>1349733</v>
      </c>
      <c r="G153" s="89">
        <v>1273516</v>
      </c>
      <c r="H153" s="30">
        <v>1191580</v>
      </c>
      <c r="I153" s="30">
        <v>1207971</v>
      </c>
      <c r="J153" s="178">
        <f t="shared" si="4"/>
        <v>16391</v>
      </c>
      <c r="K153" s="179">
        <f t="shared" si="5"/>
        <v>1.375568572819282E-2</v>
      </c>
      <c r="L153" s="222">
        <v>331</v>
      </c>
    </row>
    <row r="154" spans="1:13">
      <c r="A154" s="142" t="s">
        <v>158</v>
      </c>
      <c r="B154" s="112" t="str">
        <f>'Average Weekday'!B154</f>
        <v/>
      </c>
      <c r="C154" s="58" t="s">
        <v>77</v>
      </c>
      <c r="D154" s="69">
        <v>1729381</v>
      </c>
      <c r="E154" s="33">
        <v>1792239</v>
      </c>
      <c r="F154" s="89">
        <v>1845401</v>
      </c>
      <c r="G154" s="89">
        <v>1786458</v>
      </c>
      <c r="H154" s="30">
        <v>1765887</v>
      </c>
      <c r="I154" s="30">
        <v>1800167</v>
      </c>
      <c r="J154" s="178">
        <f t="shared" si="4"/>
        <v>34280</v>
      </c>
      <c r="K154" s="179">
        <f t="shared" si="5"/>
        <v>1.9412340653733789E-2</v>
      </c>
      <c r="L154" s="222">
        <v>256</v>
      </c>
    </row>
    <row r="155" spans="1:13">
      <c r="A155" s="142" t="s">
        <v>159</v>
      </c>
      <c r="B155" s="112">
        <f>'Average Weekday'!B155</f>
        <v>43</v>
      </c>
      <c r="C155" s="58" t="s">
        <v>77</v>
      </c>
      <c r="D155" s="69">
        <v>2278120</v>
      </c>
      <c r="E155" s="33">
        <v>2164028</v>
      </c>
      <c r="F155" s="89">
        <v>554051</v>
      </c>
      <c r="G155" s="89">
        <v>988664</v>
      </c>
      <c r="H155" s="30">
        <v>969878</v>
      </c>
      <c r="I155" s="30">
        <v>1372278</v>
      </c>
      <c r="J155" s="178">
        <f t="shared" si="4"/>
        <v>402400</v>
      </c>
      <c r="K155" s="179">
        <f t="shared" si="5"/>
        <v>0.41489754381478905</v>
      </c>
      <c r="L155" s="222">
        <v>311</v>
      </c>
    </row>
    <row r="156" spans="1:13" s="6" customFormat="1">
      <c r="A156" s="142" t="s">
        <v>160</v>
      </c>
      <c r="B156" s="112" t="str">
        <f>'Average Weekday'!B156</f>
        <v/>
      </c>
      <c r="C156" s="58" t="s">
        <v>77</v>
      </c>
      <c r="D156" s="69">
        <v>5377967</v>
      </c>
      <c r="E156" s="33">
        <v>5100038</v>
      </c>
      <c r="F156" s="89">
        <v>5010984</v>
      </c>
      <c r="G156" s="89">
        <v>4762184</v>
      </c>
      <c r="H156" s="30">
        <v>4604219</v>
      </c>
      <c r="I156" s="30">
        <v>4999385</v>
      </c>
      <c r="J156" s="178">
        <f t="shared" si="4"/>
        <v>395166</v>
      </c>
      <c r="K156" s="179">
        <f t="shared" si="5"/>
        <v>8.5826933949058465E-2</v>
      </c>
      <c r="L156" s="222">
        <v>92</v>
      </c>
      <c r="M156" s="4"/>
    </row>
    <row r="157" spans="1:13">
      <c r="A157" s="142" t="s">
        <v>161</v>
      </c>
      <c r="B157" s="112" t="str">
        <f>'Average Weekday'!B157</f>
        <v/>
      </c>
      <c r="C157" s="58" t="s">
        <v>77</v>
      </c>
      <c r="D157" s="69">
        <v>2125076</v>
      </c>
      <c r="E157" s="33">
        <v>2137752</v>
      </c>
      <c r="F157" s="89">
        <v>2056281</v>
      </c>
      <c r="G157" s="89">
        <v>2058258</v>
      </c>
      <c r="H157" s="30">
        <v>2051171</v>
      </c>
      <c r="I157" s="30">
        <v>1977940</v>
      </c>
      <c r="J157" s="178">
        <f t="shared" si="4"/>
        <v>-73231</v>
      </c>
      <c r="K157" s="179">
        <f t="shared" si="5"/>
        <v>-3.570204531947848E-2</v>
      </c>
      <c r="L157" s="222">
        <v>238</v>
      </c>
    </row>
    <row r="158" spans="1:13">
      <c r="A158" s="142" t="s">
        <v>162</v>
      </c>
      <c r="B158" s="112" t="str">
        <f>'Average Weekday'!B158</f>
        <v/>
      </c>
      <c r="C158" s="58" t="s">
        <v>77</v>
      </c>
      <c r="D158" s="69">
        <v>1485669</v>
      </c>
      <c r="E158" s="33">
        <v>1643353</v>
      </c>
      <c r="F158" s="89">
        <v>1639930</v>
      </c>
      <c r="G158" s="89">
        <v>1698778</v>
      </c>
      <c r="H158" s="30">
        <v>1745439</v>
      </c>
      <c r="I158" s="30">
        <v>1768601</v>
      </c>
      <c r="J158" s="178">
        <f t="shared" si="4"/>
        <v>23162</v>
      </c>
      <c r="K158" s="179">
        <f t="shared" si="5"/>
        <v>1.3270014019395693E-2</v>
      </c>
      <c r="L158" s="222">
        <v>265</v>
      </c>
      <c r="M158" s="6"/>
    </row>
    <row r="159" spans="1:13" s="6" customFormat="1">
      <c r="A159" s="142" t="s">
        <v>163</v>
      </c>
      <c r="B159" s="112" t="str">
        <f>'Average Weekday'!B159</f>
        <v/>
      </c>
      <c r="C159" s="58" t="s">
        <v>77</v>
      </c>
      <c r="D159" s="69">
        <v>1984486</v>
      </c>
      <c r="E159" s="33">
        <v>2100864</v>
      </c>
      <c r="F159" s="89">
        <v>2117787</v>
      </c>
      <c r="G159" s="89">
        <v>2262915</v>
      </c>
      <c r="H159" s="30">
        <v>2234908</v>
      </c>
      <c r="I159" s="30">
        <v>2249791</v>
      </c>
      <c r="J159" s="178">
        <f t="shared" si="4"/>
        <v>14883</v>
      </c>
      <c r="K159" s="179">
        <f t="shared" si="5"/>
        <v>6.6593345229423312E-3</v>
      </c>
      <c r="L159" s="222">
        <v>209</v>
      </c>
    </row>
    <row r="160" spans="1:13">
      <c r="A160" s="142" t="s">
        <v>164</v>
      </c>
      <c r="B160" s="112" t="str">
        <f>'Average Weekday'!B160</f>
        <v/>
      </c>
      <c r="C160" s="58" t="s">
        <v>77</v>
      </c>
      <c r="D160" s="69">
        <v>3402514</v>
      </c>
      <c r="E160" s="33">
        <v>3293413</v>
      </c>
      <c r="F160" s="89">
        <v>3324292</v>
      </c>
      <c r="G160" s="89">
        <v>3299951</v>
      </c>
      <c r="H160" s="30">
        <v>3093428</v>
      </c>
      <c r="I160" s="30">
        <v>2709511</v>
      </c>
      <c r="J160" s="178">
        <f t="shared" si="4"/>
        <v>-383917</v>
      </c>
      <c r="K160" s="179">
        <f t="shared" si="5"/>
        <v>-0.12410730102656341</v>
      </c>
      <c r="L160" s="222">
        <v>180</v>
      </c>
      <c r="M160" s="6"/>
    </row>
    <row r="161" spans="1:13">
      <c r="A161" s="142" t="s">
        <v>165</v>
      </c>
      <c r="B161" s="112" t="str">
        <f>'Average Weekday'!B161</f>
        <v/>
      </c>
      <c r="C161" s="58" t="s">
        <v>77</v>
      </c>
      <c r="D161" s="69">
        <v>2505721</v>
      </c>
      <c r="E161" s="33">
        <v>2433907</v>
      </c>
      <c r="F161" s="89">
        <v>2425948</v>
      </c>
      <c r="G161" s="89">
        <v>2265097</v>
      </c>
      <c r="H161" s="30">
        <v>2228173</v>
      </c>
      <c r="I161" s="30">
        <v>2295401</v>
      </c>
      <c r="J161" s="178">
        <f t="shared" si="4"/>
        <v>67228</v>
      </c>
      <c r="K161" s="179">
        <f t="shared" si="5"/>
        <v>3.0171804433497759E-2</v>
      </c>
      <c r="L161" s="222">
        <v>204</v>
      </c>
    </row>
    <row r="162" spans="1:13">
      <c r="A162" s="142" t="s">
        <v>166</v>
      </c>
      <c r="B162" s="112" t="str">
        <f>'Average Weekday'!B162</f>
        <v/>
      </c>
      <c r="C162" s="58" t="s">
        <v>77</v>
      </c>
      <c r="D162" s="69">
        <v>2414872</v>
      </c>
      <c r="E162" s="33">
        <v>2242757</v>
      </c>
      <c r="F162" s="89">
        <v>2174128</v>
      </c>
      <c r="G162" s="89">
        <v>2256349</v>
      </c>
      <c r="H162" s="30">
        <v>2126443</v>
      </c>
      <c r="I162" s="30">
        <v>1847219</v>
      </c>
      <c r="J162" s="178">
        <f t="shared" si="4"/>
        <v>-279224</v>
      </c>
      <c r="K162" s="179">
        <f t="shared" si="5"/>
        <v>-0.13131036195186047</v>
      </c>
      <c r="L162" s="222">
        <v>252</v>
      </c>
    </row>
    <row r="163" spans="1:13" s="6" customFormat="1">
      <c r="A163" s="142" t="s">
        <v>167</v>
      </c>
      <c r="B163" s="112" t="str">
        <f>'Average Weekday'!B163</f>
        <v/>
      </c>
      <c r="C163" s="58" t="s">
        <v>77</v>
      </c>
      <c r="D163" s="69">
        <v>2041848</v>
      </c>
      <c r="E163" s="33">
        <v>2084651</v>
      </c>
      <c r="F163" s="89">
        <v>2170567</v>
      </c>
      <c r="G163" s="89">
        <v>1950109</v>
      </c>
      <c r="H163" s="30">
        <v>1842974</v>
      </c>
      <c r="I163" s="30">
        <v>1749932</v>
      </c>
      <c r="J163" s="178">
        <f t="shared" si="4"/>
        <v>-93042</v>
      </c>
      <c r="K163" s="179">
        <f t="shared" si="5"/>
        <v>-5.0484705698506868E-2</v>
      </c>
      <c r="L163" s="222">
        <v>266</v>
      </c>
    </row>
    <row r="164" spans="1:13">
      <c r="A164" s="142" t="s">
        <v>168</v>
      </c>
      <c r="B164" s="112">
        <f>'Average Weekday'!B164</f>
        <v>45</v>
      </c>
      <c r="C164" s="58" t="s">
        <v>77</v>
      </c>
      <c r="D164" s="69">
        <v>2428027</v>
      </c>
      <c r="E164" s="33">
        <v>2902723</v>
      </c>
      <c r="F164" s="89">
        <v>2951454</v>
      </c>
      <c r="G164" s="89">
        <v>2934770</v>
      </c>
      <c r="H164" s="30">
        <v>2859047</v>
      </c>
      <c r="I164" s="30">
        <v>3089912</v>
      </c>
      <c r="J164" s="178">
        <f t="shared" si="4"/>
        <v>230865</v>
      </c>
      <c r="K164" s="179">
        <f t="shared" si="5"/>
        <v>8.0748934872354322E-2</v>
      </c>
      <c r="L164" s="222">
        <v>163</v>
      </c>
    </row>
    <row r="165" spans="1:13" s="6" customFormat="1">
      <c r="A165" s="142" t="s">
        <v>169</v>
      </c>
      <c r="B165" s="112" t="str">
        <f>'Average Weekday'!B165</f>
        <v/>
      </c>
      <c r="C165" s="58" t="s">
        <v>77</v>
      </c>
      <c r="D165" s="69">
        <v>1968526</v>
      </c>
      <c r="E165" s="33">
        <v>2083683</v>
      </c>
      <c r="F165" s="89">
        <v>2101350</v>
      </c>
      <c r="G165" s="89">
        <v>2131177</v>
      </c>
      <c r="H165" s="30">
        <v>2059030</v>
      </c>
      <c r="I165" s="30">
        <v>2120521</v>
      </c>
      <c r="J165" s="178">
        <f t="shared" si="4"/>
        <v>61491</v>
      </c>
      <c r="K165" s="179">
        <f t="shared" si="5"/>
        <v>2.9864062204047536E-2</v>
      </c>
      <c r="L165" s="222">
        <v>223</v>
      </c>
      <c r="M165" s="4"/>
    </row>
    <row r="166" spans="1:13">
      <c r="A166" s="142" t="s">
        <v>170</v>
      </c>
      <c r="B166" s="112" t="str">
        <f>'Average Weekday'!B166</f>
        <v/>
      </c>
      <c r="C166" s="58" t="s">
        <v>77</v>
      </c>
      <c r="D166" s="69">
        <v>2492974</v>
      </c>
      <c r="E166" s="33">
        <v>2465693</v>
      </c>
      <c r="F166" s="89">
        <v>2629576</v>
      </c>
      <c r="G166" s="89">
        <v>2776078</v>
      </c>
      <c r="H166" s="30">
        <v>2625255</v>
      </c>
      <c r="I166" s="30">
        <v>2176141</v>
      </c>
      <c r="J166" s="178">
        <f t="shared" si="4"/>
        <v>-449114</v>
      </c>
      <c r="K166" s="179">
        <f t="shared" si="5"/>
        <v>-0.17107442896023434</v>
      </c>
      <c r="L166" s="222">
        <v>215</v>
      </c>
    </row>
    <row r="167" spans="1:13">
      <c r="A167" s="142" t="s">
        <v>171</v>
      </c>
      <c r="B167" s="112" t="str">
        <f>'Average Weekday'!B167</f>
        <v/>
      </c>
      <c r="C167" s="58" t="s">
        <v>77</v>
      </c>
      <c r="D167" s="69">
        <v>903641</v>
      </c>
      <c r="E167" s="33">
        <v>981379</v>
      </c>
      <c r="F167" s="89">
        <v>913179</v>
      </c>
      <c r="G167" s="89">
        <v>894671</v>
      </c>
      <c r="H167" s="30">
        <v>893262</v>
      </c>
      <c r="I167" s="30">
        <v>1117566</v>
      </c>
      <c r="J167" s="178">
        <f t="shared" si="4"/>
        <v>224304</v>
      </c>
      <c r="K167" s="179">
        <f t="shared" si="5"/>
        <v>0.25110661821503655</v>
      </c>
      <c r="L167" s="222">
        <v>343</v>
      </c>
    </row>
    <row r="168" spans="1:13">
      <c r="A168" s="142" t="s">
        <v>172</v>
      </c>
      <c r="B168" s="112" t="str">
        <f>'Average Weekday'!B168</f>
        <v/>
      </c>
      <c r="C168" s="58" t="s">
        <v>77</v>
      </c>
      <c r="D168" s="69">
        <v>2687244</v>
      </c>
      <c r="E168" s="33">
        <v>2656705</v>
      </c>
      <c r="F168" s="89">
        <v>2536059</v>
      </c>
      <c r="G168" s="89">
        <v>2983672</v>
      </c>
      <c r="H168" s="30">
        <v>3463611</v>
      </c>
      <c r="I168" s="30">
        <v>3536860</v>
      </c>
      <c r="J168" s="178">
        <f t="shared" si="4"/>
        <v>73249</v>
      </c>
      <c r="K168" s="179">
        <f t="shared" si="5"/>
        <v>2.1148160113823405E-2</v>
      </c>
      <c r="L168" s="222">
        <v>142</v>
      </c>
    </row>
    <row r="169" spans="1:13">
      <c r="A169" s="142" t="s">
        <v>173</v>
      </c>
      <c r="B169" s="112" t="str">
        <f>'Average Weekday'!B169</f>
        <v/>
      </c>
      <c r="C169" s="58" t="s">
        <v>77</v>
      </c>
      <c r="D169" s="69">
        <v>2181465</v>
      </c>
      <c r="E169" s="33">
        <v>2249892</v>
      </c>
      <c r="F169" s="89">
        <v>2356001</v>
      </c>
      <c r="G169" s="89">
        <v>2137478</v>
      </c>
      <c r="H169" s="30">
        <v>1982208</v>
      </c>
      <c r="I169" s="30">
        <v>2293256</v>
      </c>
      <c r="J169" s="178">
        <f t="shared" si="4"/>
        <v>311048</v>
      </c>
      <c r="K169" s="179">
        <f t="shared" si="5"/>
        <v>0.15691995996383831</v>
      </c>
      <c r="L169" s="222">
        <v>205</v>
      </c>
      <c r="M169" s="6"/>
    </row>
    <row r="170" spans="1:13" s="6" customFormat="1">
      <c r="A170" s="142" t="s">
        <v>174</v>
      </c>
      <c r="B170" s="112" t="str">
        <f>'Average Weekday'!B170</f>
        <v/>
      </c>
      <c r="C170" s="58" t="s">
        <v>77</v>
      </c>
      <c r="D170" s="69">
        <v>2961316</v>
      </c>
      <c r="E170" s="33">
        <v>3038302</v>
      </c>
      <c r="F170" s="89">
        <v>3082398</v>
      </c>
      <c r="G170" s="89">
        <v>3264293</v>
      </c>
      <c r="H170" s="30">
        <v>3370038</v>
      </c>
      <c r="I170" s="30">
        <v>3605153</v>
      </c>
      <c r="J170" s="178">
        <f t="shared" si="4"/>
        <v>235115</v>
      </c>
      <c r="K170" s="179">
        <f t="shared" si="5"/>
        <v>6.9766275632500291E-2</v>
      </c>
      <c r="L170" s="222">
        <v>140</v>
      </c>
      <c r="M170" s="4"/>
    </row>
    <row r="171" spans="1:13">
      <c r="A171" s="142" t="s">
        <v>175</v>
      </c>
      <c r="B171" s="112" t="str">
        <f>'Average Weekday'!B171</f>
        <v/>
      </c>
      <c r="C171" s="58" t="s">
        <v>77</v>
      </c>
      <c r="D171" s="69">
        <v>12197352</v>
      </c>
      <c r="E171" s="33">
        <v>12765132</v>
      </c>
      <c r="F171" s="89">
        <v>13091255</v>
      </c>
      <c r="G171" s="89">
        <v>13007176</v>
      </c>
      <c r="H171" s="30">
        <v>12504027</v>
      </c>
      <c r="I171" s="30">
        <v>12238047</v>
      </c>
      <c r="J171" s="178">
        <f t="shared" si="4"/>
        <v>-265980</v>
      </c>
      <c r="K171" s="179">
        <f t="shared" si="5"/>
        <v>-2.127154715836746E-2</v>
      </c>
      <c r="L171" s="222">
        <v>24</v>
      </c>
      <c r="M171" s="6"/>
    </row>
    <row r="172" spans="1:13" s="6" customFormat="1">
      <c r="A172" s="142" t="s">
        <v>176</v>
      </c>
      <c r="B172" s="112" t="str">
        <f>'Average Weekday'!B172</f>
        <v/>
      </c>
      <c r="C172" s="58" t="s">
        <v>77</v>
      </c>
      <c r="D172" s="69">
        <v>2425983</v>
      </c>
      <c r="E172" s="33">
        <v>2514292</v>
      </c>
      <c r="F172" s="89">
        <v>2563505</v>
      </c>
      <c r="G172" s="89">
        <v>2566772</v>
      </c>
      <c r="H172" s="30">
        <v>2515861</v>
      </c>
      <c r="I172" s="30">
        <v>2237997</v>
      </c>
      <c r="J172" s="178">
        <f t="shared" si="4"/>
        <v>-277864</v>
      </c>
      <c r="K172" s="179">
        <f t="shared" si="5"/>
        <v>-0.11044489341819759</v>
      </c>
      <c r="L172" s="222">
        <v>211</v>
      </c>
      <c r="M172" s="4"/>
    </row>
    <row r="173" spans="1:13">
      <c r="A173" s="142" t="s">
        <v>177</v>
      </c>
      <c r="B173" s="112">
        <f>'Average Weekday'!B173</f>
        <v>46</v>
      </c>
      <c r="C173" s="58" t="s">
        <v>77</v>
      </c>
      <c r="D173" s="69">
        <v>727369</v>
      </c>
      <c r="E173" s="33">
        <v>928235</v>
      </c>
      <c r="F173" s="89">
        <v>681935</v>
      </c>
      <c r="G173" s="89">
        <v>298119</v>
      </c>
      <c r="H173" s="30">
        <v>620548</v>
      </c>
      <c r="I173" s="30">
        <v>676092</v>
      </c>
      <c r="J173" s="178">
        <f t="shared" si="4"/>
        <v>55544</v>
      </c>
      <c r="K173" s="179">
        <f t="shared" si="5"/>
        <v>8.9507983266403246E-2</v>
      </c>
      <c r="L173" s="222">
        <v>395</v>
      </c>
    </row>
    <row r="174" spans="1:13" s="6" customFormat="1">
      <c r="A174" s="142" t="s">
        <v>178</v>
      </c>
      <c r="B174" s="112" t="str">
        <f>'Average Weekday'!B174</f>
        <v/>
      </c>
      <c r="C174" s="58" t="s">
        <v>77</v>
      </c>
      <c r="D174" s="69">
        <v>5693562</v>
      </c>
      <c r="E174" s="33">
        <v>5905481</v>
      </c>
      <c r="F174" s="89">
        <v>6014920</v>
      </c>
      <c r="G174" s="89">
        <v>6040256</v>
      </c>
      <c r="H174" s="30">
        <v>5895421</v>
      </c>
      <c r="I174" s="30">
        <v>5938819</v>
      </c>
      <c r="J174" s="178">
        <f t="shared" si="4"/>
        <v>43398</v>
      </c>
      <c r="K174" s="179">
        <f t="shared" si="5"/>
        <v>7.361306342668318E-3</v>
      </c>
      <c r="L174" s="222">
        <v>71</v>
      </c>
      <c r="M174" s="4"/>
    </row>
    <row r="175" spans="1:13">
      <c r="A175" s="142" t="s">
        <v>179</v>
      </c>
      <c r="B175" s="112" t="str">
        <f>'Average Weekday'!B175</f>
        <v/>
      </c>
      <c r="C175" s="58" t="s">
        <v>77</v>
      </c>
      <c r="D175" s="69">
        <v>1137784</v>
      </c>
      <c r="E175" s="33">
        <v>1202640</v>
      </c>
      <c r="F175" s="89">
        <v>1398753</v>
      </c>
      <c r="G175" s="89">
        <v>1531332</v>
      </c>
      <c r="H175" s="30">
        <v>1356085</v>
      </c>
      <c r="I175" s="30">
        <v>1129071</v>
      </c>
      <c r="J175" s="178">
        <f t="shared" si="4"/>
        <v>-227014</v>
      </c>
      <c r="K175" s="179">
        <f t="shared" si="5"/>
        <v>-0.16740396066618243</v>
      </c>
      <c r="L175" s="222">
        <v>340</v>
      </c>
    </row>
    <row r="176" spans="1:13" s="6" customFormat="1">
      <c r="A176" s="142" t="s">
        <v>180</v>
      </c>
      <c r="B176" s="112">
        <f>'Average Weekday'!B176</f>
        <v>47</v>
      </c>
      <c r="C176" s="58" t="s">
        <v>77</v>
      </c>
      <c r="D176" s="69">
        <v>1687226</v>
      </c>
      <c r="E176" s="33">
        <v>1710115</v>
      </c>
      <c r="F176" s="89">
        <v>475763</v>
      </c>
      <c r="G176" s="89">
        <v>910558</v>
      </c>
      <c r="H176" s="30">
        <v>1032541</v>
      </c>
      <c r="I176" s="30">
        <v>1371311</v>
      </c>
      <c r="J176" s="178">
        <f t="shared" si="4"/>
        <v>338770</v>
      </c>
      <c r="K176" s="179">
        <f t="shared" si="5"/>
        <v>0.32809350911973473</v>
      </c>
      <c r="L176" s="222">
        <v>312</v>
      </c>
      <c r="M176" s="4"/>
    </row>
    <row r="177" spans="1:13" s="6" customFormat="1">
      <c r="A177" s="142" t="s">
        <v>181</v>
      </c>
      <c r="B177" s="112" t="str">
        <f>'Average Weekday'!B177</f>
        <v/>
      </c>
      <c r="C177" s="58" t="s">
        <v>77</v>
      </c>
      <c r="D177" s="69">
        <v>1564089</v>
      </c>
      <c r="E177" s="33">
        <v>1573003</v>
      </c>
      <c r="F177" s="89">
        <v>1560437</v>
      </c>
      <c r="G177" s="89">
        <v>1474988</v>
      </c>
      <c r="H177" s="30">
        <v>1443692</v>
      </c>
      <c r="I177" s="30">
        <v>1472802</v>
      </c>
      <c r="J177" s="178">
        <f t="shared" si="4"/>
        <v>29110</v>
      </c>
      <c r="K177" s="179">
        <f t="shared" si="5"/>
        <v>2.0163580597523573E-2</v>
      </c>
      <c r="L177" s="222">
        <v>300</v>
      </c>
      <c r="M177" s="4"/>
    </row>
    <row r="178" spans="1:13" s="6" customFormat="1">
      <c r="A178" s="142" t="s">
        <v>182</v>
      </c>
      <c r="B178" s="112" t="str">
        <f>'Average Weekday'!B178</f>
        <v/>
      </c>
      <c r="C178" s="58" t="s">
        <v>77</v>
      </c>
      <c r="D178" s="69">
        <v>1887628</v>
      </c>
      <c r="E178" s="33">
        <v>1992480</v>
      </c>
      <c r="F178" s="89">
        <v>2031710</v>
      </c>
      <c r="G178" s="89">
        <v>2085536</v>
      </c>
      <c r="H178" s="30">
        <v>2099891</v>
      </c>
      <c r="I178" s="30">
        <v>2055094</v>
      </c>
      <c r="J178" s="178">
        <f t="shared" si="4"/>
        <v>-44797</v>
      </c>
      <c r="K178" s="179">
        <f t="shared" si="5"/>
        <v>-2.1333012046815765E-2</v>
      </c>
      <c r="L178" s="222">
        <v>231</v>
      </c>
      <c r="M178" s="4"/>
    </row>
    <row r="179" spans="1:13">
      <c r="A179" s="142" t="s">
        <v>183</v>
      </c>
      <c r="B179" s="112">
        <f>'Average Weekday'!B179</f>
        <v>49</v>
      </c>
      <c r="C179" s="58" t="s">
        <v>77</v>
      </c>
      <c r="D179" s="69">
        <v>1147331</v>
      </c>
      <c r="E179" s="33">
        <v>1288025</v>
      </c>
      <c r="F179" s="89">
        <v>1288438</v>
      </c>
      <c r="G179" s="89">
        <v>593366</v>
      </c>
      <c r="H179" s="30">
        <v>772085</v>
      </c>
      <c r="I179" s="30">
        <v>1544093</v>
      </c>
      <c r="J179" s="178">
        <f t="shared" si="4"/>
        <v>772008</v>
      </c>
      <c r="K179" s="179">
        <f t="shared" si="5"/>
        <v>0.99990027004798698</v>
      </c>
      <c r="L179" s="222">
        <v>290</v>
      </c>
    </row>
    <row r="180" spans="1:13">
      <c r="A180" s="142" t="s">
        <v>184</v>
      </c>
      <c r="B180" s="112" t="str">
        <f>'Average Weekday'!B180</f>
        <v/>
      </c>
      <c r="C180" s="58" t="s">
        <v>77</v>
      </c>
      <c r="D180" s="69">
        <v>1521002</v>
      </c>
      <c r="E180" s="33">
        <v>1593719</v>
      </c>
      <c r="F180" s="89">
        <v>1661644</v>
      </c>
      <c r="G180" s="89">
        <v>1979192</v>
      </c>
      <c r="H180" s="30">
        <v>1908610</v>
      </c>
      <c r="I180" s="30">
        <v>1779062</v>
      </c>
      <c r="J180" s="178">
        <f t="shared" si="4"/>
        <v>-129548</v>
      </c>
      <c r="K180" s="179">
        <f t="shared" si="5"/>
        <v>-6.787557437087724E-2</v>
      </c>
      <c r="L180" s="222">
        <v>262</v>
      </c>
    </row>
    <row r="181" spans="1:13" s="6" customFormat="1">
      <c r="A181" s="142" t="s">
        <v>185</v>
      </c>
      <c r="B181" s="112" t="str">
        <f>'Average Weekday'!B181</f>
        <v/>
      </c>
      <c r="C181" s="58" t="s">
        <v>77</v>
      </c>
      <c r="D181" s="69">
        <v>1617464</v>
      </c>
      <c r="E181" s="33">
        <v>1631737</v>
      </c>
      <c r="F181" s="89">
        <v>1639947</v>
      </c>
      <c r="G181" s="89">
        <v>1621121</v>
      </c>
      <c r="H181" s="30">
        <v>1631673</v>
      </c>
      <c r="I181" s="30">
        <v>1599887</v>
      </c>
      <c r="J181" s="178">
        <f t="shared" si="4"/>
        <v>-31786</v>
      </c>
      <c r="K181" s="179">
        <f t="shared" si="5"/>
        <v>-1.948061897206119E-2</v>
      </c>
      <c r="L181" s="222">
        <v>282</v>
      </c>
    </row>
    <row r="182" spans="1:13">
      <c r="A182" s="142" t="s">
        <v>186</v>
      </c>
      <c r="B182" s="112" t="str">
        <f>'Average Weekday'!B182</f>
        <v/>
      </c>
      <c r="C182" s="58" t="s">
        <v>77</v>
      </c>
      <c r="D182" s="69">
        <v>807678</v>
      </c>
      <c r="E182" s="33">
        <v>858554</v>
      </c>
      <c r="F182" s="89">
        <v>920826</v>
      </c>
      <c r="G182" s="89">
        <v>886011</v>
      </c>
      <c r="H182" s="30">
        <v>839241</v>
      </c>
      <c r="I182" s="30">
        <v>833633</v>
      </c>
      <c r="J182" s="178">
        <f t="shared" si="4"/>
        <v>-5608</v>
      </c>
      <c r="K182" s="179">
        <f t="shared" si="5"/>
        <v>-6.6822283468038384E-3</v>
      </c>
      <c r="L182" s="222">
        <v>380</v>
      </c>
      <c r="M182" s="6"/>
    </row>
    <row r="183" spans="1:13" s="6" customFormat="1">
      <c r="A183" s="142" t="s">
        <v>187</v>
      </c>
      <c r="B183" s="112" t="str">
        <f>'Average Weekday'!B183</f>
        <v/>
      </c>
      <c r="C183" s="58" t="s">
        <v>77</v>
      </c>
      <c r="D183" s="69">
        <v>987560</v>
      </c>
      <c r="E183" s="33">
        <v>1001522</v>
      </c>
      <c r="F183" s="89">
        <v>1045593</v>
      </c>
      <c r="G183" s="89">
        <v>1019591</v>
      </c>
      <c r="H183" s="30">
        <v>994378</v>
      </c>
      <c r="I183" s="30">
        <v>856615</v>
      </c>
      <c r="J183" s="178">
        <f t="shared" si="4"/>
        <v>-137763</v>
      </c>
      <c r="K183" s="179">
        <f t="shared" si="5"/>
        <v>-0.13854188246320814</v>
      </c>
      <c r="L183" s="222">
        <v>376</v>
      </c>
      <c r="M183" s="4"/>
    </row>
    <row r="184" spans="1:13" s="6" customFormat="1">
      <c r="A184" s="142" t="s">
        <v>188</v>
      </c>
      <c r="B184" s="112" t="str">
        <f>'Average Weekday'!B184</f>
        <v/>
      </c>
      <c r="C184" s="58" t="s">
        <v>77</v>
      </c>
      <c r="D184" s="69">
        <v>1500980</v>
      </c>
      <c r="E184" s="33">
        <v>1614154</v>
      </c>
      <c r="F184" s="89">
        <v>1595826</v>
      </c>
      <c r="G184" s="89">
        <v>1619602</v>
      </c>
      <c r="H184" s="30">
        <v>1495068</v>
      </c>
      <c r="I184" s="30">
        <v>1747990</v>
      </c>
      <c r="J184" s="178">
        <f t="shared" si="4"/>
        <v>252922</v>
      </c>
      <c r="K184" s="179">
        <f t="shared" si="5"/>
        <v>0.16917090058779935</v>
      </c>
      <c r="L184" s="222">
        <v>267</v>
      </c>
      <c r="M184" s="4"/>
    </row>
    <row r="185" spans="1:13" s="6" customFormat="1">
      <c r="A185" s="142" t="s">
        <v>189</v>
      </c>
      <c r="B185" s="112" t="str">
        <f>'Average Weekday'!B185</f>
        <v/>
      </c>
      <c r="C185" s="58" t="s">
        <v>77</v>
      </c>
      <c r="D185" s="69">
        <v>5090344</v>
      </c>
      <c r="E185" s="33">
        <v>5238736</v>
      </c>
      <c r="F185" s="89">
        <v>5156893</v>
      </c>
      <c r="G185" s="89">
        <v>5010601</v>
      </c>
      <c r="H185" s="30">
        <v>4821359</v>
      </c>
      <c r="I185" s="30">
        <v>4696924</v>
      </c>
      <c r="J185" s="178">
        <f t="shared" si="4"/>
        <v>-124435</v>
      </c>
      <c r="K185" s="179">
        <f t="shared" si="5"/>
        <v>-2.580911315668466E-2</v>
      </c>
      <c r="L185" s="222">
        <v>100</v>
      </c>
    </row>
    <row r="186" spans="1:13" s="6" customFormat="1">
      <c r="A186" s="142" t="s">
        <v>190</v>
      </c>
      <c r="B186" s="112" t="str">
        <f>'Average Weekday'!B186</f>
        <v/>
      </c>
      <c r="C186" s="58" t="s">
        <v>77</v>
      </c>
      <c r="D186" s="69">
        <v>3953628</v>
      </c>
      <c r="E186" s="33">
        <v>4204877</v>
      </c>
      <c r="F186" s="89">
        <v>4272443</v>
      </c>
      <c r="G186" s="89">
        <v>4199041</v>
      </c>
      <c r="H186" s="30">
        <v>4171666</v>
      </c>
      <c r="I186" s="30">
        <v>4717791</v>
      </c>
      <c r="J186" s="178">
        <f t="shared" si="4"/>
        <v>546125</v>
      </c>
      <c r="K186" s="179">
        <f t="shared" si="5"/>
        <v>0.13091292543554542</v>
      </c>
      <c r="L186" s="222">
        <v>98</v>
      </c>
      <c r="M186" s="4"/>
    </row>
    <row r="187" spans="1:13" s="6" customFormat="1">
      <c r="A187" s="142" t="s">
        <v>191</v>
      </c>
      <c r="B187" s="112" t="str">
        <f>'Average Weekday'!B187</f>
        <v/>
      </c>
      <c r="C187" s="58" t="s">
        <v>77</v>
      </c>
      <c r="D187" s="69">
        <v>2335128</v>
      </c>
      <c r="E187" s="33">
        <v>2334271</v>
      </c>
      <c r="F187" s="89">
        <v>2338095</v>
      </c>
      <c r="G187" s="89">
        <v>2306046</v>
      </c>
      <c r="H187" s="30">
        <v>2239760</v>
      </c>
      <c r="I187" s="30">
        <v>1933886</v>
      </c>
      <c r="J187" s="178">
        <f t="shared" si="4"/>
        <v>-305874</v>
      </c>
      <c r="K187" s="179">
        <f t="shared" si="5"/>
        <v>-0.13656552487766546</v>
      </c>
      <c r="L187" s="222">
        <v>245</v>
      </c>
      <c r="M187" s="4"/>
    </row>
    <row r="188" spans="1:13" s="6" customFormat="1">
      <c r="A188" s="142" t="s">
        <v>192</v>
      </c>
      <c r="B188" s="112" t="str">
        <f>'Average Weekday'!B188</f>
        <v/>
      </c>
      <c r="C188" s="58" t="s">
        <v>77</v>
      </c>
      <c r="D188" s="69">
        <v>2513823</v>
      </c>
      <c r="E188" s="33">
        <v>2453723</v>
      </c>
      <c r="F188" s="89">
        <v>2614617</v>
      </c>
      <c r="G188" s="89">
        <v>2594607</v>
      </c>
      <c r="H188" s="30">
        <v>2465927</v>
      </c>
      <c r="I188" s="30">
        <v>2100475</v>
      </c>
      <c r="J188" s="178">
        <f t="shared" si="4"/>
        <v>-365452</v>
      </c>
      <c r="K188" s="179">
        <f t="shared" si="5"/>
        <v>-0.14820065638601629</v>
      </c>
      <c r="L188" s="222">
        <v>225</v>
      </c>
      <c r="M188" s="4"/>
    </row>
    <row r="189" spans="1:13">
      <c r="A189" s="142" t="s">
        <v>193</v>
      </c>
      <c r="B189" s="112" t="str">
        <f>'Average Weekday'!B189</f>
        <v/>
      </c>
      <c r="C189" s="58" t="s">
        <v>77</v>
      </c>
      <c r="D189" s="69">
        <v>3523740</v>
      </c>
      <c r="E189" s="33">
        <v>3687468</v>
      </c>
      <c r="F189" s="89">
        <v>3764562</v>
      </c>
      <c r="G189" s="89">
        <v>4213096</v>
      </c>
      <c r="H189" s="30">
        <v>3789470</v>
      </c>
      <c r="I189" s="30">
        <v>3854024</v>
      </c>
      <c r="J189" s="178">
        <f t="shared" si="4"/>
        <v>64554</v>
      </c>
      <c r="K189" s="179">
        <f t="shared" si="5"/>
        <v>1.7035099895236008E-2</v>
      </c>
      <c r="L189" s="222">
        <v>128</v>
      </c>
    </row>
    <row r="190" spans="1:13">
      <c r="A190" s="142" t="s">
        <v>194</v>
      </c>
      <c r="B190" s="112" t="str">
        <f>'Average Weekday'!B190</f>
        <v/>
      </c>
      <c r="C190" s="58" t="s">
        <v>77</v>
      </c>
      <c r="D190" s="69">
        <v>1722392</v>
      </c>
      <c r="E190" s="33">
        <v>1875988</v>
      </c>
      <c r="F190" s="89">
        <v>1887369</v>
      </c>
      <c r="G190" s="89">
        <v>1765653</v>
      </c>
      <c r="H190" s="30">
        <v>1768122</v>
      </c>
      <c r="I190" s="30">
        <v>1820637</v>
      </c>
      <c r="J190" s="178">
        <f t="shared" si="4"/>
        <v>52515</v>
      </c>
      <c r="K190" s="179">
        <f t="shared" si="5"/>
        <v>2.9701004794917999E-2</v>
      </c>
      <c r="L190" s="222">
        <v>255</v>
      </c>
    </row>
    <row r="191" spans="1:13">
      <c r="A191" s="142" t="s">
        <v>195</v>
      </c>
      <c r="B191" s="112" t="str">
        <f>'Average Weekday'!B191</f>
        <v/>
      </c>
      <c r="C191" s="58" t="s">
        <v>77</v>
      </c>
      <c r="D191" s="69">
        <v>6381800</v>
      </c>
      <c r="E191" s="33">
        <v>6464630</v>
      </c>
      <c r="F191" s="89">
        <v>6531453</v>
      </c>
      <c r="G191" s="89">
        <v>7302376</v>
      </c>
      <c r="H191" s="30">
        <v>6893183</v>
      </c>
      <c r="I191" s="30">
        <v>5927332</v>
      </c>
      <c r="J191" s="178">
        <f t="shared" si="4"/>
        <v>-965851</v>
      </c>
      <c r="K191" s="179">
        <f t="shared" si="5"/>
        <v>-0.14011683717086867</v>
      </c>
      <c r="L191" s="222">
        <v>72</v>
      </c>
    </row>
    <row r="192" spans="1:13">
      <c r="A192" s="142" t="s">
        <v>196</v>
      </c>
      <c r="B192" s="112" t="str">
        <f>'Average Weekday'!B192</f>
        <v/>
      </c>
      <c r="C192" s="58" t="s">
        <v>77</v>
      </c>
      <c r="D192" s="69">
        <v>2760220</v>
      </c>
      <c r="E192" s="33">
        <v>2916005</v>
      </c>
      <c r="F192" s="89">
        <v>2851899</v>
      </c>
      <c r="G192" s="89">
        <v>2765172</v>
      </c>
      <c r="H192" s="30">
        <v>2880235</v>
      </c>
      <c r="I192" s="30">
        <v>3136229</v>
      </c>
      <c r="J192" s="178">
        <f t="shared" si="4"/>
        <v>255994</v>
      </c>
      <c r="K192" s="179">
        <f t="shared" si="5"/>
        <v>8.8879553230899563E-2</v>
      </c>
      <c r="L192" s="222">
        <v>159</v>
      </c>
    </row>
    <row r="193" spans="1:13">
      <c r="A193" s="145" t="s">
        <v>197</v>
      </c>
      <c r="B193" s="112" t="str">
        <f>'Average Weekday'!B193</f>
        <v/>
      </c>
      <c r="C193" s="58" t="s">
        <v>77</v>
      </c>
      <c r="D193" s="69">
        <v>1232947</v>
      </c>
      <c r="E193" s="33">
        <v>1305776</v>
      </c>
      <c r="F193" s="89">
        <v>1336596</v>
      </c>
      <c r="G193" s="89">
        <v>1379473</v>
      </c>
      <c r="H193" s="30">
        <v>1366989</v>
      </c>
      <c r="I193" s="30">
        <v>1362524</v>
      </c>
      <c r="J193" s="178">
        <f t="shared" si="4"/>
        <v>-4465</v>
      </c>
      <c r="K193" s="179">
        <f t="shared" si="5"/>
        <v>-3.2663028012661403E-3</v>
      </c>
      <c r="L193" s="222">
        <v>314</v>
      </c>
    </row>
    <row r="194" spans="1:13">
      <c r="A194" s="142" t="s">
        <v>198</v>
      </c>
      <c r="B194" s="112">
        <f>'Average Weekday'!B194</f>
        <v>50</v>
      </c>
      <c r="C194" s="58" t="s">
        <v>77</v>
      </c>
      <c r="D194" s="69">
        <v>512828</v>
      </c>
      <c r="E194" s="33">
        <v>531011</v>
      </c>
      <c r="F194" s="89">
        <v>513566</v>
      </c>
      <c r="G194" s="89">
        <v>478754</v>
      </c>
      <c r="H194" s="30">
        <v>433083</v>
      </c>
      <c r="I194" s="30">
        <v>428163</v>
      </c>
      <c r="J194" s="178">
        <f t="shared" si="4"/>
        <v>-4920</v>
      </c>
      <c r="K194" s="179">
        <f t="shared" si="5"/>
        <v>-1.1360408974723089E-2</v>
      </c>
      <c r="L194" s="222">
        <v>412</v>
      </c>
    </row>
    <row r="195" spans="1:13">
      <c r="A195" s="142" t="s">
        <v>199</v>
      </c>
      <c r="B195" s="112" t="str">
        <f>'Average Weekday'!B195</f>
        <v/>
      </c>
      <c r="C195" s="58" t="s">
        <v>77</v>
      </c>
      <c r="D195" s="69">
        <v>3580156</v>
      </c>
      <c r="E195" s="33">
        <v>3310625</v>
      </c>
      <c r="F195" s="89">
        <v>3220745</v>
      </c>
      <c r="G195" s="89">
        <v>3271270</v>
      </c>
      <c r="H195" s="30">
        <v>3215723</v>
      </c>
      <c r="I195" s="30">
        <v>3150597</v>
      </c>
      <c r="J195" s="178">
        <f t="shared" si="4"/>
        <v>-65126</v>
      </c>
      <c r="K195" s="179">
        <f t="shared" si="5"/>
        <v>-2.025236626413407E-2</v>
      </c>
      <c r="L195" s="222">
        <v>158</v>
      </c>
    </row>
    <row r="196" spans="1:13">
      <c r="A196" s="142" t="s">
        <v>200</v>
      </c>
      <c r="B196" s="112" t="str">
        <f>'Average Weekday'!B196</f>
        <v/>
      </c>
      <c r="C196" s="58" t="s">
        <v>77</v>
      </c>
      <c r="D196" s="69">
        <v>2038532</v>
      </c>
      <c r="E196" s="33">
        <v>2155220</v>
      </c>
      <c r="F196" s="89">
        <v>2065205</v>
      </c>
      <c r="G196" s="89">
        <v>1810576</v>
      </c>
      <c r="H196" s="30">
        <v>1644379</v>
      </c>
      <c r="I196" s="30">
        <v>1643487</v>
      </c>
      <c r="J196" s="178">
        <f t="shared" si="4"/>
        <v>-892</v>
      </c>
      <c r="K196" s="179">
        <f t="shared" si="5"/>
        <v>-5.4245402063636181E-4</v>
      </c>
      <c r="L196" s="222">
        <v>279</v>
      </c>
    </row>
    <row r="197" spans="1:13">
      <c r="A197" s="142" t="s">
        <v>201</v>
      </c>
      <c r="B197" s="112" t="str">
        <f>'Average Weekday'!B197</f>
        <v/>
      </c>
      <c r="C197" s="58" t="s">
        <v>77</v>
      </c>
      <c r="D197" s="69">
        <v>1583983</v>
      </c>
      <c r="E197" s="33">
        <v>1595607</v>
      </c>
      <c r="F197" s="89">
        <v>1645273</v>
      </c>
      <c r="G197" s="89">
        <v>1638839</v>
      </c>
      <c r="H197" s="30">
        <v>1499170</v>
      </c>
      <c r="I197" s="30">
        <v>1254351</v>
      </c>
      <c r="J197" s="178">
        <f t="shared" ref="J197:J260" si="6">I197-H197</f>
        <v>-244819</v>
      </c>
      <c r="K197" s="179">
        <f t="shared" ref="K197:K260" si="7">J197/H197</f>
        <v>-0.16330302767531368</v>
      </c>
      <c r="L197" s="222">
        <v>328</v>
      </c>
    </row>
    <row r="198" spans="1:13">
      <c r="A198" s="142" t="s">
        <v>202</v>
      </c>
      <c r="B198" s="112">
        <f>'Average Weekday'!B198</f>
        <v>51</v>
      </c>
      <c r="C198" s="58" t="s">
        <v>77</v>
      </c>
      <c r="D198" s="69">
        <v>1716638</v>
      </c>
      <c r="E198" s="33">
        <v>1857740</v>
      </c>
      <c r="F198" s="89">
        <v>1784812</v>
      </c>
      <c r="G198" s="89">
        <v>1651274</v>
      </c>
      <c r="H198" s="30">
        <v>1503742</v>
      </c>
      <c r="I198" s="30">
        <v>1501183</v>
      </c>
      <c r="J198" s="178">
        <f t="shared" si="6"/>
        <v>-2559</v>
      </c>
      <c r="K198" s="179">
        <f t="shared" si="7"/>
        <v>-1.7017546893017552E-3</v>
      </c>
      <c r="L198" s="222">
        <v>297</v>
      </c>
      <c r="M198" s="6"/>
    </row>
    <row r="199" spans="1:13">
      <c r="A199" s="142" t="s">
        <v>203</v>
      </c>
      <c r="B199" s="112" t="str">
        <f>'Average Weekday'!B199</f>
        <v/>
      </c>
      <c r="C199" s="58" t="s">
        <v>77</v>
      </c>
      <c r="D199" s="69">
        <v>2431300</v>
      </c>
      <c r="E199" s="33">
        <v>2476287</v>
      </c>
      <c r="F199" s="89">
        <v>2395551</v>
      </c>
      <c r="G199" s="89">
        <v>2315386</v>
      </c>
      <c r="H199" s="30">
        <v>2221270</v>
      </c>
      <c r="I199" s="30">
        <v>2131839</v>
      </c>
      <c r="J199" s="178">
        <f t="shared" si="6"/>
        <v>-89431</v>
      </c>
      <c r="K199" s="179">
        <f t="shared" si="7"/>
        <v>-4.0261201925024873E-2</v>
      </c>
      <c r="L199" s="222">
        <v>221</v>
      </c>
    </row>
    <row r="200" spans="1:13">
      <c r="A200" s="142" t="s">
        <v>204</v>
      </c>
      <c r="B200" s="112" t="str">
        <f>'Average Weekday'!B200</f>
        <v/>
      </c>
      <c r="C200" s="58" t="s">
        <v>77</v>
      </c>
      <c r="D200" s="69">
        <v>3302958</v>
      </c>
      <c r="E200" s="33">
        <v>3432907</v>
      </c>
      <c r="F200" s="89">
        <v>3315748</v>
      </c>
      <c r="G200" s="89">
        <v>3356199</v>
      </c>
      <c r="H200" s="30">
        <v>3258207</v>
      </c>
      <c r="I200" s="30">
        <v>3252504</v>
      </c>
      <c r="J200" s="178">
        <f t="shared" si="6"/>
        <v>-5703</v>
      </c>
      <c r="K200" s="179">
        <f t="shared" si="7"/>
        <v>-1.7503491951248033E-3</v>
      </c>
      <c r="L200" s="222">
        <v>153</v>
      </c>
      <c r="M200" s="6"/>
    </row>
    <row r="201" spans="1:13">
      <c r="A201" s="142" t="s">
        <v>205</v>
      </c>
      <c r="B201" s="112" t="str">
        <f>'Average Weekday'!B201</f>
        <v/>
      </c>
      <c r="C201" s="58" t="s">
        <v>77</v>
      </c>
      <c r="D201" s="69">
        <v>1145643</v>
      </c>
      <c r="E201" s="33">
        <v>1159274</v>
      </c>
      <c r="F201" s="89">
        <v>1146658</v>
      </c>
      <c r="G201" s="89">
        <v>1065073</v>
      </c>
      <c r="H201" s="30">
        <v>966728</v>
      </c>
      <c r="I201" s="30">
        <v>948571</v>
      </c>
      <c r="J201" s="178">
        <f t="shared" si="6"/>
        <v>-18157</v>
      </c>
      <c r="K201" s="179">
        <f t="shared" si="7"/>
        <v>-1.8781911768356765E-2</v>
      </c>
      <c r="L201" s="222">
        <v>370</v>
      </c>
    </row>
    <row r="202" spans="1:13">
      <c r="A202" s="142" t="s">
        <v>206</v>
      </c>
      <c r="B202" s="112" t="str">
        <f>'Average Weekday'!B202</f>
        <v/>
      </c>
      <c r="C202" s="58" t="s">
        <v>77</v>
      </c>
      <c r="D202" s="69">
        <v>1358826</v>
      </c>
      <c r="E202" s="33">
        <v>1386067</v>
      </c>
      <c r="F202" s="89">
        <v>1358853</v>
      </c>
      <c r="G202" s="89">
        <v>1295175</v>
      </c>
      <c r="H202" s="30">
        <v>1250715</v>
      </c>
      <c r="I202" s="30">
        <v>1370372</v>
      </c>
      <c r="J202" s="178">
        <f t="shared" si="6"/>
        <v>119657</v>
      </c>
      <c r="K202" s="179">
        <f t="shared" si="7"/>
        <v>9.5670876258779972E-2</v>
      </c>
      <c r="L202" s="222">
        <v>313</v>
      </c>
      <c r="M202" s="6"/>
    </row>
    <row r="203" spans="1:13">
      <c r="A203" s="142" t="s">
        <v>207</v>
      </c>
      <c r="B203" s="112" t="str">
        <f>'Average Weekday'!B203</f>
        <v/>
      </c>
      <c r="C203" s="58" t="s">
        <v>77</v>
      </c>
      <c r="D203" s="69">
        <v>5439806</v>
      </c>
      <c r="E203" s="33">
        <v>5762163</v>
      </c>
      <c r="F203" s="89">
        <v>5861658</v>
      </c>
      <c r="G203" s="89">
        <v>5823419</v>
      </c>
      <c r="H203" s="30">
        <v>5609408</v>
      </c>
      <c r="I203" s="30">
        <v>5608232</v>
      </c>
      <c r="J203" s="178">
        <f t="shared" si="6"/>
        <v>-1176</v>
      </c>
      <c r="K203" s="179">
        <f t="shared" si="7"/>
        <v>-2.0964779170992733E-4</v>
      </c>
      <c r="L203" s="222">
        <v>78</v>
      </c>
    </row>
    <row r="204" spans="1:13" s="6" customFormat="1">
      <c r="A204" s="142" t="s">
        <v>208</v>
      </c>
      <c r="B204" s="112">
        <f>'Average Weekday'!B204</f>
        <v>53</v>
      </c>
      <c r="C204" s="58" t="s">
        <v>77</v>
      </c>
      <c r="D204" s="69">
        <v>969271</v>
      </c>
      <c r="E204" s="33">
        <v>1022215</v>
      </c>
      <c r="F204" s="89">
        <v>1016458</v>
      </c>
      <c r="G204" s="89">
        <v>1022378</v>
      </c>
      <c r="H204" s="30">
        <v>1018695</v>
      </c>
      <c r="I204" s="30">
        <v>1033340</v>
      </c>
      <c r="J204" s="178">
        <f t="shared" si="6"/>
        <v>14645</v>
      </c>
      <c r="K204" s="179">
        <f t="shared" si="7"/>
        <v>1.4376236263062055E-2</v>
      </c>
      <c r="L204" s="222">
        <v>357</v>
      </c>
    </row>
    <row r="205" spans="1:13">
      <c r="A205" s="142" t="s">
        <v>209</v>
      </c>
      <c r="B205" s="112" t="str">
        <f>'Average Weekday'!B205</f>
        <v/>
      </c>
      <c r="C205" s="58" t="s">
        <v>77</v>
      </c>
      <c r="D205" s="69">
        <v>608731</v>
      </c>
      <c r="E205" s="33">
        <v>602858</v>
      </c>
      <c r="F205" s="89">
        <v>576122</v>
      </c>
      <c r="G205" s="89">
        <v>575188</v>
      </c>
      <c r="H205" s="30">
        <v>537340</v>
      </c>
      <c r="I205" s="30">
        <v>519984</v>
      </c>
      <c r="J205" s="178">
        <f t="shared" si="6"/>
        <v>-17356</v>
      </c>
      <c r="K205" s="179">
        <f t="shared" si="7"/>
        <v>-3.2299847396434288E-2</v>
      </c>
      <c r="L205" s="222">
        <v>409</v>
      </c>
    </row>
    <row r="206" spans="1:13">
      <c r="A206" s="142" t="s">
        <v>210</v>
      </c>
      <c r="B206" s="112">
        <f>'Average Weekday'!B206</f>
        <v>54</v>
      </c>
      <c r="C206" s="58" t="s">
        <v>77</v>
      </c>
      <c r="D206" s="69">
        <v>1617878</v>
      </c>
      <c r="E206" s="33">
        <v>1692567</v>
      </c>
      <c r="F206" s="89">
        <v>1783716</v>
      </c>
      <c r="G206" s="89">
        <v>1953704</v>
      </c>
      <c r="H206" s="30">
        <v>1979647</v>
      </c>
      <c r="I206" s="30">
        <v>1955051</v>
      </c>
      <c r="J206" s="178">
        <f t="shared" si="6"/>
        <v>-24596</v>
      </c>
      <c r="K206" s="179">
        <f t="shared" si="7"/>
        <v>-1.2424437286041401E-2</v>
      </c>
      <c r="L206" s="222">
        <v>242</v>
      </c>
    </row>
    <row r="207" spans="1:13" s="6" customFormat="1">
      <c r="A207" s="142" t="s">
        <v>211</v>
      </c>
      <c r="B207" s="112">
        <f>'Average Weekday'!B207</f>
        <v>55</v>
      </c>
      <c r="C207" s="58" t="s">
        <v>77</v>
      </c>
      <c r="D207" s="69">
        <v>1746438</v>
      </c>
      <c r="E207" s="33">
        <v>2111790</v>
      </c>
      <c r="F207" s="89">
        <v>753493</v>
      </c>
      <c r="G207" s="89">
        <v>1054654</v>
      </c>
      <c r="H207" s="30">
        <v>1279685</v>
      </c>
      <c r="I207" s="30">
        <v>1360708</v>
      </c>
      <c r="J207" s="178">
        <f t="shared" si="6"/>
        <v>81023</v>
      </c>
      <c r="K207" s="179">
        <f t="shared" si="7"/>
        <v>6.3314800126593657E-2</v>
      </c>
      <c r="L207" s="222">
        <v>315</v>
      </c>
      <c r="M207" s="4"/>
    </row>
    <row r="208" spans="1:13">
      <c r="A208" s="142" t="s">
        <v>212</v>
      </c>
      <c r="B208" s="112" t="str">
        <f>'Average Weekday'!B208</f>
        <v/>
      </c>
      <c r="C208" s="58" t="s">
        <v>77</v>
      </c>
      <c r="D208" s="69">
        <v>1221048</v>
      </c>
      <c r="E208" s="33">
        <v>1243976</v>
      </c>
      <c r="F208" s="89">
        <v>1226582</v>
      </c>
      <c r="G208" s="89">
        <v>1227134</v>
      </c>
      <c r="H208" s="30">
        <v>1197019</v>
      </c>
      <c r="I208" s="30">
        <v>1037219</v>
      </c>
      <c r="J208" s="178">
        <f t="shared" si="6"/>
        <v>-159800</v>
      </c>
      <c r="K208" s="179">
        <f t="shared" si="7"/>
        <v>-0.13349829869032989</v>
      </c>
      <c r="L208" s="222">
        <v>355</v>
      </c>
      <c r="M208" s="6"/>
    </row>
    <row r="209" spans="1:13" s="6" customFormat="1">
      <c r="A209" s="144" t="s">
        <v>213</v>
      </c>
      <c r="B209" s="112">
        <f>'Average Weekday'!B209</f>
        <v>57</v>
      </c>
      <c r="C209" s="58" t="s">
        <v>77</v>
      </c>
      <c r="D209" s="69">
        <v>1827271</v>
      </c>
      <c r="E209" s="33">
        <v>1785990</v>
      </c>
      <c r="F209" s="89">
        <v>1758711</v>
      </c>
      <c r="G209" s="89">
        <v>961733</v>
      </c>
      <c r="H209" s="30">
        <v>1638002</v>
      </c>
      <c r="I209" s="30">
        <v>1780893</v>
      </c>
      <c r="J209" s="178">
        <f t="shared" si="6"/>
        <v>142891</v>
      </c>
      <c r="K209" s="179">
        <f t="shared" si="7"/>
        <v>8.7234936221079099E-2</v>
      </c>
      <c r="L209" s="222">
        <v>260</v>
      </c>
      <c r="M209" s="4"/>
    </row>
    <row r="210" spans="1:13">
      <c r="A210" s="142" t="s">
        <v>214</v>
      </c>
      <c r="B210" s="112" t="str">
        <f>'Average Weekday'!B210</f>
        <v/>
      </c>
      <c r="C210" s="58" t="s">
        <v>77</v>
      </c>
      <c r="D210" s="69">
        <v>3312727</v>
      </c>
      <c r="E210" s="33">
        <v>3327301</v>
      </c>
      <c r="F210" s="89">
        <v>3272810</v>
      </c>
      <c r="G210" s="89">
        <v>3421790</v>
      </c>
      <c r="H210" s="30">
        <v>3289464</v>
      </c>
      <c r="I210" s="30">
        <v>3323334</v>
      </c>
      <c r="J210" s="178">
        <f t="shared" si="6"/>
        <v>33870</v>
      </c>
      <c r="K210" s="179">
        <f t="shared" si="7"/>
        <v>1.0296510312926362E-2</v>
      </c>
      <c r="L210" s="222">
        <v>149</v>
      </c>
    </row>
    <row r="211" spans="1:13">
      <c r="A211" s="142" t="s">
        <v>215</v>
      </c>
      <c r="B211" s="112" t="str">
        <f>'Average Weekday'!B211</f>
        <v/>
      </c>
      <c r="C211" s="58" t="s">
        <v>77</v>
      </c>
      <c r="D211" s="69">
        <v>1787157</v>
      </c>
      <c r="E211" s="33">
        <v>1867793</v>
      </c>
      <c r="F211" s="89">
        <v>1863036</v>
      </c>
      <c r="G211" s="89">
        <v>1894817</v>
      </c>
      <c r="H211" s="30">
        <v>1850375</v>
      </c>
      <c r="I211" s="30">
        <v>1829126</v>
      </c>
      <c r="J211" s="178">
        <f t="shared" si="6"/>
        <v>-21249</v>
      </c>
      <c r="K211" s="179">
        <f t="shared" si="7"/>
        <v>-1.1483618185502939E-2</v>
      </c>
      <c r="L211" s="222">
        <v>253</v>
      </c>
    </row>
    <row r="212" spans="1:13" s="6" customFormat="1">
      <c r="A212" s="142" t="s">
        <v>216</v>
      </c>
      <c r="B212" s="112">
        <f>'Average Weekday'!B212</f>
        <v>58</v>
      </c>
      <c r="C212" s="58" t="s">
        <v>77</v>
      </c>
      <c r="D212" s="69">
        <v>1763824</v>
      </c>
      <c r="E212" s="33">
        <v>526505</v>
      </c>
      <c r="F212" s="89">
        <v>1534978</v>
      </c>
      <c r="G212" s="89">
        <v>1685468</v>
      </c>
      <c r="H212" s="30">
        <v>1412271</v>
      </c>
      <c r="I212" s="30">
        <v>1451431</v>
      </c>
      <c r="J212" s="178">
        <f t="shared" si="6"/>
        <v>39160</v>
      </c>
      <c r="K212" s="179">
        <f t="shared" si="7"/>
        <v>2.7728389239742232E-2</v>
      </c>
      <c r="L212" s="222">
        <v>303</v>
      </c>
      <c r="M212" s="4"/>
    </row>
    <row r="213" spans="1:13">
      <c r="A213" s="142" t="s">
        <v>217</v>
      </c>
      <c r="B213" s="112" t="str">
        <f>'Average Weekday'!B213</f>
        <v/>
      </c>
      <c r="C213" s="58" t="s">
        <v>77</v>
      </c>
      <c r="D213" s="69">
        <v>1641268</v>
      </c>
      <c r="E213" s="33">
        <v>1721297</v>
      </c>
      <c r="F213" s="89">
        <v>1786802</v>
      </c>
      <c r="G213" s="89">
        <v>1794365</v>
      </c>
      <c r="H213" s="30">
        <v>1790683</v>
      </c>
      <c r="I213" s="30">
        <v>1787343</v>
      </c>
      <c r="J213" s="178">
        <f t="shared" si="6"/>
        <v>-3340</v>
      </c>
      <c r="K213" s="179">
        <f t="shared" si="7"/>
        <v>-1.865210090228142E-3</v>
      </c>
      <c r="L213" s="222">
        <v>258</v>
      </c>
      <c r="M213" s="6"/>
    </row>
    <row r="214" spans="1:13">
      <c r="A214" s="142" t="s">
        <v>218</v>
      </c>
      <c r="B214" s="112">
        <f>'Average Weekday'!B214</f>
        <v>59</v>
      </c>
      <c r="C214" s="58" t="s">
        <v>77</v>
      </c>
      <c r="D214" s="69">
        <v>1791700</v>
      </c>
      <c r="E214" s="33">
        <v>2442282</v>
      </c>
      <c r="F214" s="89">
        <v>1208956</v>
      </c>
      <c r="G214" s="89">
        <v>1702107</v>
      </c>
      <c r="H214" s="30">
        <v>1535733</v>
      </c>
      <c r="I214" s="30">
        <v>1556357</v>
      </c>
      <c r="J214" s="178">
        <f t="shared" si="6"/>
        <v>20624</v>
      </c>
      <c r="K214" s="179">
        <f t="shared" si="7"/>
        <v>1.3429417743839586E-2</v>
      </c>
      <c r="L214" s="222">
        <v>288</v>
      </c>
    </row>
    <row r="215" spans="1:13">
      <c r="A215" s="142" t="s">
        <v>219</v>
      </c>
      <c r="B215" s="112" t="str">
        <f>'Average Weekday'!B215</f>
        <v/>
      </c>
      <c r="C215" s="58" t="s">
        <v>77</v>
      </c>
      <c r="D215" s="69">
        <v>4201776</v>
      </c>
      <c r="E215" s="33">
        <v>4296566</v>
      </c>
      <c r="F215" s="89">
        <v>4322837</v>
      </c>
      <c r="G215" s="89">
        <v>4297325</v>
      </c>
      <c r="H215" s="30">
        <v>4183545</v>
      </c>
      <c r="I215" s="30">
        <v>4169796</v>
      </c>
      <c r="J215" s="178">
        <f t="shared" si="6"/>
        <v>-13749</v>
      </c>
      <c r="K215" s="179">
        <f t="shared" si="7"/>
        <v>-3.2864472594414545E-3</v>
      </c>
      <c r="L215" s="222">
        <v>119</v>
      </c>
    </row>
    <row r="216" spans="1:13">
      <c r="A216" s="142" t="s">
        <v>220</v>
      </c>
      <c r="B216" s="112" t="str">
        <f>'Average Weekday'!B216</f>
        <v/>
      </c>
      <c r="C216" s="58" t="s">
        <v>77</v>
      </c>
      <c r="D216" s="69">
        <v>1027404</v>
      </c>
      <c r="E216" s="33">
        <v>1059106</v>
      </c>
      <c r="F216" s="89">
        <v>1059144</v>
      </c>
      <c r="G216" s="89">
        <v>1038180</v>
      </c>
      <c r="H216" s="30">
        <v>990387</v>
      </c>
      <c r="I216" s="30">
        <v>977012</v>
      </c>
      <c r="J216" s="178">
        <f t="shared" si="6"/>
        <v>-13375</v>
      </c>
      <c r="K216" s="179">
        <f t="shared" si="7"/>
        <v>-1.3504821852467772E-2</v>
      </c>
      <c r="L216" s="222">
        <v>365</v>
      </c>
      <c r="M216" s="6"/>
    </row>
    <row r="217" spans="1:13">
      <c r="A217" s="142" t="s">
        <v>221</v>
      </c>
      <c r="B217" s="112" t="str">
        <f>'Average Weekday'!B217</f>
        <v/>
      </c>
      <c r="C217" s="58" t="s">
        <v>77</v>
      </c>
      <c r="D217" s="69">
        <v>1539209</v>
      </c>
      <c r="E217" s="33">
        <v>1636221</v>
      </c>
      <c r="F217" s="89">
        <v>1533167</v>
      </c>
      <c r="G217" s="89">
        <v>1484326</v>
      </c>
      <c r="H217" s="30">
        <v>1466151</v>
      </c>
      <c r="I217" s="30">
        <v>1435824</v>
      </c>
      <c r="J217" s="178">
        <f t="shared" si="6"/>
        <v>-30327</v>
      </c>
      <c r="K217" s="179">
        <f t="shared" si="7"/>
        <v>-2.0684772577995034E-2</v>
      </c>
      <c r="L217" s="222">
        <v>305</v>
      </c>
    </row>
    <row r="218" spans="1:13" s="6" customFormat="1">
      <c r="A218" s="142" t="s">
        <v>222</v>
      </c>
      <c r="B218" s="112" t="str">
        <f>'Average Weekday'!B218</f>
        <v/>
      </c>
      <c r="C218" s="58" t="s">
        <v>77</v>
      </c>
      <c r="D218" s="69">
        <v>1785975</v>
      </c>
      <c r="E218" s="33">
        <v>1822524</v>
      </c>
      <c r="F218" s="89">
        <v>1805238</v>
      </c>
      <c r="G218" s="89">
        <v>1787994</v>
      </c>
      <c r="H218" s="30">
        <v>1753125</v>
      </c>
      <c r="I218" s="30">
        <v>1654809</v>
      </c>
      <c r="J218" s="178">
        <f t="shared" si="6"/>
        <v>-98316</v>
      </c>
      <c r="K218" s="179">
        <f t="shared" si="7"/>
        <v>-5.6080427807486628E-2</v>
      </c>
      <c r="L218" s="222">
        <v>278</v>
      </c>
      <c r="M218" s="4"/>
    </row>
    <row r="219" spans="1:13">
      <c r="A219" s="142" t="s">
        <v>223</v>
      </c>
      <c r="B219" s="112" t="str">
        <f>'Average Weekday'!B219</f>
        <v/>
      </c>
      <c r="C219" s="58" t="s">
        <v>77</v>
      </c>
      <c r="D219" s="69">
        <v>1499122</v>
      </c>
      <c r="E219" s="33">
        <v>1453567</v>
      </c>
      <c r="F219" s="89">
        <v>1435112</v>
      </c>
      <c r="G219" s="89">
        <v>1394283</v>
      </c>
      <c r="H219" s="30">
        <v>1246958</v>
      </c>
      <c r="I219" s="30">
        <v>1047762</v>
      </c>
      <c r="J219" s="178">
        <f t="shared" si="6"/>
        <v>-199196</v>
      </c>
      <c r="K219" s="179">
        <f t="shared" si="7"/>
        <v>-0.15974555678699684</v>
      </c>
      <c r="L219" s="222">
        <v>353</v>
      </c>
    </row>
    <row r="220" spans="1:13">
      <c r="A220" s="142" t="s">
        <v>224</v>
      </c>
      <c r="B220" s="112">
        <f>'Average Weekday'!B220</f>
        <v>60</v>
      </c>
      <c r="C220" s="58" t="s">
        <v>77</v>
      </c>
      <c r="D220" s="69">
        <v>2467381</v>
      </c>
      <c r="E220" s="33">
        <v>2420464</v>
      </c>
      <c r="F220" s="89">
        <v>2035027</v>
      </c>
      <c r="G220" s="89">
        <v>1049559</v>
      </c>
      <c r="H220" s="30">
        <v>1968448</v>
      </c>
      <c r="I220" s="30">
        <v>2019485</v>
      </c>
      <c r="J220" s="178">
        <f t="shared" si="6"/>
        <v>51037</v>
      </c>
      <c r="K220" s="179">
        <f t="shared" si="7"/>
        <v>2.5927532756770816E-2</v>
      </c>
      <c r="L220" s="222">
        <v>233</v>
      </c>
      <c r="M220" s="6"/>
    </row>
    <row r="221" spans="1:13">
      <c r="A221" s="142" t="s">
        <v>225</v>
      </c>
      <c r="B221" s="112" t="str">
        <f>'Average Weekday'!B221</f>
        <v/>
      </c>
      <c r="C221" s="58" t="s">
        <v>77</v>
      </c>
      <c r="D221" s="69">
        <v>2065047</v>
      </c>
      <c r="E221" s="33">
        <v>2073096</v>
      </c>
      <c r="F221" s="89">
        <v>2024863</v>
      </c>
      <c r="G221" s="89">
        <v>1935724</v>
      </c>
      <c r="H221" s="30">
        <v>2090848</v>
      </c>
      <c r="I221" s="30">
        <v>2271983</v>
      </c>
      <c r="J221" s="178">
        <f t="shared" si="6"/>
        <v>181135</v>
      </c>
      <c r="K221" s="179">
        <f t="shared" si="7"/>
        <v>8.6632313778906928E-2</v>
      </c>
      <c r="L221" s="222">
        <v>207</v>
      </c>
    </row>
    <row r="222" spans="1:13">
      <c r="A222" s="142" t="s">
        <v>226</v>
      </c>
      <c r="B222" s="112" t="str">
        <f>'Average Weekday'!B222</f>
        <v/>
      </c>
      <c r="C222" s="58" t="s">
        <v>77</v>
      </c>
      <c r="D222" s="69">
        <v>4878678</v>
      </c>
      <c r="E222" s="33">
        <v>5060099</v>
      </c>
      <c r="F222" s="89">
        <v>5152649</v>
      </c>
      <c r="G222" s="89">
        <v>5271782</v>
      </c>
      <c r="H222" s="30">
        <v>5195786</v>
      </c>
      <c r="I222" s="30">
        <v>5106247</v>
      </c>
      <c r="J222" s="178">
        <f t="shared" si="6"/>
        <v>-89539</v>
      </c>
      <c r="K222" s="179">
        <f t="shared" si="7"/>
        <v>-1.7233003822713252E-2</v>
      </c>
      <c r="L222" s="222">
        <v>89</v>
      </c>
      <c r="M222" s="6"/>
    </row>
    <row r="223" spans="1:13" s="6" customFormat="1">
      <c r="A223" s="142" t="s">
        <v>227</v>
      </c>
      <c r="B223" s="112">
        <f>'Average Weekday'!B223</f>
        <v>61</v>
      </c>
      <c r="C223" s="58" t="s">
        <v>77</v>
      </c>
      <c r="D223" s="69">
        <v>1048755</v>
      </c>
      <c r="E223" s="33">
        <v>304082</v>
      </c>
      <c r="F223" s="89">
        <v>1250237</v>
      </c>
      <c r="G223" s="89">
        <v>1078048</v>
      </c>
      <c r="H223" s="30">
        <v>854150</v>
      </c>
      <c r="I223" s="30">
        <v>853106</v>
      </c>
      <c r="J223" s="178">
        <f t="shared" si="6"/>
        <v>-1044</v>
      </c>
      <c r="K223" s="179">
        <f t="shared" si="7"/>
        <v>-1.2222677515658842E-3</v>
      </c>
      <c r="L223" s="222">
        <v>378</v>
      </c>
      <c r="M223" s="4"/>
    </row>
    <row r="224" spans="1:13" s="6" customFormat="1">
      <c r="A224" s="142" t="s">
        <v>228</v>
      </c>
      <c r="B224" s="112" t="str">
        <f>'Average Weekday'!B224</f>
        <v/>
      </c>
      <c r="C224" s="58" t="s">
        <v>77</v>
      </c>
      <c r="D224" s="69">
        <v>967947</v>
      </c>
      <c r="E224" s="33">
        <v>1019100</v>
      </c>
      <c r="F224" s="89">
        <v>1017779</v>
      </c>
      <c r="G224" s="89">
        <v>1026358</v>
      </c>
      <c r="H224" s="30">
        <v>955230</v>
      </c>
      <c r="I224" s="30">
        <v>918811</v>
      </c>
      <c r="J224" s="178">
        <f t="shared" si="6"/>
        <v>-36419</v>
      </c>
      <c r="K224" s="179">
        <f t="shared" si="7"/>
        <v>-3.8125896380976312E-2</v>
      </c>
      <c r="L224" s="222">
        <v>371</v>
      </c>
      <c r="M224" s="4"/>
    </row>
    <row r="225" spans="1:13" s="6" customFormat="1">
      <c r="A225" s="142" t="s">
        <v>229</v>
      </c>
      <c r="B225" s="112" t="str">
        <f>'Average Weekday'!B225</f>
        <v/>
      </c>
      <c r="C225" s="58" t="s">
        <v>77</v>
      </c>
      <c r="D225" s="69">
        <v>943663</v>
      </c>
      <c r="E225" s="33">
        <v>966461</v>
      </c>
      <c r="F225" s="89">
        <v>983370</v>
      </c>
      <c r="G225" s="89">
        <v>910042</v>
      </c>
      <c r="H225" s="30">
        <v>818735</v>
      </c>
      <c r="I225" s="30">
        <v>791691</v>
      </c>
      <c r="J225" s="178">
        <f t="shared" si="6"/>
        <v>-27044</v>
      </c>
      <c r="K225" s="179">
        <f t="shared" si="7"/>
        <v>-3.3031444850898033E-2</v>
      </c>
      <c r="L225" s="222">
        <v>383</v>
      </c>
    </row>
    <row r="226" spans="1:13">
      <c r="A226" s="142" t="s">
        <v>230</v>
      </c>
      <c r="B226" s="112">
        <f>'Average Weekday'!B226</f>
        <v>62</v>
      </c>
      <c r="C226" s="58" t="s">
        <v>77</v>
      </c>
      <c r="D226" s="69">
        <v>741345</v>
      </c>
      <c r="E226" s="33">
        <v>789416</v>
      </c>
      <c r="F226" s="89">
        <v>795636</v>
      </c>
      <c r="G226" s="89">
        <v>789104</v>
      </c>
      <c r="H226" s="30">
        <v>818685</v>
      </c>
      <c r="I226" s="30">
        <v>837836</v>
      </c>
      <c r="J226" s="178">
        <f t="shared" si="6"/>
        <v>19151</v>
      </c>
      <c r="K226" s="179">
        <f t="shared" si="7"/>
        <v>2.3392391457031703E-2</v>
      </c>
      <c r="L226" s="222">
        <v>379</v>
      </c>
    </row>
    <row r="227" spans="1:13">
      <c r="A227" s="142" t="s">
        <v>231</v>
      </c>
      <c r="B227" s="112">
        <f>'Average Weekday'!B227</f>
        <v>63</v>
      </c>
      <c r="C227" s="58" t="s">
        <v>77</v>
      </c>
      <c r="D227" s="69">
        <v>1393045</v>
      </c>
      <c r="E227" s="33">
        <v>1407098</v>
      </c>
      <c r="F227" s="89">
        <v>1219239</v>
      </c>
      <c r="G227" s="89">
        <v>1471094</v>
      </c>
      <c r="H227" s="30">
        <v>1420065</v>
      </c>
      <c r="I227" s="30">
        <v>1290221</v>
      </c>
      <c r="J227" s="178">
        <f t="shared" si="6"/>
        <v>-129844</v>
      </c>
      <c r="K227" s="179">
        <f t="shared" si="7"/>
        <v>-9.1435251203289991E-2</v>
      </c>
      <c r="L227" s="222">
        <v>325</v>
      </c>
      <c r="M227" s="6"/>
    </row>
    <row r="228" spans="1:13">
      <c r="A228" s="142" t="s">
        <v>232</v>
      </c>
      <c r="B228" s="112" t="str">
        <f>'Average Weekday'!B228</f>
        <v/>
      </c>
      <c r="C228" s="58" t="s">
        <v>77</v>
      </c>
      <c r="D228" s="69">
        <v>2263671</v>
      </c>
      <c r="E228" s="33">
        <v>2241716</v>
      </c>
      <c r="F228" s="89">
        <v>2146809</v>
      </c>
      <c r="G228" s="89">
        <v>2148162</v>
      </c>
      <c r="H228" s="30">
        <v>2140028</v>
      </c>
      <c r="I228" s="30">
        <v>1882065</v>
      </c>
      <c r="J228" s="178">
        <f t="shared" si="6"/>
        <v>-257963</v>
      </c>
      <c r="K228" s="179">
        <f t="shared" si="7"/>
        <v>-0.12054188076043865</v>
      </c>
      <c r="L228" s="222">
        <v>250</v>
      </c>
    </row>
    <row r="229" spans="1:13">
      <c r="A229" s="146" t="s">
        <v>233</v>
      </c>
      <c r="B229" s="112" t="str">
        <f>'Average Weekday'!B229</f>
        <v/>
      </c>
      <c r="C229" s="181" t="s">
        <v>77</v>
      </c>
      <c r="D229" s="71">
        <v>2760385</v>
      </c>
      <c r="E229" s="34">
        <v>2900416</v>
      </c>
      <c r="F229" s="90">
        <v>3286640</v>
      </c>
      <c r="G229" s="90">
        <v>3172717</v>
      </c>
      <c r="H229" s="30">
        <v>3256154</v>
      </c>
      <c r="I229" s="30">
        <v>3927129</v>
      </c>
      <c r="J229" s="178">
        <f t="shared" si="6"/>
        <v>670975</v>
      </c>
      <c r="K229" s="179">
        <f t="shared" si="7"/>
        <v>0.2060636566943701</v>
      </c>
      <c r="L229" s="223">
        <v>124</v>
      </c>
      <c r="M229" s="6"/>
    </row>
    <row r="230" spans="1:13" s="13" customFormat="1" ht="12.75">
      <c r="A230" s="143" t="s">
        <v>234</v>
      </c>
      <c r="B230" s="114"/>
      <c r="C230" s="11"/>
      <c r="D230" s="16"/>
      <c r="E230" s="16"/>
      <c r="F230" s="16"/>
      <c r="G230" s="16"/>
      <c r="H230" s="16"/>
      <c r="I230" s="16"/>
      <c r="J230" s="183"/>
      <c r="K230" s="184"/>
      <c r="L230" s="224"/>
      <c r="M230" s="6"/>
    </row>
    <row r="231" spans="1:13">
      <c r="A231" s="141" t="s">
        <v>235</v>
      </c>
      <c r="B231" s="112" t="str">
        <f>'Average Weekday'!B231</f>
        <v/>
      </c>
      <c r="C231" s="169" t="s">
        <v>236</v>
      </c>
      <c r="D231" s="61">
        <v>8111070</v>
      </c>
      <c r="E231" s="29">
        <v>7702110</v>
      </c>
      <c r="F231" s="91">
        <v>7660896</v>
      </c>
      <c r="G231" s="91">
        <v>7071729</v>
      </c>
      <c r="H231" s="30">
        <v>6743140</v>
      </c>
      <c r="I231" s="30">
        <v>5345371</v>
      </c>
      <c r="J231" s="178">
        <f t="shared" si="6"/>
        <v>-1397769</v>
      </c>
      <c r="K231" s="179">
        <f t="shared" si="7"/>
        <v>-0.20728755446275771</v>
      </c>
      <c r="L231" s="222">
        <v>83</v>
      </c>
      <c r="M231" s="6"/>
    </row>
    <row r="232" spans="1:13">
      <c r="A232" s="142" t="s">
        <v>237</v>
      </c>
      <c r="B232" s="112" t="str">
        <f>'Average Weekday'!B232</f>
        <v/>
      </c>
      <c r="C232" s="58" t="s">
        <v>236</v>
      </c>
      <c r="D232" s="63">
        <v>4199559</v>
      </c>
      <c r="E232" s="30">
        <v>4258632</v>
      </c>
      <c r="F232" s="86">
        <v>4290142</v>
      </c>
      <c r="G232" s="86">
        <v>4114291</v>
      </c>
      <c r="H232" s="30">
        <v>4072703</v>
      </c>
      <c r="I232" s="30">
        <v>3766055</v>
      </c>
      <c r="J232" s="178">
        <f t="shared" si="6"/>
        <v>-306648</v>
      </c>
      <c r="K232" s="179">
        <f t="shared" si="7"/>
        <v>-7.5293484450007775E-2</v>
      </c>
      <c r="L232" s="222">
        <v>131</v>
      </c>
      <c r="M232" s="6"/>
    </row>
    <row r="233" spans="1:13">
      <c r="A233" s="142" t="s">
        <v>238</v>
      </c>
      <c r="B233" s="112">
        <f>'Average Weekday'!B233</f>
        <v>64</v>
      </c>
      <c r="C233" s="58" t="s">
        <v>236</v>
      </c>
      <c r="D233" s="63">
        <v>5198601</v>
      </c>
      <c r="E233" s="30">
        <v>4031201</v>
      </c>
      <c r="F233" s="86">
        <v>4336922</v>
      </c>
      <c r="G233" s="86">
        <v>4402069</v>
      </c>
      <c r="H233" s="30">
        <v>4065523</v>
      </c>
      <c r="I233" s="30">
        <v>4039570</v>
      </c>
      <c r="J233" s="178">
        <f t="shared" si="6"/>
        <v>-25953</v>
      </c>
      <c r="K233" s="179">
        <f t="shared" si="7"/>
        <v>-6.3836805252362365E-3</v>
      </c>
      <c r="L233" s="222">
        <v>120</v>
      </c>
    </row>
    <row r="234" spans="1:13">
      <c r="A234" s="142" t="s">
        <v>239</v>
      </c>
      <c r="B234" s="112" t="str">
        <f>'Average Weekday'!B234</f>
        <v/>
      </c>
      <c r="C234" s="58" t="s">
        <v>236</v>
      </c>
      <c r="D234" s="63">
        <v>1555514</v>
      </c>
      <c r="E234" s="30">
        <v>1521132</v>
      </c>
      <c r="F234" s="86">
        <v>1481660</v>
      </c>
      <c r="G234" s="86">
        <v>1470838</v>
      </c>
      <c r="H234" s="30">
        <v>1630405</v>
      </c>
      <c r="I234" s="30">
        <v>1498363</v>
      </c>
      <c r="J234" s="178">
        <f t="shared" si="6"/>
        <v>-132042</v>
      </c>
      <c r="K234" s="179">
        <f t="shared" si="7"/>
        <v>-8.0987239366905772E-2</v>
      </c>
      <c r="L234" s="222">
        <v>299</v>
      </c>
    </row>
    <row r="235" spans="1:13">
      <c r="A235" s="142" t="s">
        <v>240</v>
      </c>
      <c r="B235" s="112" t="str">
        <f>'Average Weekday'!B235</f>
        <v/>
      </c>
      <c r="C235" s="58" t="s">
        <v>236</v>
      </c>
      <c r="D235" s="63">
        <v>3955522</v>
      </c>
      <c r="E235" s="30">
        <v>4209449</v>
      </c>
      <c r="F235" s="86">
        <v>4196711</v>
      </c>
      <c r="G235" s="86">
        <v>3734660</v>
      </c>
      <c r="H235" s="30">
        <v>3394176</v>
      </c>
      <c r="I235" s="30">
        <v>3316061</v>
      </c>
      <c r="J235" s="178">
        <f t="shared" si="6"/>
        <v>-78115</v>
      </c>
      <c r="K235" s="179">
        <f t="shared" si="7"/>
        <v>-2.3014422351698909E-2</v>
      </c>
      <c r="L235" s="222">
        <v>150</v>
      </c>
    </row>
    <row r="236" spans="1:13" s="6" customFormat="1">
      <c r="A236" s="142" t="s">
        <v>241</v>
      </c>
      <c r="B236" s="112" t="str">
        <f>'Average Weekday'!B236</f>
        <v/>
      </c>
      <c r="C236" s="58" t="s">
        <v>236</v>
      </c>
      <c r="D236" s="63">
        <v>3845140</v>
      </c>
      <c r="E236" s="30">
        <v>3948545</v>
      </c>
      <c r="F236" s="86">
        <v>3874037</v>
      </c>
      <c r="G236" s="86">
        <v>3729434</v>
      </c>
      <c r="H236" s="30">
        <v>3446526</v>
      </c>
      <c r="I236" s="30">
        <v>3345661</v>
      </c>
      <c r="J236" s="178">
        <f t="shared" si="6"/>
        <v>-100865</v>
      </c>
      <c r="K236" s="179">
        <f t="shared" si="7"/>
        <v>-2.9265701172717106E-2</v>
      </c>
      <c r="L236" s="222">
        <v>148</v>
      </c>
      <c r="M236" s="4"/>
    </row>
    <row r="237" spans="1:13">
      <c r="A237" s="142" t="s">
        <v>242</v>
      </c>
      <c r="B237" s="112" t="str">
        <f>'Average Weekday'!B237</f>
        <v/>
      </c>
      <c r="C237" s="58" t="s">
        <v>236</v>
      </c>
      <c r="D237" s="63">
        <v>5370343</v>
      </c>
      <c r="E237" s="30">
        <v>5324072</v>
      </c>
      <c r="F237" s="86">
        <v>5336694</v>
      </c>
      <c r="G237" s="86">
        <v>5066069</v>
      </c>
      <c r="H237" s="30">
        <v>4683148</v>
      </c>
      <c r="I237" s="30">
        <v>4572453</v>
      </c>
      <c r="J237" s="178">
        <f t="shared" si="6"/>
        <v>-110695</v>
      </c>
      <c r="K237" s="179">
        <f t="shared" si="7"/>
        <v>-2.3636878441595267E-2</v>
      </c>
      <c r="L237" s="222">
        <v>105</v>
      </c>
    </row>
    <row r="238" spans="1:13">
      <c r="A238" s="142" t="s">
        <v>243</v>
      </c>
      <c r="B238" s="112" t="str">
        <f>'Average Weekday'!B238</f>
        <v/>
      </c>
      <c r="C238" s="58" t="s">
        <v>236</v>
      </c>
      <c r="D238" s="63">
        <v>2234662</v>
      </c>
      <c r="E238" s="30">
        <v>2246138</v>
      </c>
      <c r="F238" s="86">
        <v>2276196</v>
      </c>
      <c r="G238" s="86">
        <v>2253473</v>
      </c>
      <c r="H238" s="30">
        <v>2262578</v>
      </c>
      <c r="I238" s="30">
        <v>2288111</v>
      </c>
      <c r="J238" s="178">
        <f t="shared" si="6"/>
        <v>25533</v>
      </c>
      <c r="K238" s="179">
        <f t="shared" si="7"/>
        <v>1.1284914818406261E-2</v>
      </c>
      <c r="L238" s="222">
        <v>206</v>
      </c>
      <c r="M238" s="13"/>
    </row>
    <row r="239" spans="1:13">
      <c r="A239" s="142" t="s">
        <v>244</v>
      </c>
      <c r="B239" s="112" t="str">
        <f>'Average Weekday'!B239</f>
        <v/>
      </c>
      <c r="C239" s="58" t="s">
        <v>236</v>
      </c>
      <c r="D239" s="63">
        <v>4917691</v>
      </c>
      <c r="E239" s="30">
        <v>4846181</v>
      </c>
      <c r="F239" s="86">
        <v>4797152</v>
      </c>
      <c r="G239" s="86">
        <v>4586341</v>
      </c>
      <c r="H239" s="30">
        <v>4528136</v>
      </c>
      <c r="I239" s="30">
        <v>4380469</v>
      </c>
      <c r="J239" s="178">
        <f t="shared" si="6"/>
        <v>-147667</v>
      </c>
      <c r="K239" s="179">
        <f t="shared" si="7"/>
        <v>-3.2610990482618014E-2</v>
      </c>
      <c r="L239" s="222">
        <v>112</v>
      </c>
    </row>
    <row r="240" spans="1:13">
      <c r="A240" s="142" t="s">
        <v>245</v>
      </c>
      <c r="B240" s="112" t="str">
        <f>'Average Weekday'!B240</f>
        <v/>
      </c>
      <c r="C240" s="58" t="s">
        <v>236</v>
      </c>
      <c r="D240" s="63">
        <v>2578729</v>
      </c>
      <c r="E240" s="30">
        <v>2555321</v>
      </c>
      <c r="F240" s="86">
        <v>2524125</v>
      </c>
      <c r="G240" s="86">
        <v>2438960</v>
      </c>
      <c r="H240" s="30">
        <v>2457157</v>
      </c>
      <c r="I240" s="30">
        <v>2368025</v>
      </c>
      <c r="J240" s="178">
        <f t="shared" si="6"/>
        <v>-89132</v>
      </c>
      <c r="K240" s="179">
        <f t="shared" si="7"/>
        <v>-3.6274442373849129E-2</v>
      </c>
      <c r="L240" s="222">
        <v>199</v>
      </c>
    </row>
    <row r="241" spans="1:13">
      <c r="A241" s="142" t="s">
        <v>246</v>
      </c>
      <c r="B241" s="112" t="str">
        <f>'Average Weekday'!B241</f>
        <v/>
      </c>
      <c r="C241" s="58" t="s">
        <v>236</v>
      </c>
      <c r="D241" s="63">
        <v>5103216</v>
      </c>
      <c r="E241" s="30">
        <v>5121518</v>
      </c>
      <c r="F241" s="86">
        <v>4989981</v>
      </c>
      <c r="G241" s="86">
        <v>5054479</v>
      </c>
      <c r="H241" s="30">
        <v>4727671</v>
      </c>
      <c r="I241" s="30">
        <v>4644262</v>
      </c>
      <c r="J241" s="178">
        <f t="shared" si="6"/>
        <v>-83409</v>
      </c>
      <c r="K241" s="179">
        <f t="shared" si="7"/>
        <v>-1.7642725138868588E-2</v>
      </c>
      <c r="L241" s="222">
        <v>101</v>
      </c>
    </row>
    <row r="242" spans="1:13">
      <c r="A242" s="142" t="s">
        <v>247</v>
      </c>
      <c r="B242" s="112" t="str">
        <f>'Average Weekday'!B242</f>
        <v/>
      </c>
      <c r="C242" s="58" t="s">
        <v>236</v>
      </c>
      <c r="D242" s="63">
        <v>9574765</v>
      </c>
      <c r="E242" s="30">
        <v>9586567</v>
      </c>
      <c r="F242" s="86">
        <v>9431163</v>
      </c>
      <c r="G242" s="86">
        <v>9088393</v>
      </c>
      <c r="H242" s="30">
        <v>8630430</v>
      </c>
      <c r="I242" s="30">
        <v>8554857</v>
      </c>
      <c r="J242" s="178">
        <f t="shared" si="6"/>
        <v>-75573</v>
      </c>
      <c r="K242" s="179">
        <f t="shared" si="7"/>
        <v>-8.7565741220309995E-3</v>
      </c>
      <c r="L242" s="222">
        <v>37</v>
      </c>
    </row>
    <row r="243" spans="1:13">
      <c r="A243" s="142" t="s">
        <v>248</v>
      </c>
      <c r="B243" s="112" t="str">
        <f>'Average Weekday'!B243</f>
        <v/>
      </c>
      <c r="C243" s="58" t="s">
        <v>236</v>
      </c>
      <c r="D243" s="63">
        <v>9342667</v>
      </c>
      <c r="E243" s="30">
        <v>9558837</v>
      </c>
      <c r="F243" s="86">
        <v>9603878</v>
      </c>
      <c r="G243" s="86">
        <v>9335382</v>
      </c>
      <c r="H243" s="30">
        <v>9037343</v>
      </c>
      <c r="I243" s="30">
        <v>9208598</v>
      </c>
      <c r="J243" s="178">
        <f t="shared" si="6"/>
        <v>171255</v>
      </c>
      <c r="K243" s="179">
        <f t="shared" si="7"/>
        <v>1.8949706788820565E-2</v>
      </c>
      <c r="L243" s="222">
        <v>31</v>
      </c>
      <c r="M243" s="6"/>
    </row>
    <row r="244" spans="1:13">
      <c r="A244" s="142" t="s">
        <v>249</v>
      </c>
      <c r="B244" s="112" t="str">
        <f>'Average Weekday'!B244</f>
        <v/>
      </c>
      <c r="C244" s="58" t="s">
        <v>236</v>
      </c>
      <c r="D244" s="63">
        <v>4932623</v>
      </c>
      <c r="E244" s="30">
        <v>4949583</v>
      </c>
      <c r="F244" s="86">
        <v>4867017</v>
      </c>
      <c r="G244" s="86">
        <v>4768474</v>
      </c>
      <c r="H244" s="30">
        <v>4506259</v>
      </c>
      <c r="I244" s="30">
        <v>4268823</v>
      </c>
      <c r="J244" s="178">
        <f t="shared" si="6"/>
        <v>-237436</v>
      </c>
      <c r="K244" s="179">
        <f t="shared" si="7"/>
        <v>-5.2690269245509409E-2</v>
      </c>
      <c r="L244" s="222">
        <v>115</v>
      </c>
    </row>
    <row r="245" spans="1:13">
      <c r="A245" s="142" t="s">
        <v>250</v>
      </c>
      <c r="B245" s="112" t="str">
        <f>'Average Weekday'!B245</f>
        <v/>
      </c>
      <c r="C245" s="58" t="s">
        <v>236</v>
      </c>
      <c r="D245" s="63">
        <v>1731602</v>
      </c>
      <c r="E245" s="30">
        <v>1693561</v>
      </c>
      <c r="F245" s="86">
        <v>1731460</v>
      </c>
      <c r="G245" s="86">
        <v>1743984</v>
      </c>
      <c r="H245" s="30">
        <v>1622552</v>
      </c>
      <c r="I245" s="30">
        <v>1743921</v>
      </c>
      <c r="J245" s="178">
        <f t="shared" si="6"/>
        <v>121369</v>
      </c>
      <c r="K245" s="179">
        <f t="shared" si="7"/>
        <v>7.4801300667097267E-2</v>
      </c>
      <c r="L245" s="222">
        <v>268</v>
      </c>
    </row>
    <row r="246" spans="1:13">
      <c r="A246" s="142" t="s">
        <v>251</v>
      </c>
      <c r="B246" s="112" t="str">
        <f>'Average Weekday'!B246</f>
        <v/>
      </c>
      <c r="C246" s="58" t="s">
        <v>236</v>
      </c>
      <c r="D246" s="63">
        <v>4542044</v>
      </c>
      <c r="E246" s="30">
        <v>4646578</v>
      </c>
      <c r="F246" s="86">
        <v>4564432</v>
      </c>
      <c r="G246" s="86">
        <v>4440108</v>
      </c>
      <c r="H246" s="30">
        <v>4260166</v>
      </c>
      <c r="I246" s="30">
        <v>3874783</v>
      </c>
      <c r="J246" s="178">
        <f t="shared" si="6"/>
        <v>-385383</v>
      </c>
      <c r="K246" s="179">
        <f t="shared" si="7"/>
        <v>-9.0461967913926356E-2</v>
      </c>
      <c r="L246" s="222">
        <v>126</v>
      </c>
      <c r="M246" s="6"/>
    </row>
    <row r="247" spans="1:13" s="6" customFormat="1">
      <c r="A247" s="142" t="s">
        <v>252</v>
      </c>
      <c r="B247" s="112" t="str">
        <f>'Average Weekday'!B247</f>
        <v/>
      </c>
      <c r="C247" s="58" t="s">
        <v>236</v>
      </c>
      <c r="D247" s="63">
        <v>14340856</v>
      </c>
      <c r="E247" s="30">
        <v>14763727</v>
      </c>
      <c r="F247" s="86">
        <v>14572075</v>
      </c>
      <c r="G247" s="86">
        <v>14153266</v>
      </c>
      <c r="H247" s="30">
        <v>14324670</v>
      </c>
      <c r="I247" s="30">
        <v>14239275</v>
      </c>
      <c r="J247" s="178">
        <f t="shared" si="6"/>
        <v>-85395</v>
      </c>
      <c r="K247" s="179">
        <f t="shared" si="7"/>
        <v>-5.9613938750421478E-3</v>
      </c>
      <c r="L247" s="222">
        <v>18</v>
      </c>
      <c r="M247" s="4"/>
    </row>
    <row r="248" spans="1:13">
      <c r="A248" s="142" t="s">
        <v>253</v>
      </c>
      <c r="B248" s="112" t="str">
        <f>'Average Weekday'!B248</f>
        <v/>
      </c>
      <c r="C248" s="58" t="s">
        <v>236</v>
      </c>
      <c r="D248" s="63">
        <v>16215866</v>
      </c>
      <c r="E248" s="30">
        <v>16121318</v>
      </c>
      <c r="F248" s="86">
        <v>16118952</v>
      </c>
      <c r="G248" s="86">
        <v>15187056</v>
      </c>
      <c r="H248" s="30">
        <v>15002214</v>
      </c>
      <c r="I248" s="30">
        <v>14736035</v>
      </c>
      <c r="J248" s="178">
        <f t="shared" si="6"/>
        <v>-266179</v>
      </c>
      <c r="K248" s="179">
        <f t="shared" si="7"/>
        <v>-1.7742647851843735E-2</v>
      </c>
      <c r="L248" s="222">
        <v>17</v>
      </c>
    </row>
    <row r="249" spans="1:13">
      <c r="A249" s="142" t="s">
        <v>254</v>
      </c>
      <c r="B249" s="112" t="str">
        <f>'Average Weekday'!B249</f>
        <v/>
      </c>
      <c r="C249" s="58" t="s">
        <v>236</v>
      </c>
      <c r="D249" s="63">
        <v>35677468</v>
      </c>
      <c r="E249" s="30">
        <v>35320623</v>
      </c>
      <c r="F249" s="86">
        <v>34289822</v>
      </c>
      <c r="G249" s="86">
        <v>34557551</v>
      </c>
      <c r="H249" s="30">
        <v>33124407</v>
      </c>
      <c r="I249" s="30">
        <v>32385260</v>
      </c>
      <c r="J249" s="178">
        <f t="shared" si="6"/>
        <v>-739147</v>
      </c>
      <c r="K249" s="179">
        <f t="shared" si="7"/>
        <v>-2.2314271165669471E-2</v>
      </c>
      <c r="L249" s="222">
        <v>4</v>
      </c>
    </row>
    <row r="250" spans="1:13">
      <c r="A250" s="142" t="s">
        <v>255</v>
      </c>
      <c r="B250" s="112" t="str">
        <f>'Average Weekday'!B250</f>
        <v/>
      </c>
      <c r="C250" s="58" t="s">
        <v>236</v>
      </c>
      <c r="D250" s="63">
        <v>3364151</v>
      </c>
      <c r="E250" s="30">
        <v>3338110</v>
      </c>
      <c r="F250" s="86">
        <v>3328994</v>
      </c>
      <c r="G250" s="86">
        <v>3208921</v>
      </c>
      <c r="H250" s="30">
        <v>3062446</v>
      </c>
      <c r="I250" s="30">
        <v>2936613</v>
      </c>
      <c r="J250" s="178">
        <f t="shared" si="6"/>
        <v>-125833</v>
      </c>
      <c r="K250" s="179">
        <f t="shared" si="7"/>
        <v>-4.1089051039593844E-2</v>
      </c>
      <c r="L250" s="222">
        <v>169</v>
      </c>
      <c r="M250" s="6"/>
    </row>
    <row r="251" spans="1:13">
      <c r="A251" s="142" t="s">
        <v>256</v>
      </c>
      <c r="B251" s="112">
        <f>'Average Weekday'!B251</f>
        <v>66</v>
      </c>
      <c r="C251" s="58" t="s">
        <v>236</v>
      </c>
      <c r="D251" s="63">
        <v>1114674</v>
      </c>
      <c r="E251" s="30">
        <v>1137484</v>
      </c>
      <c r="F251" s="86">
        <v>1086105</v>
      </c>
      <c r="G251" s="86">
        <v>1093045</v>
      </c>
      <c r="H251" s="30">
        <v>635413</v>
      </c>
      <c r="I251" s="30">
        <v>954825</v>
      </c>
      <c r="J251" s="178">
        <f t="shared" si="6"/>
        <v>319412</v>
      </c>
      <c r="K251" s="179">
        <f t="shared" si="7"/>
        <v>0.50268408106223827</v>
      </c>
      <c r="L251" s="222">
        <v>368</v>
      </c>
    </row>
    <row r="252" spans="1:13">
      <c r="A252" s="142" t="s">
        <v>257</v>
      </c>
      <c r="B252" s="112" t="str">
        <f>'Average Weekday'!B252</f>
        <v/>
      </c>
      <c r="C252" s="58" t="s">
        <v>236</v>
      </c>
      <c r="D252" s="63">
        <v>7778992</v>
      </c>
      <c r="E252" s="30">
        <v>7923696</v>
      </c>
      <c r="F252" s="86">
        <v>7949593</v>
      </c>
      <c r="G252" s="86">
        <v>7714122</v>
      </c>
      <c r="H252" s="30">
        <v>7434662</v>
      </c>
      <c r="I252" s="30">
        <v>7464653</v>
      </c>
      <c r="J252" s="178">
        <f t="shared" si="6"/>
        <v>29991</v>
      </c>
      <c r="K252" s="179">
        <f t="shared" si="7"/>
        <v>4.0339426324962719E-3</v>
      </c>
      <c r="L252" s="222">
        <v>49</v>
      </c>
    </row>
    <row r="253" spans="1:13">
      <c r="A253" s="142" t="s">
        <v>258</v>
      </c>
      <c r="B253" s="112" t="str">
        <f>'Average Weekday'!B253</f>
        <v/>
      </c>
      <c r="C253" s="58" t="s">
        <v>236</v>
      </c>
      <c r="D253" s="63">
        <v>1299098</v>
      </c>
      <c r="E253" s="30">
        <v>1306282</v>
      </c>
      <c r="F253" s="86">
        <v>1308981</v>
      </c>
      <c r="G253" s="86">
        <v>1212240</v>
      </c>
      <c r="H253" s="30">
        <v>1115948</v>
      </c>
      <c r="I253" s="30">
        <v>1123868</v>
      </c>
      <c r="J253" s="178">
        <f t="shared" si="6"/>
        <v>7920</v>
      </c>
      <c r="K253" s="179">
        <f t="shared" si="7"/>
        <v>7.097104883023223E-3</v>
      </c>
      <c r="L253" s="222">
        <v>341</v>
      </c>
      <c r="M253" s="6"/>
    </row>
    <row r="254" spans="1:13">
      <c r="A254" s="142" t="s">
        <v>259</v>
      </c>
      <c r="B254" s="112" t="str">
        <f>'Average Weekday'!B254</f>
        <v/>
      </c>
      <c r="C254" s="58" t="s">
        <v>236</v>
      </c>
      <c r="D254" s="63">
        <v>852716</v>
      </c>
      <c r="E254" s="30">
        <v>842826</v>
      </c>
      <c r="F254" s="86">
        <v>881431</v>
      </c>
      <c r="G254" s="86">
        <v>887427</v>
      </c>
      <c r="H254" s="30">
        <v>1001262</v>
      </c>
      <c r="I254" s="30">
        <v>895036</v>
      </c>
      <c r="J254" s="178">
        <f t="shared" si="6"/>
        <v>-106226</v>
      </c>
      <c r="K254" s="179">
        <f t="shared" si="7"/>
        <v>-0.10609211175496523</v>
      </c>
      <c r="L254" s="222">
        <v>373</v>
      </c>
      <c r="M254" s="6"/>
    </row>
    <row r="255" spans="1:13">
      <c r="A255" s="142" t="s">
        <v>260</v>
      </c>
      <c r="B255" s="112" t="str">
        <f>'Average Weekday'!B255</f>
        <v/>
      </c>
      <c r="C255" s="58" t="s">
        <v>236</v>
      </c>
      <c r="D255" s="63">
        <v>3481873</v>
      </c>
      <c r="E255" s="30">
        <v>3516545</v>
      </c>
      <c r="F255" s="86">
        <v>3542519</v>
      </c>
      <c r="G255" s="86">
        <v>3488053</v>
      </c>
      <c r="H255" s="30">
        <v>3514522</v>
      </c>
      <c r="I255" s="30">
        <v>3739786</v>
      </c>
      <c r="J255" s="178">
        <f t="shared" si="6"/>
        <v>225264</v>
      </c>
      <c r="K255" s="179">
        <f t="shared" si="7"/>
        <v>6.4095202704663679E-2</v>
      </c>
      <c r="L255" s="222">
        <v>134</v>
      </c>
    </row>
    <row r="256" spans="1:13">
      <c r="A256" s="142" t="s">
        <v>261</v>
      </c>
      <c r="B256" s="112">
        <f>'Average Weekday'!B256</f>
        <v>67</v>
      </c>
      <c r="C256" s="58" t="s">
        <v>236</v>
      </c>
      <c r="D256" s="63">
        <v>1390615</v>
      </c>
      <c r="E256" s="30">
        <v>1395260</v>
      </c>
      <c r="F256" s="86">
        <v>1450668</v>
      </c>
      <c r="G256" s="86">
        <v>1437340</v>
      </c>
      <c r="H256" s="30">
        <v>548092</v>
      </c>
      <c r="I256" s="30">
        <v>1390312</v>
      </c>
      <c r="J256" s="178">
        <f t="shared" si="6"/>
        <v>842220</v>
      </c>
      <c r="K256" s="179">
        <f t="shared" si="7"/>
        <v>1.5366398341884209</v>
      </c>
      <c r="L256" s="222">
        <v>309</v>
      </c>
    </row>
    <row r="257" spans="1:13">
      <c r="A257" s="142" t="s">
        <v>262</v>
      </c>
      <c r="B257" s="112">
        <f>'Average Weekday'!B257</f>
        <v>68</v>
      </c>
      <c r="C257" s="58" t="s">
        <v>236</v>
      </c>
      <c r="D257" s="63">
        <v>8090476</v>
      </c>
      <c r="E257" s="30">
        <v>8009233</v>
      </c>
      <c r="F257" s="86">
        <v>8217661</v>
      </c>
      <c r="G257" s="86">
        <v>7945871</v>
      </c>
      <c r="H257" s="30">
        <v>8150537</v>
      </c>
      <c r="I257" s="30">
        <v>6156288</v>
      </c>
      <c r="J257" s="178">
        <f t="shared" si="6"/>
        <v>-1994249</v>
      </c>
      <c r="K257" s="179">
        <f t="shared" si="7"/>
        <v>-0.24467700717142932</v>
      </c>
      <c r="L257" s="222">
        <v>67</v>
      </c>
    </row>
    <row r="258" spans="1:13" s="6" customFormat="1">
      <c r="A258" s="142" t="s">
        <v>263</v>
      </c>
      <c r="B258" s="112" t="str">
        <f>'Average Weekday'!B258</f>
        <v/>
      </c>
      <c r="C258" s="58" t="s">
        <v>236</v>
      </c>
      <c r="D258" s="63">
        <v>4187473</v>
      </c>
      <c r="E258" s="30">
        <v>4197373</v>
      </c>
      <c r="F258" s="86">
        <v>4049645</v>
      </c>
      <c r="G258" s="86">
        <v>4112450</v>
      </c>
      <c r="H258" s="30">
        <v>3879652</v>
      </c>
      <c r="I258" s="30">
        <v>4182625</v>
      </c>
      <c r="J258" s="178">
        <f t="shared" si="6"/>
        <v>302973</v>
      </c>
      <c r="K258" s="179">
        <f t="shared" si="7"/>
        <v>7.8092828944451714E-2</v>
      </c>
      <c r="L258" s="222">
        <v>118</v>
      </c>
      <c r="M258" s="4"/>
    </row>
    <row r="259" spans="1:13">
      <c r="A259" s="142" t="s">
        <v>264</v>
      </c>
      <c r="B259" s="112" t="str">
        <f>'Average Weekday'!B259</f>
        <v/>
      </c>
      <c r="C259" s="58" t="s">
        <v>236</v>
      </c>
      <c r="D259" s="63">
        <v>2622558</v>
      </c>
      <c r="E259" s="30">
        <v>2676304</v>
      </c>
      <c r="F259" s="86">
        <v>2687128</v>
      </c>
      <c r="G259" s="86">
        <v>2594336</v>
      </c>
      <c r="H259" s="30">
        <v>2683235</v>
      </c>
      <c r="I259" s="30">
        <v>2649616</v>
      </c>
      <c r="J259" s="178">
        <f t="shared" si="6"/>
        <v>-33619</v>
      </c>
      <c r="K259" s="179">
        <f t="shared" si="7"/>
        <v>-1.2529279023268555E-2</v>
      </c>
      <c r="L259" s="222">
        <v>184</v>
      </c>
    </row>
    <row r="260" spans="1:13" s="6" customFormat="1">
      <c r="A260" s="142" t="s">
        <v>265</v>
      </c>
      <c r="B260" s="112" t="str">
        <f>'Average Weekday'!B260</f>
        <v/>
      </c>
      <c r="C260" s="58" t="s">
        <v>236</v>
      </c>
      <c r="D260" s="63">
        <v>3751020</v>
      </c>
      <c r="E260" s="30">
        <v>3779275</v>
      </c>
      <c r="F260" s="86">
        <v>3772385</v>
      </c>
      <c r="G260" s="86">
        <v>3742446</v>
      </c>
      <c r="H260" s="30">
        <v>3605435</v>
      </c>
      <c r="I260" s="30">
        <v>3523536</v>
      </c>
      <c r="J260" s="178">
        <f t="shared" si="6"/>
        <v>-81899</v>
      </c>
      <c r="K260" s="179">
        <f t="shared" si="7"/>
        <v>-2.2715428235427902E-2</v>
      </c>
      <c r="L260" s="222">
        <v>143</v>
      </c>
      <c r="M260" s="4"/>
    </row>
    <row r="261" spans="1:13">
      <c r="A261" s="142" t="s">
        <v>266</v>
      </c>
      <c r="B261" s="112" t="str">
        <f>'Average Weekday'!B261</f>
        <v/>
      </c>
      <c r="C261" s="58" t="s">
        <v>236</v>
      </c>
      <c r="D261" s="63">
        <v>3456161</v>
      </c>
      <c r="E261" s="30">
        <v>3628174</v>
      </c>
      <c r="F261" s="86">
        <v>3459170</v>
      </c>
      <c r="G261" s="86">
        <v>3453621</v>
      </c>
      <c r="H261" s="30">
        <v>3368097</v>
      </c>
      <c r="I261" s="30">
        <v>3404841</v>
      </c>
      <c r="J261" s="178">
        <f t="shared" ref="J261:J324" si="8">I261-H261</f>
        <v>36744</v>
      </c>
      <c r="K261" s="179">
        <f t="shared" ref="K261:K324" si="9">J261/H261</f>
        <v>1.0909424520730846E-2</v>
      </c>
      <c r="L261" s="222">
        <v>147</v>
      </c>
    </row>
    <row r="262" spans="1:13">
      <c r="A262" s="142" t="s">
        <v>267</v>
      </c>
      <c r="B262" s="112" t="str">
        <f>'Average Weekday'!B262</f>
        <v/>
      </c>
      <c r="C262" s="58" t="s">
        <v>236</v>
      </c>
      <c r="D262" s="63">
        <v>1458911</v>
      </c>
      <c r="E262" s="30">
        <v>1530460</v>
      </c>
      <c r="F262" s="86">
        <v>1460194</v>
      </c>
      <c r="G262" s="86">
        <v>1494996</v>
      </c>
      <c r="H262" s="30">
        <v>1423142</v>
      </c>
      <c r="I262" s="30">
        <v>1535450</v>
      </c>
      <c r="J262" s="178">
        <f t="shared" si="8"/>
        <v>112308</v>
      </c>
      <c r="K262" s="179">
        <f t="shared" si="9"/>
        <v>7.8915526349443696E-2</v>
      </c>
      <c r="L262" s="222">
        <v>292</v>
      </c>
    </row>
    <row r="263" spans="1:13">
      <c r="A263" s="142" t="s">
        <v>268</v>
      </c>
      <c r="B263" s="112" t="str">
        <f>'Average Weekday'!B263</f>
        <v/>
      </c>
      <c r="C263" s="58" t="s">
        <v>236</v>
      </c>
      <c r="D263" s="63">
        <v>2700904</v>
      </c>
      <c r="E263" s="30">
        <v>2713440</v>
      </c>
      <c r="F263" s="86">
        <v>2730419</v>
      </c>
      <c r="G263" s="86">
        <v>2657964</v>
      </c>
      <c r="H263" s="30">
        <v>2526932</v>
      </c>
      <c r="I263" s="30">
        <v>2333160</v>
      </c>
      <c r="J263" s="178">
        <f t="shared" si="8"/>
        <v>-193772</v>
      </c>
      <c r="K263" s="179">
        <f t="shared" si="9"/>
        <v>-7.6682712475048792E-2</v>
      </c>
      <c r="L263" s="222">
        <v>201</v>
      </c>
    </row>
    <row r="264" spans="1:13">
      <c r="A264" s="142" t="s">
        <v>269</v>
      </c>
      <c r="B264" s="112" t="str">
        <f>'Average Weekday'!B264</f>
        <v/>
      </c>
      <c r="C264" s="58" t="s">
        <v>236</v>
      </c>
      <c r="D264" s="63">
        <v>5772265</v>
      </c>
      <c r="E264" s="30">
        <v>5847710</v>
      </c>
      <c r="F264" s="86">
        <v>5772537</v>
      </c>
      <c r="G264" s="86">
        <v>5372036</v>
      </c>
      <c r="H264" s="30">
        <v>5034358</v>
      </c>
      <c r="I264" s="30">
        <v>5583944</v>
      </c>
      <c r="J264" s="178">
        <f t="shared" si="8"/>
        <v>549586</v>
      </c>
      <c r="K264" s="179">
        <f t="shared" si="9"/>
        <v>0.10916704771492214</v>
      </c>
      <c r="L264" s="222">
        <v>79</v>
      </c>
    </row>
    <row r="265" spans="1:13" s="6" customFormat="1">
      <c r="A265" s="142" t="s">
        <v>270</v>
      </c>
      <c r="B265" s="112" t="str">
        <f>'Average Weekday'!B265</f>
        <v/>
      </c>
      <c r="C265" s="58" t="s">
        <v>236</v>
      </c>
      <c r="D265" s="63">
        <v>2049587</v>
      </c>
      <c r="E265" s="30">
        <v>2090297</v>
      </c>
      <c r="F265" s="86">
        <v>2148169</v>
      </c>
      <c r="G265" s="86">
        <v>2097830</v>
      </c>
      <c r="H265" s="30">
        <v>2020214</v>
      </c>
      <c r="I265" s="30">
        <v>1853146</v>
      </c>
      <c r="J265" s="178">
        <f t="shared" si="8"/>
        <v>-167068</v>
      </c>
      <c r="K265" s="179">
        <f t="shared" si="9"/>
        <v>-8.2698169599854279E-2</v>
      </c>
      <c r="L265" s="222">
        <v>251</v>
      </c>
      <c r="M265" s="4"/>
    </row>
    <row r="266" spans="1:13">
      <c r="A266" s="142" t="s">
        <v>271</v>
      </c>
      <c r="B266" s="112" t="str">
        <f>'Average Weekday'!B266</f>
        <v/>
      </c>
      <c r="C266" s="58" t="s">
        <v>236</v>
      </c>
      <c r="D266" s="63">
        <v>626312</v>
      </c>
      <c r="E266" s="30">
        <v>615177</v>
      </c>
      <c r="F266" s="86">
        <v>636441</v>
      </c>
      <c r="G266" s="86">
        <v>617727</v>
      </c>
      <c r="H266" s="30">
        <v>553050</v>
      </c>
      <c r="I266" s="30">
        <v>527505</v>
      </c>
      <c r="J266" s="178">
        <f t="shared" si="8"/>
        <v>-25545</v>
      </c>
      <c r="K266" s="179">
        <f t="shared" si="9"/>
        <v>-4.6189313805261728E-2</v>
      </c>
      <c r="L266" s="222">
        <v>408</v>
      </c>
    </row>
    <row r="267" spans="1:13" s="6" customFormat="1">
      <c r="A267" s="142" t="s">
        <v>272</v>
      </c>
      <c r="B267" s="112" t="str">
        <f>'Average Weekday'!B267</f>
        <v/>
      </c>
      <c r="C267" s="58" t="s">
        <v>236</v>
      </c>
      <c r="D267" s="63">
        <v>4883773</v>
      </c>
      <c r="E267" s="30">
        <v>4884678</v>
      </c>
      <c r="F267" s="86">
        <v>4703374</v>
      </c>
      <c r="G267" s="86">
        <v>4557216</v>
      </c>
      <c r="H267" s="30">
        <v>4853909</v>
      </c>
      <c r="I267" s="30">
        <v>4627755</v>
      </c>
      <c r="J267" s="178">
        <f t="shared" si="8"/>
        <v>-226154</v>
      </c>
      <c r="K267" s="179">
        <f t="shared" si="9"/>
        <v>-4.6592138418746626E-2</v>
      </c>
      <c r="L267" s="222">
        <v>102</v>
      </c>
      <c r="M267" s="4"/>
    </row>
    <row r="268" spans="1:13" s="6" customFormat="1">
      <c r="A268" s="142" t="s">
        <v>273</v>
      </c>
      <c r="B268" s="112" t="str">
        <f>'Average Weekday'!B268</f>
        <v/>
      </c>
      <c r="C268" s="58" t="s">
        <v>236</v>
      </c>
      <c r="D268" s="63">
        <v>9033835</v>
      </c>
      <c r="E268" s="30">
        <v>8627481</v>
      </c>
      <c r="F268" s="86">
        <v>8539378</v>
      </c>
      <c r="G268" s="86">
        <v>8265227</v>
      </c>
      <c r="H268" s="30">
        <v>9035498</v>
      </c>
      <c r="I268" s="30">
        <v>8659806</v>
      </c>
      <c r="J268" s="178">
        <f t="shared" si="8"/>
        <v>-375692</v>
      </c>
      <c r="K268" s="179">
        <f t="shared" si="9"/>
        <v>-4.157955654464203E-2</v>
      </c>
      <c r="L268" s="222">
        <v>35</v>
      </c>
    </row>
    <row r="269" spans="1:13">
      <c r="A269" s="142" t="s">
        <v>274</v>
      </c>
      <c r="B269" s="112" t="str">
        <f>'Average Weekday'!B269</f>
        <v/>
      </c>
      <c r="C269" s="58" t="s">
        <v>236</v>
      </c>
      <c r="D269" s="63">
        <v>7923005</v>
      </c>
      <c r="E269" s="30">
        <v>7844508</v>
      </c>
      <c r="F269" s="86">
        <v>7543246</v>
      </c>
      <c r="G269" s="86">
        <v>7410618</v>
      </c>
      <c r="H269" s="30">
        <v>7420152</v>
      </c>
      <c r="I269" s="30">
        <v>7272610</v>
      </c>
      <c r="J269" s="178">
        <f t="shared" si="8"/>
        <v>-147542</v>
      </c>
      <c r="K269" s="179">
        <f t="shared" si="9"/>
        <v>-1.988395925043045E-2</v>
      </c>
      <c r="L269" s="222">
        <v>52</v>
      </c>
    </row>
    <row r="270" spans="1:13">
      <c r="A270" s="142" t="s">
        <v>275</v>
      </c>
      <c r="B270" s="112">
        <f>'Average Weekday'!B270</f>
        <v>69</v>
      </c>
      <c r="C270" s="58" t="s">
        <v>236</v>
      </c>
      <c r="D270" s="63">
        <v>8678810</v>
      </c>
      <c r="E270" s="30">
        <v>8942154</v>
      </c>
      <c r="F270" s="86">
        <v>8989195</v>
      </c>
      <c r="G270" s="86">
        <v>8636801</v>
      </c>
      <c r="H270" s="30">
        <v>5099809</v>
      </c>
      <c r="I270" s="30">
        <v>8619473</v>
      </c>
      <c r="J270" s="178">
        <f t="shared" si="8"/>
        <v>3519664</v>
      </c>
      <c r="K270" s="179">
        <f t="shared" si="9"/>
        <v>0.69015604309886902</v>
      </c>
      <c r="L270" s="222">
        <v>36</v>
      </c>
    </row>
    <row r="271" spans="1:13">
      <c r="A271" s="142" t="s">
        <v>276</v>
      </c>
      <c r="B271" s="112" t="str">
        <f>'Average Weekday'!B271</f>
        <v/>
      </c>
      <c r="C271" s="58" t="s">
        <v>236</v>
      </c>
      <c r="D271" s="63">
        <v>7348879</v>
      </c>
      <c r="E271" s="30">
        <v>7965410</v>
      </c>
      <c r="F271" s="86">
        <v>8151328</v>
      </c>
      <c r="G271" s="86">
        <v>7651650</v>
      </c>
      <c r="H271" s="30">
        <v>8155834</v>
      </c>
      <c r="I271" s="30">
        <v>7085694</v>
      </c>
      <c r="J271" s="178">
        <f t="shared" si="8"/>
        <v>-1070140</v>
      </c>
      <c r="K271" s="179">
        <f t="shared" si="9"/>
        <v>-0.13121159650870776</v>
      </c>
      <c r="L271" s="222">
        <v>53</v>
      </c>
    </row>
    <row r="272" spans="1:13">
      <c r="A272" s="142" t="s">
        <v>277</v>
      </c>
      <c r="B272" s="112" t="str">
        <f>'Average Weekday'!B272</f>
        <v/>
      </c>
      <c r="C272" s="58" t="s">
        <v>236</v>
      </c>
      <c r="D272" s="63">
        <v>4666347</v>
      </c>
      <c r="E272" s="30">
        <v>4665377</v>
      </c>
      <c r="F272" s="86">
        <v>4544976</v>
      </c>
      <c r="G272" s="86">
        <v>4348170</v>
      </c>
      <c r="H272" s="30">
        <v>4444072</v>
      </c>
      <c r="I272" s="30">
        <v>4493352</v>
      </c>
      <c r="J272" s="178">
        <f t="shared" si="8"/>
        <v>49280</v>
      </c>
      <c r="K272" s="179">
        <f t="shared" si="9"/>
        <v>1.108892925227134E-2</v>
      </c>
      <c r="L272" s="222">
        <v>108</v>
      </c>
    </row>
    <row r="273" spans="1:13">
      <c r="A273" s="142" t="s">
        <v>278</v>
      </c>
      <c r="B273" s="112">
        <f>'Average Weekday'!B273</f>
        <v>70</v>
      </c>
      <c r="C273" s="58" t="s">
        <v>236</v>
      </c>
      <c r="D273" s="63">
        <v>7107083</v>
      </c>
      <c r="E273" s="30">
        <v>7214293</v>
      </c>
      <c r="F273" s="86">
        <v>7161164</v>
      </c>
      <c r="G273" s="86">
        <v>6836061</v>
      </c>
      <c r="H273" s="30">
        <v>3525030</v>
      </c>
      <c r="I273" s="30">
        <v>5834989</v>
      </c>
      <c r="J273" s="178">
        <f t="shared" si="8"/>
        <v>2309959</v>
      </c>
      <c r="K273" s="179">
        <f t="shared" si="9"/>
        <v>0.65530194069270331</v>
      </c>
      <c r="L273" s="222">
        <v>73</v>
      </c>
    </row>
    <row r="274" spans="1:13">
      <c r="A274" s="142" t="s">
        <v>279</v>
      </c>
      <c r="B274" s="112" t="str">
        <f>'Average Weekday'!B274</f>
        <v/>
      </c>
      <c r="C274" s="58" t="s">
        <v>236</v>
      </c>
      <c r="D274" s="63">
        <v>3796977</v>
      </c>
      <c r="E274" s="30">
        <v>4083143</v>
      </c>
      <c r="F274" s="86">
        <v>4205109</v>
      </c>
      <c r="G274" s="86">
        <v>4065263</v>
      </c>
      <c r="H274" s="30">
        <v>4445982</v>
      </c>
      <c r="I274" s="30">
        <v>4018310</v>
      </c>
      <c r="J274" s="178">
        <f t="shared" si="8"/>
        <v>-427672</v>
      </c>
      <c r="K274" s="179">
        <f t="shared" si="9"/>
        <v>-9.6192922058613822E-2</v>
      </c>
      <c r="L274" s="222">
        <v>122</v>
      </c>
    </row>
    <row r="275" spans="1:13">
      <c r="A275" s="142" t="s">
        <v>280</v>
      </c>
      <c r="B275" s="112" t="str">
        <f>'Average Weekday'!B275</f>
        <v/>
      </c>
      <c r="C275" s="58" t="s">
        <v>236</v>
      </c>
      <c r="D275" s="63">
        <v>2473561</v>
      </c>
      <c r="E275" s="30">
        <v>2386533</v>
      </c>
      <c r="F275" s="86">
        <v>2449392</v>
      </c>
      <c r="G275" s="86">
        <v>2319152</v>
      </c>
      <c r="H275" s="30">
        <v>2204834</v>
      </c>
      <c r="I275" s="30">
        <v>1700456</v>
      </c>
      <c r="J275" s="178">
        <f t="shared" si="8"/>
        <v>-504378</v>
      </c>
      <c r="K275" s="179">
        <f t="shared" si="9"/>
        <v>-0.22876007899007364</v>
      </c>
      <c r="L275" s="222">
        <v>275</v>
      </c>
      <c r="M275" s="6"/>
    </row>
    <row r="276" spans="1:13">
      <c r="A276" s="142" t="s">
        <v>281</v>
      </c>
      <c r="B276" s="112" t="str">
        <f>'Average Weekday'!B276</f>
        <v/>
      </c>
      <c r="C276" s="58" t="s">
        <v>236</v>
      </c>
      <c r="D276" s="63">
        <v>9798598</v>
      </c>
      <c r="E276" s="30">
        <v>9701723</v>
      </c>
      <c r="F276" s="86">
        <v>9577123</v>
      </c>
      <c r="G276" s="86">
        <v>8916102</v>
      </c>
      <c r="H276" s="30">
        <v>9530273</v>
      </c>
      <c r="I276" s="30">
        <v>8934900</v>
      </c>
      <c r="J276" s="178">
        <f t="shared" si="8"/>
        <v>-595373</v>
      </c>
      <c r="K276" s="179">
        <f t="shared" si="9"/>
        <v>-6.247176759784321E-2</v>
      </c>
      <c r="L276" s="222">
        <v>33</v>
      </c>
    </row>
    <row r="277" spans="1:13">
      <c r="A277" s="142" t="s">
        <v>282</v>
      </c>
      <c r="B277" s="112" t="str">
        <f>'Average Weekday'!B277</f>
        <v/>
      </c>
      <c r="C277" s="58" t="s">
        <v>236</v>
      </c>
      <c r="D277" s="63">
        <v>39285568</v>
      </c>
      <c r="E277" s="30">
        <v>39541865</v>
      </c>
      <c r="F277" s="86">
        <v>39000352</v>
      </c>
      <c r="G277" s="86">
        <v>39672507</v>
      </c>
      <c r="H277" s="30">
        <v>39111312</v>
      </c>
      <c r="I277" s="30">
        <v>39385436</v>
      </c>
      <c r="J277" s="178">
        <f t="shared" si="8"/>
        <v>274124</v>
      </c>
      <c r="K277" s="179">
        <f t="shared" si="9"/>
        <v>7.0088162728982346E-3</v>
      </c>
      <c r="L277" s="222">
        <v>3</v>
      </c>
    </row>
    <row r="278" spans="1:13">
      <c r="A278" s="142" t="s">
        <v>283</v>
      </c>
      <c r="B278" s="112" t="str">
        <f>'Average Weekday'!B278</f>
        <v/>
      </c>
      <c r="C278" s="58" t="s">
        <v>236</v>
      </c>
      <c r="D278" s="63"/>
      <c r="E278" s="30">
        <v>692165</v>
      </c>
      <c r="F278" s="86">
        <v>2691851</v>
      </c>
      <c r="G278" s="86">
        <v>3098699</v>
      </c>
      <c r="H278" s="30">
        <v>3189867</v>
      </c>
      <c r="I278" s="30">
        <v>6108384</v>
      </c>
      <c r="J278" s="178">
        <f t="shared" si="8"/>
        <v>2918517</v>
      </c>
      <c r="K278" s="179">
        <f t="shared" si="9"/>
        <v>0.91493375742625005</v>
      </c>
      <c r="L278" s="222">
        <v>69</v>
      </c>
      <c r="M278" s="6"/>
    </row>
    <row r="279" spans="1:13">
      <c r="A279" s="142" t="s">
        <v>284</v>
      </c>
      <c r="B279" s="112" t="str">
        <f>'Average Weekday'!B279</f>
        <v/>
      </c>
      <c r="C279" s="58" t="s">
        <v>236</v>
      </c>
      <c r="D279" s="63">
        <v>28638643</v>
      </c>
      <c r="E279" s="30">
        <v>28309160</v>
      </c>
      <c r="F279" s="86">
        <v>27741367</v>
      </c>
      <c r="G279" s="86">
        <v>26034238</v>
      </c>
      <c r="H279" s="30">
        <v>25968950</v>
      </c>
      <c r="I279" s="30">
        <v>25967676</v>
      </c>
      <c r="J279" s="178">
        <f t="shared" si="8"/>
        <v>-1274</v>
      </c>
      <c r="K279" s="179">
        <f t="shared" si="9"/>
        <v>-4.9058587274418105E-5</v>
      </c>
      <c r="L279" s="222">
        <v>6</v>
      </c>
    </row>
    <row r="280" spans="1:13">
      <c r="A280" s="142" t="s">
        <v>285</v>
      </c>
      <c r="B280" s="112" t="str">
        <f>'Average Weekday'!B280</f>
        <v/>
      </c>
      <c r="C280" s="58" t="s">
        <v>236</v>
      </c>
      <c r="D280" s="63">
        <v>26493571</v>
      </c>
      <c r="E280" s="30">
        <v>26147434</v>
      </c>
      <c r="F280" s="86">
        <v>25183869</v>
      </c>
      <c r="G280" s="86">
        <v>24366500</v>
      </c>
      <c r="H280" s="30">
        <v>24857456</v>
      </c>
      <c r="I280" s="30">
        <v>25631364</v>
      </c>
      <c r="J280" s="178">
        <f t="shared" si="8"/>
        <v>773908</v>
      </c>
      <c r="K280" s="179">
        <f t="shared" si="9"/>
        <v>3.1133837670274868E-2</v>
      </c>
      <c r="L280" s="222">
        <v>7</v>
      </c>
      <c r="M280" s="6"/>
    </row>
    <row r="281" spans="1:13">
      <c r="A281" s="142" t="s">
        <v>286</v>
      </c>
      <c r="B281" s="112" t="str">
        <f>'Average Weekday'!B281</f>
        <v/>
      </c>
      <c r="C281" s="58" t="s">
        <v>236</v>
      </c>
      <c r="D281" s="63">
        <v>15896805</v>
      </c>
      <c r="E281" s="30">
        <v>16220605</v>
      </c>
      <c r="F281" s="86">
        <v>16934142</v>
      </c>
      <c r="G281" s="86">
        <v>16594289</v>
      </c>
      <c r="H281" s="30">
        <v>16056128</v>
      </c>
      <c r="I281" s="30">
        <v>17213702</v>
      </c>
      <c r="J281" s="178">
        <f t="shared" si="8"/>
        <v>1157574</v>
      </c>
      <c r="K281" s="179">
        <f t="shared" si="9"/>
        <v>7.2095464111895477E-2</v>
      </c>
      <c r="L281" s="222">
        <v>13</v>
      </c>
    </row>
    <row r="282" spans="1:13">
      <c r="A282" s="142" t="s">
        <v>287</v>
      </c>
      <c r="B282" s="112" t="str">
        <f>'Average Weekday'!B282</f>
        <v/>
      </c>
      <c r="C282" s="58" t="s">
        <v>236</v>
      </c>
      <c r="D282" s="63">
        <v>18236646</v>
      </c>
      <c r="E282" s="30">
        <v>18469446</v>
      </c>
      <c r="F282" s="86">
        <v>18086203</v>
      </c>
      <c r="G282" s="86">
        <v>17471620</v>
      </c>
      <c r="H282" s="30">
        <v>17289384</v>
      </c>
      <c r="I282" s="30">
        <v>18604810</v>
      </c>
      <c r="J282" s="178">
        <f t="shared" si="8"/>
        <v>1315426</v>
      </c>
      <c r="K282" s="179">
        <f t="shared" si="9"/>
        <v>7.6082872588173187E-2</v>
      </c>
      <c r="L282" s="222">
        <v>11</v>
      </c>
    </row>
    <row r="283" spans="1:13">
      <c r="A283" s="142" t="s">
        <v>288</v>
      </c>
      <c r="B283" s="112" t="str">
        <f>'Average Weekday'!B283</f>
        <v/>
      </c>
      <c r="C283" s="58" t="s">
        <v>236</v>
      </c>
      <c r="D283" s="63">
        <v>8544694</v>
      </c>
      <c r="E283" s="30">
        <v>8029988</v>
      </c>
      <c r="F283" s="86">
        <v>8754627</v>
      </c>
      <c r="G283" s="86">
        <v>8626669</v>
      </c>
      <c r="H283" s="30">
        <v>8394862</v>
      </c>
      <c r="I283" s="30">
        <v>7410041</v>
      </c>
      <c r="J283" s="178">
        <f t="shared" si="8"/>
        <v>-984821</v>
      </c>
      <c r="K283" s="179">
        <f t="shared" si="9"/>
        <v>-0.11731235129296944</v>
      </c>
      <c r="L283" s="222">
        <v>50</v>
      </c>
    </row>
    <row r="284" spans="1:13">
      <c r="A284" s="142" t="s">
        <v>289</v>
      </c>
      <c r="B284" s="112" t="str">
        <f>'Average Weekday'!B284</f>
        <v/>
      </c>
      <c r="C284" s="58" t="s">
        <v>236</v>
      </c>
      <c r="D284" s="63">
        <v>7543062</v>
      </c>
      <c r="E284" s="30">
        <v>7597212</v>
      </c>
      <c r="F284" s="86">
        <v>7240517</v>
      </c>
      <c r="G284" s="86">
        <v>7111270</v>
      </c>
      <c r="H284" s="30">
        <v>7748504</v>
      </c>
      <c r="I284" s="30">
        <v>7684091</v>
      </c>
      <c r="J284" s="178">
        <f t="shared" si="8"/>
        <v>-64413</v>
      </c>
      <c r="K284" s="179">
        <f t="shared" si="9"/>
        <v>-8.3129595080547163E-3</v>
      </c>
      <c r="L284" s="222">
        <v>47</v>
      </c>
    </row>
    <row r="285" spans="1:13">
      <c r="A285" s="142" t="s">
        <v>290</v>
      </c>
      <c r="B285" s="112" t="str">
        <f>'Average Weekday'!B285</f>
        <v/>
      </c>
      <c r="C285" s="58" t="s">
        <v>236</v>
      </c>
      <c r="D285" s="63">
        <v>6155019</v>
      </c>
      <c r="E285" s="30">
        <v>6017047</v>
      </c>
      <c r="F285" s="86">
        <v>5929715</v>
      </c>
      <c r="G285" s="86">
        <v>5367130</v>
      </c>
      <c r="H285" s="30">
        <v>5136918</v>
      </c>
      <c r="I285" s="30">
        <v>4995128</v>
      </c>
      <c r="J285" s="178">
        <f t="shared" si="8"/>
        <v>-141790</v>
      </c>
      <c r="K285" s="179">
        <f t="shared" si="9"/>
        <v>-2.7602153664901794E-2</v>
      </c>
      <c r="L285" s="222">
        <v>93</v>
      </c>
    </row>
    <row r="286" spans="1:13" s="6" customFormat="1">
      <c r="A286" s="142" t="s">
        <v>291</v>
      </c>
      <c r="B286" s="112" t="str">
        <f>'Average Weekday'!B286</f>
        <v/>
      </c>
      <c r="C286" s="58" t="s">
        <v>236</v>
      </c>
      <c r="D286" s="63">
        <v>8450496</v>
      </c>
      <c r="E286" s="30">
        <v>8266677</v>
      </c>
      <c r="F286" s="86">
        <v>8157242</v>
      </c>
      <c r="G286" s="86">
        <v>7751756</v>
      </c>
      <c r="H286" s="30">
        <v>8088925</v>
      </c>
      <c r="I286" s="30">
        <v>8134360</v>
      </c>
      <c r="J286" s="178">
        <f t="shared" si="8"/>
        <v>45435</v>
      </c>
      <c r="K286" s="179">
        <f t="shared" si="9"/>
        <v>5.6169392100928117E-3</v>
      </c>
      <c r="L286" s="222">
        <v>41</v>
      </c>
      <c r="M286" s="4"/>
    </row>
    <row r="287" spans="1:13">
      <c r="A287" s="142" t="s">
        <v>292</v>
      </c>
      <c r="B287" s="112" t="str">
        <f>'Average Weekday'!B287</f>
        <v/>
      </c>
      <c r="C287" s="58" t="s">
        <v>236</v>
      </c>
      <c r="D287" s="63">
        <v>6867521</v>
      </c>
      <c r="E287" s="30">
        <v>6826275</v>
      </c>
      <c r="F287" s="86">
        <v>6778797</v>
      </c>
      <c r="G287" s="86">
        <v>6694422</v>
      </c>
      <c r="H287" s="30">
        <v>6441984</v>
      </c>
      <c r="I287" s="30">
        <v>6902595</v>
      </c>
      <c r="J287" s="178">
        <f t="shared" si="8"/>
        <v>460611</v>
      </c>
      <c r="K287" s="179">
        <f t="shared" si="9"/>
        <v>7.1501419438483552E-2</v>
      </c>
      <c r="L287" s="222">
        <v>57</v>
      </c>
    </row>
    <row r="288" spans="1:13" s="6" customFormat="1">
      <c r="A288" s="142" t="s">
        <v>293</v>
      </c>
      <c r="B288" s="112">
        <f>'Average Weekday'!B288</f>
        <v>71</v>
      </c>
      <c r="C288" s="58" t="s">
        <v>236</v>
      </c>
      <c r="D288" s="63">
        <v>4603639</v>
      </c>
      <c r="E288" s="30">
        <v>4720245</v>
      </c>
      <c r="F288" s="86">
        <v>4821309</v>
      </c>
      <c r="G288" s="86">
        <v>4557372</v>
      </c>
      <c r="H288" s="30">
        <v>2254820</v>
      </c>
      <c r="I288" s="30">
        <v>4550216</v>
      </c>
      <c r="J288" s="178">
        <f t="shared" si="8"/>
        <v>2295396</v>
      </c>
      <c r="K288" s="179">
        <f t="shared" si="9"/>
        <v>1.0179952280004612</v>
      </c>
      <c r="L288" s="222">
        <v>106</v>
      </c>
      <c r="M288" s="4"/>
    </row>
    <row r="289" spans="1:13" s="6" customFormat="1">
      <c r="A289" s="142" t="s">
        <v>294</v>
      </c>
      <c r="B289" s="112" t="str">
        <f>'Average Weekday'!B289</f>
        <v/>
      </c>
      <c r="C289" s="58" t="s">
        <v>236</v>
      </c>
      <c r="D289" s="63">
        <v>9314649</v>
      </c>
      <c r="E289" s="30">
        <v>9512090</v>
      </c>
      <c r="F289" s="86">
        <v>9616547</v>
      </c>
      <c r="G289" s="86">
        <v>11300097</v>
      </c>
      <c r="H289" s="30">
        <v>11978164</v>
      </c>
      <c r="I289" s="30">
        <v>11012550</v>
      </c>
      <c r="J289" s="178">
        <f t="shared" si="8"/>
        <v>-965614</v>
      </c>
      <c r="K289" s="179">
        <f t="shared" si="9"/>
        <v>-8.0614524897137829E-2</v>
      </c>
      <c r="L289" s="222">
        <v>26</v>
      </c>
      <c r="M289" s="4"/>
    </row>
    <row r="290" spans="1:13">
      <c r="A290" s="142" t="s">
        <v>295</v>
      </c>
      <c r="B290" s="112" t="str">
        <f>'Average Weekday'!B290</f>
        <v/>
      </c>
      <c r="C290" s="58" t="s">
        <v>236</v>
      </c>
      <c r="D290" s="63">
        <v>23566961</v>
      </c>
      <c r="E290" s="30">
        <v>23299666</v>
      </c>
      <c r="F290" s="86">
        <v>23203443</v>
      </c>
      <c r="G290" s="86">
        <v>22929203</v>
      </c>
      <c r="H290" s="30">
        <v>22991014</v>
      </c>
      <c r="I290" s="30">
        <v>23040650</v>
      </c>
      <c r="J290" s="178">
        <f t="shared" si="8"/>
        <v>49636</v>
      </c>
      <c r="K290" s="179">
        <f t="shared" si="9"/>
        <v>2.1589304412584849E-3</v>
      </c>
      <c r="L290" s="222">
        <v>8</v>
      </c>
    </row>
    <row r="291" spans="1:13">
      <c r="A291" s="142" t="s">
        <v>296</v>
      </c>
      <c r="B291" s="112" t="str">
        <f>'Average Weekday'!B291</f>
        <v/>
      </c>
      <c r="C291" s="58" t="s">
        <v>236</v>
      </c>
      <c r="D291" s="63">
        <v>7772308</v>
      </c>
      <c r="E291" s="30">
        <v>7790234</v>
      </c>
      <c r="F291" s="86">
        <v>7606975</v>
      </c>
      <c r="G291" s="86">
        <v>7002620</v>
      </c>
      <c r="H291" s="30">
        <v>7196026</v>
      </c>
      <c r="I291" s="30">
        <v>7068256</v>
      </c>
      <c r="J291" s="178">
        <f t="shared" si="8"/>
        <v>-127770</v>
      </c>
      <c r="K291" s="179">
        <f t="shared" si="9"/>
        <v>-1.7755633456577283E-2</v>
      </c>
      <c r="L291" s="222">
        <v>54</v>
      </c>
      <c r="M291" s="6"/>
    </row>
    <row r="292" spans="1:13">
      <c r="A292" s="142" t="s">
        <v>297</v>
      </c>
      <c r="B292" s="112" t="str">
        <f>'Average Weekday'!B292</f>
        <v/>
      </c>
      <c r="C292" s="58" t="s">
        <v>236</v>
      </c>
      <c r="D292" s="63">
        <v>10545971</v>
      </c>
      <c r="E292" s="30">
        <v>10237854</v>
      </c>
      <c r="F292" s="86">
        <v>10124694</v>
      </c>
      <c r="G292" s="86">
        <v>6998999</v>
      </c>
      <c r="H292" s="30">
        <v>6537270</v>
      </c>
      <c r="I292" s="30">
        <v>6699711</v>
      </c>
      <c r="J292" s="178">
        <f t="shared" si="8"/>
        <v>162441</v>
      </c>
      <c r="K292" s="179">
        <f t="shared" si="9"/>
        <v>2.4848445910907763E-2</v>
      </c>
      <c r="L292" s="222">
        <v>61</v>
      </c>
    </row>
    <row r="293" spans="1:13" s="6" customFormat="1">
      <c r="A293" s="142" t="s">
        <v>298</v>
      </c>
      <c r="B293" s="112" t="str">
        <f>'Average Weekday'!B293</f>
        <v/>
      </c>
      <c r="C293" s="58" t="s">
        <v>236</v>
      </c>
      <c r="D293" s="63">
        <v>5092341</v>
      </c>
      <c r="E293" s="30">
        <v>5252615</v>
      </c>
      <c r="F293" s="86">
        <v>5162589</v>
      </c>
      <c r="G293" s="86">
        <v>5105535</v>
      </c>
      <c r="H293" s="30">
        <v>5299531</v>
      </c>
      <c r="I293" s="30">
        <v>5508778</v>
      </c>
      <c r="J293" s="178">
        <f t="shared" si="8"/>
        <v>209247</v>
      </c>
      <c r="K293" s="179">
        <f t="shared" si="9"/>
        <v>3.9484060004555122E-2</v>
      </c>
      <c r="L293" s="222">
        <v>80</v>
      </c>
      <c r="M293" s="4"/>
    </row>
    <row r="294" spans="1:13">
      <c r="A294" s="142" t="s">
        <v>299</v>
      </c>
      <c r="B294" s="112" t="str">
        <f>'Average Weekday'!B294</f>
        <v/>
      </c>
      <c r="C294" s="58" t="s">
        <v>236</v>
      </c>
      <c r="D294" s="63">
        <v>13375012</v>
      </c>
      <c r="E294" s="30">
        <v>13341361</v>
      </c>
      <c r="F294" s="86">
        <v>13257766</v>
      </c>
      <c r="G294" s="86">
        <v>12749746</v>
      </c>
      <c r="H294" s="30">
        <v>12879887</v>
      </c>
      <c r="I294" s="30">
        <v>12379560</v>
      </c>
      <c r="J294" s="178">
        <f t="shared" si="8"/>
        <v>-500327</v>
      </c>
      <c r="K294" s="179">
        <f t="shared" si="9"/>
        <v>-3.8845604778986027E-2</v>
      </c>
      <c r="L294" s="222">
        <v>23</v>
      </c>
    </row>
    <row r="295" spans="1:13">
      <c r="A295" s="142" t="s">
        <v>300</v>
      </c>
      <c r="B295" s="112">
        <f>'Average Weekday'!B295</f>
        <v>72</v>
      </c>
      <c r="C295" s="58" t="s">
        <v>236</v>
      </c>
      <c r="D295" s="63">
        <v>3015722</v>
      </c>
      <c r="E295" s="30">
        <v>2979236</v>
      </c>
      <c r="F295" s="86">
        <v>2921892</v>
      </c>
      <c r="G295" s="86">
        <v>2799974</v>
      </c>
      <c r="H295" s="30">
        <v>1382963</v>
      </c>
      <c r="I295" s="30">
        <v>2837041</v>
      </c>
      <c r="J295" s="178">
        <f t="shared" si="8"/>
        <v>1454078</v>
      </c>
      <c r="K295" s="179">
        <f t="shared" si="9"/>
        <v>1.051422200015474</v>
      </c>
      <c r="L295" s="222">
        <v>173</v>
      </c>
    </row>
    <row r="296" spans="1:13">
      <c r="A296" s="142" t="s">
        <v>301</v>
      </c>
      <c r="B296" s="112" t="str">
        <f>'Average Weekday'!B296</f>
        <v/>
      </c>
      <c r="C296" s="58" t="s">
        <v>236</v>
      </c>
      <c r="D296" s="63"/>
      <c r="E296" s="30"/>
      <c r="F296" s="86"/>
      <c r="G296" s="86">
        <v>8536209</v>
      </c>
      <c r="H296" s="30">
        <v>9068131</v>
      </c>
      <c r="I296" s="30">
        <v>9528891</v>
      </c>
      <c r="J296" s="178">
        <f t="shared" si="8"/>
        <v>460760</v>
      </c>
      <c r="K296" s="179">
        <f t="shared" si="9"/>
        <v>5.0810911311272411E-2</v>
      </c>
      <c r="L296" s="222">
        <v>30</v>
      </c>
    </row>
    <row r="297" spans="1:13">
      <c r="A297" s="142" t="s">
        <v>302</v>
      </c>
      <c r="B297" s="112" t="str">
        <f>'Average Weekday'!B297</f>
        <v/>
      </c>
      <c r="C297" s="58" t="s">
        <v>236</v>
      </c>
      <c r="D297" s="63">
        <v>11454604</v>
      </c>
      <c r="E297" s="30">
        <v>11014861</v>
      </c>
      <c r="F297" s="86">
        <v>10927200</v>
      </c>
      <c r="G297" s="86">
        <v>8276168</v>
      </c>
      <c r="H297" s="30">
        <v>7653602</v>
      </c>
      <c r="I297" s="30">
        <v>7821286</v>
      </c>
      <c r="J297" s="178">
        <f t="shared" si="8"/>
        <v>167684</v>
      </c>
      <c r="K297" s="179">
        <f t="shared" si="9"/>
        <v>2.1909161202790531E-2</v>
      </c>
      <c r="L297" s="222">
        <v>46</v>
      </c>
    </row>
    <row r="298" spans="1:13">
      <c r="A298" s="142" t="s">
        <v>303</v>
      </c>
      <c r="B298" s="112" t="str">
        <f>'Average Weekday'!B298</f>
        <v/>
      </c>
      <c r="C298" s="58" t="s">
        <v>236</v>
      </c>
      <c r="D298" s="63">
        <v>5601595</v>
      </c>
      <c r="E298" s="30">
        <v>5534255</v>
      </c>
      <c r="F298" s="86">
        <v>5371624</v>
      </c>
      <c r="G298" s="86">
        <v>5102655</v>
      </c>
      <c r="H298" s="30">
        <v>4990840</v>
      </c>
      <c r="I298" s="30">
        <v>4745863</v>
      </c>
      <c r="J298" s="178">
        <f t="shared" si="8"/>
        <v>-244977</v>
      </c>
      <c r="K298" s="179">
        <f t="shared" si="9"/>
        <v>-4.9085324314143509E-2</v>
      </c>
      <c r="L298" s="222">
        <v>96</v>
      </c>
      <c r="M298" s="6"/>
    </row>
    <row r="299" spans="1:13" s="6" customFormat="1">
      <c r="A299" s="142" t="s">
        <v>304</v>
      </c>
      <c r="B299" s="112" t="str">
        <f>'Average Weekday'!B299</f>
        <v/>
      </c>
      <c r="C299" s="58" t="s">
        <v>236</v>
      </c>
      <c r="D299" s="63">
        <v>5635598</v>
      </c>
      <c r="E299" s="30">
        <v>5894747</v>
      </c>
      <c r="F299" s="86">
        <v>6030544</v>
      </c>
      <c r="G299" s="86">
        <v>5569352</v>
      </c>
      <c r="H299" s="30">
        <v>5686332</v>
      </c>
      <c r="I299" s="30">
        <v>5434212</v>
      </c>
      <c r="J299" s="178">
        <f t="shared" si="8"/>
        <v>-252120</v>
      </c>
      <c r="K299" s="179">
        <f t="shared" si="9"/>
        <v>-4.4337896556163096E-2</v>
      </c>
      <c r="L299" s="222">
        <v>82</v>
      </c>
      <c r="M299" s="4"/>
    </row>
    <row r="300" spans="1:13">
      <c r="A300" s="142" t="s">
        <v>305</v>
      </c>
      <c r="B300" s="112" t="str">
        <f>'Average Weekday'!B300</f>
        <v/>
      </c>
      <c r="C300" s="58" t="s">
        <v>236</v>
      </c>
      <c r="D300" s="63">
        <v>4561347</v>
      </c>
      <c r="E300" s="30">
        <v>4584041</v>
      </c>
      <c r="F300" s="86">
        <v>4517912</v>
      </c>
      <c r="G300" s="86">
        <v>4328599</v>
      </c>
      <c r="H300" s="30">
        <v>4748083</v>
      </c>
      <c r="I300" s="30">
        <v>4407607</v>
      </c>
      <c r="J300" s="178">
        <f t="shared" si="8"/>
        <v>-340476</v>
      </c>
      <c r="K300" s="179">
        <f t="shared" si="9"/>
        <v>-7.1708097773354004E-2</v>
      </c>
      <c r="L300" s="222">
        <v>111</v>
      </c>
    </row>
    <row r="301" spans="1:13">
      <c r="A301" s="142" t="s">
        <v>306</v>
      </c>
      <c r="B301" s="112" t="str">
        <f>'Average Weekday'!B301</f>
        <v/>
      </c>
      <c r="C301" s="58" t="s">
        <v>236</v>
      </c>
      <c r="D301" s="63">
        <v>6519979</v>
      </c>
      <c r="E301" s="30">
        <v>6464625</v>
      </c>
      <c r="F301" s="86">
        <v>6359252</v>
      </c>
      <c r="G301" s="86">
        <v>5988837</v>
      </c>
      <c r="H301" s="30">
        <v>6139911</v>
      </c>
      <c r="I301" s="30">
        <v>5659795</v>
      </c>
      <c r="J301" s="178">
        <f t="shared" si="8"/>
        <v>-480116</v>
      </c>
      <c r="K301" s="179">
        <f t="shared" si="9"/>
        <v>-7.8195921732415991E-2</v>
      </c>
      <c r="L301" s="222">
        <v>77</v>
      </c>
    </row>
    <row r="302" spans="1:13">
      <c r="A302" s="142" t="s">
        <v>307</v>
      </c>
      <c r="B302" s="112" t="str">
        <f>'Average Weekday'!B302</f>
        <v/>
      </c>
      <c r="C302" s="58" t="s">
        <v>236</v>
      </c>
      <c r="D302" s="63">
        <v>20735032</v>
      </c>
      <c r="E302" s="30">
        <v>20890828</v>
      </c>
      <c r="F302" s="86">
        <v>20337593</v>
      </c>
      <c r="G302" s="86">
        <v>14277369</v>
      </c>
      <c r="H302" s="30">
        <v>13486510</v>
      </c>
      <c r="I302" s="30">
        <v>13537308</v>
      </c>
      <c r="J302" s="178">
        <f t="shared" si="8"/>
        <v>50798</v>
      </c>
      <c r="K302" s="179">
        <f t="shared" si="9"/>
        <v>3.7665786033599501E-3</v>
      </c>
      <c r="L302" s="222">
        <v>21</v>
      </c>
      <c r="M302" s="6"/>
    </row>
    <row r="303" spans="1:13" s="6" customFormat="1">
      <c r="A303" s="142" t="s">
        <v>308</v>
      </c>
      <c r="B303" s="112">
        <f>'Average Weekday'!B303</f>
        <v>73</v>
      </c>
      <c r="C303" s="58" t="s">
        <v>236</v>
      </c>
      <c r="D303" s="63">
        <v>3515551</v>
      </c>
      <c r="E303" s="30">
        <v>3474343</v>
      </c>
      <c r="F303" s="86">
        <v>3478317</v>
      </c>
      <c r="G303" s="86">
        <v>3177707</v>
      </c>
      <c r="H303" s="30">
        <v>1734366</v>
      </c>
      <c r="I303" s="30">
        <v>3232637</v>
      </c>
      <c r="J303" s="178">
        <f t="shared" si="8"/>
        <v>1498271</v>
      </c>
      <c r="K303" s="179">
        <f t="shared" si="9"/>
        <v>0.86387244676152553</v>
      </c>
      <c r="L303" s="222">
        <v>155</v>
      </c>
    </row>
    <row r="304" spans="1:13" s="6" customFormat="1">
      <c r="A304" s="142" t="s">
        <v>309</v>
      </c>
      <c r="B304" s="112" t="str">
        <f>'Average Weekday'!B304</f>
        <v/>
      </c>
      <c r="C304" s="58" t="s">
        <v>236</v>
      </c>
      <c r="D304" s="63"/>
      <c r="E304" s="30"/>
      <c r="F304" s="86"/>
      <c r="G304" s="86">
        <v>7693260</v>
      </c>
      <c r="H304" s="30">
        <v>8075480</v>
      </c>
      <c r="I304" s="30">
        <v>8378778</v>
      </c>
      <c r="J304" s="178">
        <f t="shared" si="8"/>
        <v>303298</v>
      </c>
      <c r="K304" s="179">
        <f t="shared" si="9"/>
        <v>3.755789129562577E-2</v>
      </c>
      <c r="L304" s="222">
        <v>38</v>
      </c>
    </row>
    <row r="305" spans="1:13">
      <c r="A305" s="142" t="s">
        <v>310</v>
      </c>
      <c r="B305" s="112" t="str">
        <f>'Average Weekday'!B305</f>
        <v/>
      </c>
      <c r="C305" s="58" t="s">
        <v>236</v>
      </c>
      <c r="D305" s="63">
        <v>13108304</v>
      </c>
      <c r="E305" s="30">
        <v>13008596</v>
      </c>
      <c r="F305" s="86">
        <v>12700397</v>
      </c>
      <c r="G305" s="86">
        <v>11948981</v>
      </c>
      <c r="H305" s="30">
        <v>11702401</v>
      </c>
      <c r="I305" s="30">
        <v>11628887</v>
      </c>
      <c r="J305" s="178">
        <f t="shared" si="8"/>
        <v>-73514</v>
      </c>
      <c r="K305" s="179">
        <f t="shared" si="9"/>
        <v>-6.2819587194115119E-3</v>
      </c>
      <c r="L305" s="222">
        <v>25</v>
      </c>
    </row>
    <row r="306" spans="1:13">
      <c r="A306" s="142" t="s">
        <v>311</v>
      </c>
      <c r="B306" s="112" t="str">
        <f>'Average Weekday'!B306</f>
        <v/>
      </c>
      <c r="C306" s="58" t="s">
        <v>236</v>
      </c>
      <c r="D306" s="63">
        <v>7958453</v>
      </c>
      <c r="E306" s="30">
        <v>8294978</v>
      </c>
      <c r="F306" s="86">
        <v>8004488</v>
      </c>
      <c r="G306" s="86">
        <v>5576058</v>
      </c>
      <c r="H306" s="30">
        <v>5151742</v>
      </c>
      <c r="I306" s="30">
        <v>5145222</v>
      </c>
      <c r="J306" s="178">
        <f t="shared" si="8"/>
        <v>-6520</v>
      </c>
      <c r="K306" s="179">
        <f t="shared" si="9"/>
        <v>-1.2655913281371621E-3</v>
      </c>
      <c r="L306" s="222">
        <v>88</v>
      </c>
    </row>
    <row r="307" spans="1:13">
      <c r="A307" s="142" t="s">
        <v>312</v>
      </c>
      <c r="B307" s="112" t="str">
        <f>'Average Weekday'!B307</f>
        <v/>
      </c>
      <c r="C307" s="58" t="s">
        <v>236</v>
      </c>
      <c r="D307" s="63">
        <v>3089701</v>
      </c>
      <c r="E307" s="30">
        <v>3084906</v>
      </c>
      <c r="F307" s="86">
        <v>3044779</v>
      </c>
      <c r="G307" s="86">
        <v>2887965</v>
      </c>
      <c r="H307" s="30">
        <v>2836643</v>
      </c>
      <c r="I307" s="30">
        <v>3038864</v>
      </c>
      <c r="J307" s="178">
        <f t="shared" si="8"/>
        <v>202221</v>
      </c>
      <c r="K307" s="179">
        <f t="shared" si="9"/>
        <v>7.1288843890471937E-2</v>
      </c>
      <c r="L307" s="222">
        <v>167</v>
      </c>
    </row>
    <row r="308" spans="1:13">
      <c r="A308" s="142" t="s">
        <v>313</v>
      </c>
      <c r="B308" s="112" t="str">
        <f>'Average Weekday'!B308</f>
        <v/>
      </c>
      <c r="C308" s="58" t="s">
        <v>236</v>
      </c>
      <c r="D308" s="63"/>
      <c r="E308" s="30"/>
      <c r="F308" s="86"/>
      <c r="G308" s="86">
        <v>5445960</v>
      </c>
      <c r="H308" s="30">
        <v>6014304</v>
      </c>
      <c r="I308" s="30">
        <v>6154837</v>
      </c>
      <c r="J308" s="178">
        <f t="shared" si="8"/>
        <v>140533</v>
      </c>
      <c r="K308" s="179">
        <f t="shared" si="9"/>
        <v>2.3366461023586436E-2</v>
      </c>
      <c r="L308" s="222">
        <v>68</v>
      </c>
    </row>
    <row r="309" spans="1:13">
      <c r="A309" s="142" t="s">
        <v>314</v>
      </c>
      <c r="B309" s="112" t="str">
        <f>'Average Weekday'!B309</f>
        <v/>
      </c>
      <c r="C309" s="58" t="s">
        <v>236</v>
      </c>
      <c r="D309" s="63">
        <v>5751688</v>
      </c>
      <c r="E309" s="30">
        <v>5447655</v>
      </c>
      <c r="F309" s="86">
        <v>5271496</v>
      </c>
      <c r="G309" s="86">
        <v>5245449</v>
      </c>
      <c r="H309" s="30">
        <v>5111358</v>
      </c>
      <c r="I309" s="30">
        <v>5502925</v>
      </c>
      <c r="J309" s="178">
        <f t="shared" si="8"/>
        <v>391567</v>
      </c>
      <c r="K309" s="179">
        <f t="shared" si="9"/>
        <v>7.6607234320116097E-2</v>
      </c>
      <c r="L309" s="222">
        <v>81</v>
      </c>
    </row>
    <row r="310" spans="1:13">
      <c r="A310" s="142" t="s">
        <v>315</v>
      </c>
      <c r="B310" s="112" t="str">
        <f>'Average Weekday'!B310</f>
        <v/>
      </c>
      <c r="C310" s="58" t="s">
        <v>236</v>
      </c>
      <c r="D310" s="63">
        <v>1057000</v>
      </c>
      <c r="E310" s="30">
        <v>1184920</v>
      </c>
      <c r="F310" s="86">
        <v>1223959</v>
      </c>
      <c r="G310" s="86">
        <v>1327970</v>
      </c>
      <c r="H310" s="30">
        <v>1275541</v>
      </c>
      <c r="I310" s="30">
        <v>1325244</v>
      </c>
      <c r="J310" s="178">
        <f t="shared" si="8"/>
        <v>49703</v>
      </c>
      <c r="K310" s="179">
        <f t="shared" si="9"/>
        <v>3.8966211199796791E-2</v>
      </c>
      <c r="L310" s="222">
        <v>322</v>
      </c>
      <c r="M310" s="6"/>
    </row>
    <row r="311" spans="1:13" s="6" customFormat="1">
      <c r="A311" s="142" t="s">
        <v>316</v>
      </c>
      <c r="B311" s="112" t="str">
        <f>'Average Weekday'!B311</f>
        <v/>
      </c>
      <c r="C311" s="58" t="s">
        <v>236</v>
      </c>
      <c r="D311" s="63">
        <v>10261064</v>
      </c>
      <c r="E311" s="30">
        <v>9153462</v>
      </c>
      <c r="F311" s="86">
        <v>8870811</v>
      </c>
      <c r="G311" s="86">
        <v>8234513</v>
      </c>
      <c r="H311" s="30">
        <v>8251885</v>
      </c>
      <c r="I311" s="30">
        <v>8362034</v>
      </c>
      <c r="J311" s="178">
        <f t="shared" si="8"/>
        <v>110149</v>
      </c>
      <c r="K311" s="179">
        <f t="shared" si="9"/>
        <v>1.3348344045027287E-2</v>
      </c>
      <c r="L311" s="222">
        <v>39</v>
      </c>
      <c r="M311" s="4"/>
    </row>
    <row r="312" spans="1:13">
      <c r="A312" s="142" t="s">
        <v>317</v>
      </c>
      <c r="B312" s="112" t="str">
        <f>'Average Weekday'!B312</f>
        <v/>
      </c>
      <c r="C312" s="58" t="s">
        <v>236</v>
      </c>
      <c r="D312" s="63">
        <v>1662905</v>
      </c>
      <c r="E312" s="30">
        <v>1834780</v>
      </c>
      <c r="F312" s="86">
        <v>2064292</v>
      </c>
      <c r="G312" s="86">
        <v>2056754</v>
      </c>
      <c r="H312" s="30">
        <v>1967616</v>
      </c>
      <c r="I312" s="30">
        <v>2172223</v>
      </c>
      <c r="J312" s="178">
        <f t="shared" si="8"/>
        <v>204607</v>
      </c>
      <c r="K312" s="179">
        <f t="shared" si="9"/>
        <v>0.10398726174212855</v>
      </c>
      <c r="L312" s="222">
        <v>216</v>
      </c>
    </row>
    <row r="313" spans="1:13">
      <c r="A313" s="142" t="s">
        <v>318</v>
      </c>
      <c r="B313" s="112" t="str">
        <f>'Average Weekday'!B313</f>
        <v/>
      </c>
      <c r="C313" s="58" t="s">
        <v>236</v>
      </c>
      <c r="D313" s="63">
        <v>12913327</v>
      </c>
      <c r="E313" s="30">
        <v>12666868</v>
      </c>
      <c r="F313" s="86">
        <v>12405639</v>
      </c>
      <c r="G313" s="86">
        <v>11956465</v>
      </c>
      <c r="H313" s="30">
        <v>11414999</v>
      </c>
      <c r="I313" s="30">
        <v>12455155</v>
      </c>
      <c r="J313" s="178">
        <f t="shared" si="8"/>
        <v>1040156</v>
      </c>
      <c r="K313" s="179">
        <f t="shared" si="9"/>
        <v>9.1121865188074039E-2</v>
      </c>
      <c r="L313" s="222">
        <v>22</v>
      </c>
      <c r="M313" s="6"/>
    </row>
    <row r="314" spans="1:13">
      <c r="A314" s="142" t="s">
        <v>319</v>
      </c>
      <c r="B314" s="112" t="str">
        <f>'Average Weekday'!B314</f>
        <v/>
      </c>
      <c r="C314" s="58" t="s">
        <v>236</v>
      </c>
      <c r="D314" s="63">
        <v>10938927</v>
      </c>
      <c r="E314" s="30">
        <v>10481576</v>
      </c>
      <c r="F314" s="86">
        <v>10059080</v>
      </c>
      <c r="G314" s="86">
        <v>9360484</v>
      </c>
      <c r="H314" s="30">
        <v>9060206</v>
      </c>
      <c r="I314" s="30">
        <v>9065146</v>
      </c>
      <c r="J314" s="178">
        <f t="shared" si="8"/>
        <v>4940</v>
      </c>
      <c r="K314" s="179">
        <f t="shared" si="9"/>
        <v>5.4524146581214604E-4</v>
      </c>
      <c r="L314" s="222">
        <v>32</v>
      </c>
      <c r="M314" s="6"/>
    </row>
    <row r="315" spans="1:13">
      <c r="A315" s="142" t="s">
        <v>320</v>
      </c>
      <c r="B315" s="112" t="str">
        <f>'Average Weekday'!B315</f>
        <v/>
      </c>
      <c r="C315" s="58" t="s">
        <v>236</v>
      </c>
      <c r="D315" s="63">
        <v>1859071</v>
      </c>
      <c r="E315" s="30">
        <v>1830920</v>
      </c>
      <c r="F315" s="86">
        <v>1801063</v>
      </c>
      <c r="G315" s="86">
        <v>1756236</v>
      </c>
      <c r="H315" s="30">
        <v>1884371</v>
      </c>
      <c r="I315" s="30">
        <v>1984827</v>
      </c>
      <c r="J315" s="178">
        <f t="shared" si="8"/>
        <v>100456</v>
      </c>
      <c r="K315" s="179">
        <f t="shared" si="9"/>
        <v>5.3310096578646139E-2</v>
      </c>
      <c r="L315" s="222">
        <v>237</v>
      </c>
    </row>
    <row r="316" spans="1:13">
      <c r="A316" s="142" t="s">
        <v>321</v>
      </c>
      <c r="B316" s="112" t="str">
        <f>'Average Weekday'!B316</f>
        <v/>
      </c>
      <c r="C316" s="58" t="s">
        <v>236</v>
      </c>
      <c r="D316" s="63">
        <v>6013138</v>
      </c>
      <c r="E316" s="30">
        <v>6011243</v>
      </c>
      <c r="F316" s="86">
        <v>5753945</v>
      </c>
      <c r="G316" s="86">
        <v>5932386</v>
      </c>
      <c r="H316" s="30">
        <v>6160037</v>
      </c>
      <c r="I316" s="30">
        <v>6403172</v>
      </c>
      <c r="J316" s="178">
        <f t="shared" si="8"/>
        <v>243135</v>
      </c>
      <c r="K316" s="179">
        <f t="shared" si="9"/>
        <v>3.9469730457787837E-2</v>
      </c>
      <c r="L316" s="222">
        <v>63</v>
      </c>
      <c r="M316" s="6"/>
    </row>
    <row r="317" spans="1:13" s="6" customFormat="1">
      <c r="A317" s="142" t="s">
        <v>322</v>
      </c>
      <c r="B317" s="112" t="str">
        <f>'Average Weekday'!B317</f>
        <v/>
      </c>
      <c r="C317" s="58" t="s">
        <v>236</v>
      </c>
      <c r="D317" s="63">
        <v>15104077</v>
      </c>
      <c r="E317" s="30">
        <v>15094135</v>
      </c>
      <c r="F317" s="86">
        <v>15274896</v>
      </c>
      <c r="G317" s="86">
        <v>16285516</v>
      </c>
      <c r="H317" s="30">
        <v>15995877</v>
      </c>
      <c r="I317" s="30">
        <v>15861864</v>
      </c>
      <c r="J317" s="178">
        <f t="shared" si="8"/>
        <v>-134013</v>
      </c>
      <c r="K317" s="179">
        <f t="shared" si="9"/>
        <v>-8.3779713985047514E-3</v>
      </c>
      <c r="L317" s="222">
        <v>16</v>
      </c>
    </row>
    <row r="318" spans="1:13">
      <c r="A318" s="142" t="s">
        <v>323</v>
      </c>
      <c r="B318" s="112" t="str">
        <f>'Average Weekday'!B318</f>
        <v/>
      </c>
      <c r="C318" s="58" t="s">
        <v>236</v>
      </c>
      <c r="D318" s="63">
        <v>4301285</v>
      </c>
      <c r="E318" s="30">
        <v>4280482</v>
      </c>
      <c r="F318" s="86">
        <v>4160302</v>
      </c>
      <c r="G318" s="86">
        <v>3947489</v>
      </c>
      <c r="H318" s="30">
        <v>4013259</v>
      </c>
      <c r="I318" s="30">
        <v>3703893</v>
      </c>
      <c r="J318" s="178">
        <f t="shared" si="8"/>
        <v>-309366</v>
      </c>
      <c r="K318" s="179">
        <f t="shared" si="9"/>
        <v>-7.7085979250280129E-2</v>
      </c>
      <c r="L318" s="222">
        <v>135</v>
      </c>
    </row>
    <row r="319" spans="1:13">
      <c r="A319" s="142" t="s">
        <v>324</v>
      </c>
      <c r="B319" s="112">
        <f>'Average Weekday'!B319</f>
        <v>74</v>
      </c>
      <c r="C319" s="58" t="s">
        <v>236</v>
      </c>
      <c r="D319" s="63">
        <v>2351549</v>
      </c>
      <c r="E319" s="30">
        <v>2376166</v>
      </c>
      <c r="F319" s="86">
        <v>2354421</v>
      </c>
      <c r="G319" s="86">
        <v>2377135</v>
      </c>
      <c r="H319" s="30">
        <v>1168203</v>
      </c>
      <c r="I319" s="30">
        <v>2396624</v>
      </c>
      <c r="J319" s="178">
        <f t="shared" si="8"/>
        <v>1228421</v>
      </c>
      <c r="K319" s="179">
        <f t="shared" si="9"/>
        <v>1.0515475478148917</v>
      </c>
      <c r="L319" s="222">
        <v>197</v>
      </c>
    </row>
    <row r="320" spans="1:13">
      <c r="A320" s="142" t="s">
        <v>325</v>
      </c>
      <c r="B320" s="112" t="str">
        <f>'Average Weekday'!B320</f>
        <v/>
      </c>
      <c r="C320" s="58" t="s">
        <v>236</v>
      </c>
      <c r="D320" s="63">
        <v>3110140</v>
      </c>
      <c r="E320" s="30">
        <v>3188551</v>
      </c>
      <c r="F320" s="86">
        <v>3147750</v>
      </c>
      <c r="G320" s="86">
        <v>2963206</v>
      </c>
      <c r="H320" s="30">
        <v>2823756</v>
      </c>
      <c r="I320" s="30">
        <v>2666985</v>
      </c>
      <c r="J320" s="178">
        <f t="shared" si="8"/>
        <v>-156771</v>
      </c>
      <c r="K320" s="179">
        <f t="shared" si="9"/>
        <v>-5.5518607131777677E-2</v>
      </c>
      <c r="L320" s="222">
        <v>181</v>
      </c>
    </row>
    <row r="321" spans="1:13">
      <c r="A321" s="142" t="s">
        <v>326</v>
      </c>
      <c r="B321" s="112" t="str">
        <f>'Average Weekday'!B321</f>
        <v/>
      </c>
      <c r="C321" s="58" t="s">
        <v>236</v>
      </c>
      <c r="D321" s="63">
        <v>6973674</v>
      </c>
      <c r="E321" s="30">
        <v>7054771</v>
      </c>
      <c r="F321" s="86">
        <v>6948976</v>
      </c>
      <c r="G321" s="86">
        <v>6459435</v>
      </c>
      <c r="H321" s="30">
        <v>6108641</v>
      </c>
      <c r="I321" s="30">
        <v>5941546</v>
      </c>
      <c r="J321" s="178">
        <f t="shared" si="8"/>
        <v>-167095</v>
      </c>
      <c r="K321" s="179">
        <f t="shared" si="9"/>
        <v>-2.7353874617938752E-2</v>
      </c>
      <c r="L321" s="222">
        <v>70</v>
      </c>
    </row>
    <row r="322" spans="1:13">
      <c r="A322" s="142" t="s">
        <v>327</v>
      </c>
      <c r="B322" s="112" t="str">
        <f>'Average Weekday'!B322</f>
        <v/>
      </c>
      <c r="C322" s="58" t="s">
        <v>236</v>
      </c>
      <c r="D322" s="63">
        <v>17589023</v>
      </c>
      <c r="E322" s="30">
        <v>19623616</v>
      </c>
      <c r="F322" s="86">
        <v>20349660</v>
      </c>
      <c r="G322" s="86">
        <v>20927141</v>
      </c>
      <c r="H322" s="30">
        <v>21636146</v>
      </c>
      <c r="I322" s="30">
        <v>20820549</v>
      </c>
      <c r="J322" s="178">
        <f t="shared" si="8"/>
        <v>-815597</v>
      </c>
      <c r="K322" s="179">
        <f t="shared" si="9"/>
        <v>-3.7696038841668014E-2</v>
      </c>
      <c r="L322" s="222">
        <v>9</v>
      </c>
    </row>
    <row r="323" spans="1:13">
      <c r="A323" s="142" t="s">
        <v>328</v>
      </c>
      <c r="B323" s="112" t="str">
        <f>'Average Weekday'!B323</f>
        <v/>
      </c>
      <c r="C323" s="58" t="s">
        <v>236</v>
      </c>
      <c r="D323" s="63">
        <v>3480159</v>
      </c>
      <c r="E323" s="30">
        <v>3363949</v>
      </c>
      <c r="F323" s="86">
        <v>3307136</v>
      </c>
      <c r="G323" s="86">
        <v>3193169</v>
      </c>
      <c r="H323" s="30">
        <v>3312074</v>
      </c>
      <c r="I323" s="30">
        <v>3412332</v>
      </c>
      <c r="J323" s="178">
        <f t="shared" si="8"/>
        <v>100258</v>
      </c>
      <c r="K323" s="179">
        <f t="shared" si="9"/>
        <v>3.0270458932982778E-2</v>
      </c>
      <c r="L323" s="222">
        <v>146</v>
      </c>
    </row>
    <row r="324" spans="1:13">
      <c r="A324" s="142" t="s">
        <v>329</v>
      </c>
      <c r="B324" s="112" t="str">
        <f>'Average Weekday'!B324</f>
        <v/>
      </c>
      <c r="C324" s="58" t="s">
        <v>236</v>
      </c>
      <c r="D324" s="63">
        <v>1151646</v>
      </c>
      <c r="E324" s="30">
        <v>1828806</v>
      </c>
      <c r="F324" s="86">
        <v>1977733</v>
      </c>
      <c r="G324" s="86">
        <v>2258254</v>
      </c>
      <c r="H324" s="30">
        <v>1920070</v>
      </c>
      <c r="I324" s="30">
        <v>1710380</v>
      </c>
      <c r="J324" s="178">
        <f t="shared" si="8"/>
        <v>-209690</v>
      </c>
      <c r="K324" s="179">
        <f t="shared" si="9"/>
        <v>-0.10920956006812252</v>
      </c>
      <c r="L324" s="222">
        <v>273</v>
      </c>
    </row>
    <row r="325" spans="1:13">
      <c r="A325" s="142" t="s">
        <v>330</v>
      </c>
      <c r="B325" s="112" t="str">
        <f>'Average Weekday'!B325</f>
        <v/>
      </c>
      <c r="C325" s="58" t="s">
        <v>236</v>
      </c>
      <c r="D325" s="63">
        <v>7909365</v>
      </c>
      <c r="E325" s="30">
        <v>8226975</v>
      </c>
      <c r="F325" s="86">
        <v>8458101</v>
      </c>
      <c r="G325" s="86">
        <v>8128719</v>
      </c>
      <c r="H325" s="30">
        <v>7922586</v>
      </c>
      <c r="I325" s="30">
        <v>8861296</v>
      </c>
      <c r="J325" s="178">
        <f t="shared" ref="J325:J388" si="10">I325-H325</f>
        <v>938710</v>
      </c>
      <c r="K325" s="179">
        <f t="shared" ref="K325:K388" si="11">J325/H325</f>
        <v>0.11848530265244202</v>
      </c>
      <c r="L325" s="222">
        <v>34</v>
      </c>
    </row>
    <row r="326" spans="1:13" s="6" customFormat="1">
      <c r="A326" s="142" t="s">
        <v>331</v>
      </c>
      <c r="B326" s="112" t="str">
        <f>'Average Weekday'!B326</f>
        <v/>
      </c>
      <c r="C326" s="58" t="s">
        <v>236</v>
      </c>
      <c r="D326" s="63">
        <v>2298848</v>
      </c>
      <c r="E326" s="30">
        <v>2317843</v>
      </c>
      <c r="F326" s="86">
        <v>2410021</v>
      </c>
      <c r="G326" s="86">
        <v>2329753</v>
      </c>
      <c r="H326" s="30">
        <v>2263932</v>
      </c>
      <c r="I326" s="30">
        <v>2079656</v>
      </c>
      <c r="J326" s="178">
        <f t="shared" si="10"/>
        <v>-184276</v>
      </c>
      <c r="K326" s="179">
        <f t="shared" si="11"/>
        <v>-8.1396437702192473E-2</v>
      </c>
      <c r="L326" s="222">
        <v>228</v>
      </c>
      <c r="M326" s="4"/>
    </row>
    <row r="327" spans="1:13" s="6" customFormat="1">
      <c r="A327" s="142" t="s">
        <v>332</v>
      </c>
      <c r="B327" s="112" t="str">
        <f>'Average Weekday'!B327</f>
        <v/>
      </c>
      <c r="C327" s="58" t="s">
        <v>236</v>
      </c>
      <c r="D327" s="63">
        <v>2158170</v>
      </c>
      <c r="E327" s="30">
        <v>2244154</v>
      </c>
      <c r="F327" s="86">
        <v>2135271</v>
      </c>
      <c r="G327" s="86">
        <v>2165366</v>
      </c>
      <c r="H327" s="30">
        <v>2037425</v>
      </c>
      <c r="I327" s="30">
        <v>2238372</v>
      </c>
      <c r="J327" s="178">
        <f t="shared" si="10"/>
        <v>200947</v>
      </c>
      <c r="K327" s="179">
        <f t="shared" si="11"/>
        <v>9.8627924954292789E-2</v>
      </c>
      <c r="L327" s="222">
        <v>210</v>
      </c>
      <c r="M327" s="4"/>
    </row>
    <row r="328" spans="1:13">
      <c r="A328" s="142" t="s">
        <v>333</v>
      </c>
      <c r="B328" s="112" t="str">
        <f>'Average Weekday'!B328</f>
        <v/>
      </c>
      <c r="C328" s="58" t="s">
        <v>236</v>
      </c>
      <c r="D328" s="63">
        <v>4379909</v>
      </c>
      <c r="E328" s="30">
        <v>4576662</v>
      </c>
      <c r="F328" s="86">
        <v>4752739</v>
      </c>
      <c r="G328" s="86">
        <v>4458909</v>
      </c>
      <c r="H328" s="30">
        <v>4216327</v>
      </c>
      <c r="I328" s="30">
        <v>4460330</v>
      </c>
      <c r="J328" s="178">
        <f t="shared" si="10"/>
        <v>244003</v>
      </c>
      <c r="K328" s="179">
        <f t="shared" si="11"/>
        <v>5.787098581300739E-2</v>
      </c>
      <c r="L328" s="222">
        <v>109</v>
      </c>
    </row>
    <row r="329" spans="1:13">
      <c r="A329" s="142" t="s">
        <v>334</v>
      </c>
      <c r="B329" s="112" t="str">
        <f>'Average Weekday'!B329</f>
        <v/>
      </c>
      <c r="C329" s="58" t="s">
        <v>236</v>
      </c>
      <c r="D329" s="63">
        <v>1745841</v>
      </c>
      <c r="E329" s="30">
        <v>1731354</v>
      </c>
      <c r="F329" s="86">
        <v>1782203</v>
      </c>
      <c r="G329" s="86">
        <v>1700180</v>
      </c>
      <c r="H329" s="30">
        <v>1757424</v>
      </c>
      <c r="I329" s="30">
        <v>1567005</v>
      </c>
      <c r="J329" s="178">
        <f t="shared" si="10"/>
        <v>-190419</v>
      </c>
      <c r="K329" s="179">
        <f t="shared" si="11"/>
        <v>-0.10835120039330293</v>
      </c>
      <c r="L329" s="222">
        <v>285</v>
      </c>
    </row>
    <row r="330" spans="1:13">
      <c r="A330" s="142" t="s">
        <v>335</v>
      </c>
      <c r="B330" s="112" t="str">
        <f>'Average Weekday'!B330</f>
        <v/>
      </c>
      <c r="C330" s="58" t="s">
        <v>236</v>
      </c>
      <c r="D330" s="63">
        <v>20102397</v>
      </c>
      <c r="E330" s="30">
        <v>21671684</v>
      </c>
      <c r="F330" s="86">
        <v>25162937</v>
      </c>
      <c r="G330" s="86">
        <v>26838473</v>
      </c>
      <c r="H330" s="30">
        <v>27719115</v>
      </c>
      <c r="I330" s="30">
        <v>27715365</v>
      </c>
      <c r="J330" s="178">
        <f t="shared" si="10"/>
        <v>-3750</v>
      </c>
      <c r="K330" s="179">
        <f t="shared" si="11"/>
        <v>-1.3528570446783743E-4</v>
      </c>
      <c r="L330" s="222">
        <v>5</v>
      </c>
    </row>
    <row r="331" spans="1:13">
      <c r="A331" s="142" t="s">
        <v>336</v>
      </c>
      <c r="B331" s="112" t="str">
        <f>'Average Weekday'!B331</f>
        <v/>
      </c>
      <c r="C331" s="58" t="s">
        <v>236</v>
      </c>
      <c r="D331" s="63">
        <v>46074652</v>
      </c>
      <c r="E331" s="30">
        <v>46737564</v>
      </c>
      <c r="F331" s="86">
        <v>46121509</v>
      </c>
      <c r="G331" s="86">
        <v>44928488</v>
      </c>
      <c r="H331" s="30">
        <v>45207849</v>
      </c>
      <c r="I331" s="30">
        <v>45745700</v>
      </c>
      <c r="J331" s="178">
        <f t="shared" si="10"/>
        <v>537851</v>
      </c>
      <c r="K331" s="179">
        <f t="shared" si="11"/>
        <v>1.1897292436983675E-2</v>
      </c>
      <c r="L331" s="222">
        <v>2</v>
      </c>
    </row>
    <row r="332" spans="1:13">
      <c r="A332" s="142" t="s">
        <v>337</v>
      </c>
      <c r="B332" s="112" t="str">
        <f>'Average Weekday'!B332</f>
        <v/>
      </c>
      <c r="C332" s="58" t="s">
        <v>236</v>
      </c>
      <c r="D332" s="63">
        <v>8131543</v>
      </c>
      <c r="E332" s="30">
        <v>8010864</v>
      </c>
      <c r="F332" s="86">
        <v>7942505</v>
      </c>
      <c r="G332" s="86">
        <v>7653408</v>
      </c>
      <c r="H332" s="30">
        <v>7187070</v>
      </c>
      <c r="I332" s="30">
        <v>8024364</v>
      </c>
      <c r="J332" s="178">
        <f t="shared" si="10"/>
        <v>837294</v>
      </c>
      <c r="K332" s="179">
        <f t="shared" si="11"/>
        <v>0.11650004800287182</v>
      </c>
      <c r="L332" s="222">
        <v>43</v>
      </c>
    </row>
    <row r="333" spans="1:13">
      <c r="A333" s="142" t="s">
        <v>338</v>
      </c>
      <c r="B333" s="112" t="str">
        <f>'Average Weekday'!B333</f>
        <v/>
      </c>
      <c r="C333" s="58" t="s">
        <v>236</v>
      </c>
      <c r="D333" s="63">
        <v>1209633</v>
      </c>
      <c r="E333" s="30">
        <v>1269910</v>
      </c>
      <c r="F333" s="86">
        <v>1220407</v>
      </c>
      <c r="G333" s="86">
        <v>1209846</v>
      </c>
      <c r="H333" s="30">
        <v>1232448</v>
      </c>
      <c r="I333" s="30">
        <v>1120454</v>
      </c>
      <c r="J333" s="178">
        <f t="shared" si="10"/>
        <v>-111994</v>
      </c>
      <c r="K333" s="179">
        <f t="shared" si="11"/>
        <v>-9.0871176714960797E-2</v>
      </c>
      <c r="L333" s="222">
        <v>342</v>
      </c>
    </row>
    <row r="334" spans="1:13">
      <c r="A334" s="142" t="s">
        <v>339</v>
      </c>
      <c r="B334" s="112" t="str">
        <f>'Average Weekday'!B334</f>
        <v/>
      </c>
      <c r="C334" s="58" t="s">
        <v>236</v>
      </c>
      <c r="D334" s="63">
        <v>4562690</v>
      </c>
      <c r="E334" s="30">
        <v>4377409</v>
      </c>
      <c r="F334" s="86">
        <v>4375993</v>
      </c>
      <c r="G334" s="86">
        <v>4326280</v>
      </c>
      <c r="H334" s="30">
        <v>4488886</v>
      </c>
      <c r="I334" s="30">
        <v>4496793</v>
      </c>
      <c r="J334" s="178">
        <f t="shared" si="10"/>
        <v>7907</v>
      </c>
      <c r="K334" s="179">
        <f t="shared" si="11"/>
        <v>1.7614615296534597E-3</v>
      </c>
      <c r="L334" s="222">
        <v>107</v>
      </c>
      <c r="M334" s="6"/>
    </row>
    <row r="335" spans="1:13" s="6" customFormat="1">
      <c r="A335" s="142" t="s">
        <v>340</v>
      </c>
      <c r="B335" s="112" t="str">
        <f>'Average Weekday'!B335</f>
        <v/>
      </c>
      <c r="C335" s="58" t="s">
        <v>236</v>
      </c>
      <c r="D335" s="63">
        <v>2981271</v>
      </c>
      <c r="E335" s="30">
        <v>3068931</v>
      </c>
      <c r="F335" s="86">
        <v>2904915</v>
      </c>
      <c r="G335" s="86">
        <v>2954523</v>
      </c>
      <c r="H335" s="30">
        <v>2796626</v>
      </c>
      <c r="I335" s="30">
        <v>3150731</v>
      </c>
      <c r="J335" s="178">
        <f t="shared" si="10"/>
        <v>354105</v>
      </c>
      <c r="K335" s="179">
        <f t="shared" si="11"/>
        <v>0.12661864689808361</v>
      </c>
      <c r="L335" s="222">
        <v>157</v>
      </c>
      <c r="M335" s="4"/>
    </row>
    <row r="336" spans="1:13" s="6" customFormat="1">
      <c r="A336" s="142" t="s">
        <v>341</v>
      </c>
      <c r="B336" s="112" t="str">
        <f>'Average Weekday'!B336</f>
        <v/>
      </c>
      <c r="C336" s="58" t="s">
        <v>236</v>
      </c>
      <c r="D336" s="63">
        <v>21557198</v>
      </c>
      <c r="E336" s="30">
        <v>21407792</v>
      </c>
      <c r="F336" s="86">
        <v>21000635</v>
      </c>
      <c r="G336" s="86">
        <v>17888188</v>
      </c>
      <c r="H336" s="30">
        <v>16955204</v>
      </c>
      <c r="I336" s="30">
        <v>16760813</v>
      </c>
      <c r="J336" s="178">
        <f t="shared" si="10"/>
        <v>-194391</v>
      </c>
      <c r="K336" s="179">
        <f t="shared" si="11"/>
        <v>-1.1464975590974901E-2</v>
      </c>
      <c r="L336" s="222">
        <v>15</v>
      </c>
      <c r="M336" s="4"/>
    </row>
    <row r="337" spans="1:13">
      <c r="A337" s="142" t="s">
        <v>342</v>
      </c>
      <c r="B337" s="112" t="str">
        <f>'Average Weekday'!B337</f>
        <v/>
      </c>
      <c r="C337" s="58" t="s">
        <v>236</v>
      </c>
      <c r="D337" s="63">
        <v>20513370</v>
      </c>
      <c r="E337" s="30">
        <v>20479923</v>
      </c>
      <c r="F337" s="86">
        <v>19929405</v>
      </c>
      <c r="G337" s="86">
        <v>18940774</v>
      </c>
      <c r="H337" s="30">
        <v>18585755</v>
      </c>
      <c r="I337" s="30">
        <v>18957465</v>
      </c>
      <c r="J337" s="178">
        <f t="shared" si="10"/>
        <v>371710</v>
      </c>
      <c r="K337" s="179">
        <f t="shared" si="11"/>
        <v>1.9999725596296734E-2</v>
      </c>
      <c r="L337" s="222">
        <v>10</v>
      </c>
    </row>
    <row r="338" spans="1:13">
      <c r="A338" s="142" t="s">
        <v>343</v>
      </c>
      <c r="B338" s="112" t="str">
        <f>'Average Weekday'!B338</f>
        <v/>
      </c>
      <c r="C338" s="58" t="s">
        <v>236</v>
      </c>
      <c r="D338" s="63">
        <v>4479963</v>
      </c>
      <c r="E338" s="30">
        <v>4718159</v>
      </c>
      <c r="F338" s="86">
        <v>5033950</v>
      </c>
      <c r="G338" s="86">
        <v>6389408</v>
      </c>
      <c r="H338" s="30">
        <v>6506078</v>
      </c>
      <c r="I338" s="30">
        <v>6567634</v>
      </c>
      <c r="J338" s="178">
        <f t="shared" si="10"/>
        <v>61556</v>
      </c>
      <c r="K338" s="179">
        <f t="shared" si="11"/>
        <v>9.461306796506282E-3</v>
      </c>
      <c r="L338" s="222">
        <v>62</v>
      </c>
    </row>
    <row r="339" spans="1:13">
      <c r="A339" s="142" t="s">
        <v>344</v>
      </c>
      <c r="B339" s="112" t="str">
        <f>'Average Weekday'!B339</f>
        <v/>
      </c>
      <c r="C339" s="58" t="s">
        <v>236</v>
      </c>
      <c r="D339" s="63">
        <v>1846582</v>
      </c>
      <c r="E339" s="30">
        <v>1809998</v>
      </c>
      <c r="F339" s="86">
        <v>1777035</v>
      </c>
      <c r="G339" s="86">
        <v>1726646</v>
      </c>
      <c r="H339" s="30">
        <v>1686237</v>
      </c>
      <c r="I339" s="30">
        <v>1561844</v>
      </c>
      <c r="J339" s="178">
        <f t="shared" si="10"/>
        <v>-124393</v>
      </c>
      <c r="K339" s="179">
        <f t="shared" si="11"/>
        <v>-7.3769582804789596E-2</v>
      </c>
      <c r="L339" s="222">
        <v>287</v>
      </c>
      <c r="M339" s="6"/>
    </row>
    <row r="340" spans="1:13">
      <c r="A340" s="142" t="s">
        <v>345</v>
      </c>
      <c r="B340" s="112" t="str">
        <f>'Average Weekday'!B340</f>
        <v/>
      </c>
      <c r="C340" s="58" t="s">
        <v>236</v>
      </c>
      <c r="D340" s="63">
        <v>5311765</v>
      </c>
      <c r="E340" s="30">
        <v>5386641</v>
      </c>
      <c r="F340" s="86">
        <v>5314922</v>
      </c>
      <c r="G340" s="86">
        <v>4990346</v>
      </c>
      <c r="H340" s="30">
        <v>5142727</v>
      </c>
      <c r="I340" s="30">
        <v>4342692</v>
      </c>
      <c r="J340" s="178">
        <f t="shared" si="10"/>
        <v>-800035</v>
      </c>
      <c r="K340" s="179">
        <f t="shared" si="11"/>
        <v>-0.15556629780270273</v>
      </c>
      <c r="L340" s="222">
        <v>113</v>
      </c>
    </row>
    <row r="341" spans="1:13">
      <c r="A341" s="142" t="s">
        <v>346</v>
      </c>
      <c r="B341" s="112" t="str">
        <f>'Average Weekday'!B341</f>
        <v/>
      </c>
      <c r="C341" s="58" t="s">
        <v>236</v>
      </c>
      <c r="D341" s="63">
        <v>3393420</v>
      </c>
      <c r="E341" s="30">
        <v>3042815</v>
      </c>
      <c r="F341" s="86">
        <v>2805381</v>
      </c>
      <c r="G341" s="86">
        <v>2861772</v>
      </c>
      <c r="H341" s="30">
        <v>2764454</v>
      </c>
      <c r="I341" s="30">
        <v>2554523</v>
      </c>
      <c r="J341" s="178">
        <f t="shared" si="10"/>
        <v>-209931</v>
      </c>
      <c r="K341" s="179">
        <f t="shared" si="11"/>
        <v>-7.5939407926483862E-2</v>
      </c>
      <c r="L341" s="222">
        <v>189</v>
      </c>
    </row>
    <row r="342" spans="1:13">
      <c r="A342" s="142" t="s">
        <v>347</v>
      </c>
      <c r="B342" s="112" t="str">
        <f>'Average Weekday'!B342</f>
        <v/>
      </c>
      <c r="C342" s="58" t="s">
        <v>236</v>
      </c>
      <c r="D342" s="63">
        <v>1116833</v>
      </c>
      <c r="E342" s="30">
        <v>1896968</v>
      </c>
      <c r="F342" s="86">
        <v>2038348</v>
      </c>
      <c r="G342" s="86">
        <v>2213971</v>
      </c>
      <c r="H342" s="30">
        <v>2154295</v>
      </c>
      <c r="I342" s="30">
        <v>2014996</v>
      </c>
      <c r="J342" s="178">
        <f t="shared" si="10"/>
        <v>-139299</v>
      </c>
      <c r="K342" s="179">
        <f t="shared" si="11"/>
        <v>-6.4661060811077406E-2</v>
      </c>
      <c r="L342" s="222">
        <v>234</v>
      </c>
    </row>
    <row r="343" spans="1:13">
      <c r="A343" s="142" t="s">
        <v>348</v>
      </c>
      <c r="B343" s="112" t="str">
        <f>'Average Weekday'!B343</f>
        <v/>
      </c>
      <c r="C343" s="58" t="s">
        <v>236</v>
      </c>
      <c r="D343" s="63">
        <v>1870476</v>
      </c>
      <c r="E343" s="30">
        <v>1966493</v>
      </c>
      <c r="F343" s="86">
        <v>2110471</v>
      </c>
      <c r="G343" s="86">
        <v>2361627</v>
      </c>
      <c r="H343" s="30">
        <v>2269432</v>
      </c>
      <c r="I343" s="30">
        <v>2380764</v>
      </c>
      <c r="J343" s="178">
        <f t="shared" si="10"/>
        <v>111332</v>
      </c>
      <c r="K343" s="179">
        <f t="shared" si="11"/>
        <v>4.9057209028514626E-2</v>
      </c>
      <c r="L343" s="222">
        <v>198</v>
      </c>
    </row>
    <row r="344" spans="1:13">
      <c r="A344" s="142" t="s">
        <v>349</v>
      </c>
      <c r="B344" s="112" t="str">
        <f>'Average Weekday'!B344</f>
        <v/>
      </c>
      <c r="C344" s="58" t="s">
        <v>236</v>
      </c>
      <c r="D344" s="63">
        <v>7116897</v>
      </c>
      <c r="E344" s="30">
        <v>8750364</v>
      </c>
      <c r="F344" s="86">
        <v>9009136</v>
      </c>
      <c r="G344" s="86">
        <v>10205836</v>
      </c>
      <c r="H344" s="30">
        <v>10275268</v>
      </c>
      <c r="I344" s="30">
        <v>10272682</v>
      </c>
      <c r="J344" s="178">
        <f t="shared" si="10"/>
        <v>-2586</v>
      </c>
      <c r="K344" s="179">
        <f t="shared" si="11"/>
        <v>-2.5167226781822136E-4</v>
      </c>
      <c r="L344" s="222">
        <v>27</v>
      </c>
    </row>
    <row r="345" spans="1:13">
      <c r="A345" s="142" t="s">
        <v>350</v>
      </c>
      <c r="B345" s="112" t="str">
        <f>'Average Weekday'!B345</f>
        <v/>
      </c>
      <c r="C345" s="58" t="s">
        <v>236</v>
      </c>
      <c r="D345" s="63">
        <v>4169799</v>
      </c>
      <c r="E345" s="30">
        <v>3804403</v>
      </c>
      <c r="F345" s="86">
        <v>3792870</v>
      </c>
      <c r="G345" s="86">
        <v>3701740</v>
      </c>
      <c r="H345" s="30">
        <v>3654673</v>
      </c>
      <c r="I345" s="30">
        <v>3754272</v>
      </c>
      <c r="J345" s="178">
        <f t="shared" si="10"/>
        <v>99599</v>
      </c>
      <c r="K345" s="179">
        <f t="shared" si="11"/>
        <v>2.7252506585404495E-2</v>
      </c>
      <c r="L345" s="222">
        <v>132</v>
      </c>
    </row>
    <row r="346" spans="1:13">
      <c r="A346" s="142" t="s">
        <v>351</v>
      </c>
      <c r="B346" s="112" t="str">
        <f>'Average Weekday'!B346</f>
        <v/>
      </c>
      <c r="C346" s="58" t="s">
        <v>236</v>
      </c>
      <c r="D346" s="63">
        <v>3965206</v>
      </c>
      <c r="E346" s="30">
        <v>3782314</v>
      </c>
      <c r="F346" s="86">
        <v>3744702</v>
      </c>
      <c r="G346" s="86">
        <v>3637863</v>
      </c>
      <c r="H346" s="30">
        <v>3853792</v>
      </c>
      <c r="I346" s="30">
        <v>4423135</v>
      </c>
      <c r="J346" s="178">
        <f t="shared" si="10"/>
        <v>569343</v>
      </c>
      <c r="K346" s="179">
        <f t="shared" si="11"/>
        <v>0.14773578854281705</v>
      </c>
      <c r="L346" s="222">
        <v>110</v>
      </c>
    </row>
    <row r="347" spans="1:13">
      <c r="A347" s="145" t="s">
        <v>352</v>
      </c>
      <c r="B347" s="112" t="str">
        <f>'Average Weekday'!B347</f>
        <v/>
      </c>
      <c r="C347" s="189" t="s">
        <v>236</v>
      </c>
      <c r="D347" s="63">
        <v>65948730</v>
      </c>
      <c r="E347" s="30">
        <v>66359208</v>
      </c>
      <c r="F347" s="86">
        <v>64531511</v>
      </c>
      <c r="G347" s="86">
        <v>64815739</v>
      </c>
      <c r="H347" s="30">
        <v>65060656</v>
      </c>
      <c r="I347" s="30">
        <v>65020294</v>
      </c>
      <c r="J347" s="178">
        <f t="shared" si="10"/>
        <v>-40362</v>
      </c>
      <c r="K347" s="179">
        <f t="shared" si="11"/>
        <v>-6.2037493135636381E-4</v>
      </c>
      <c r="L347" s="222">
        <v>1</v>
      </c>
    </row>
    <row r="348" spans="1:13">
      <c r="A348" s="142" t="s">
        <v>353</v>
      </c>
      <c r="B348" s="112" t="str">
        <f>'Average Weekday'!B348</f>
        <v/>
      </c>
      <c r="C348" s="235" t="s">
        <v>236</v>
      </c>
      <c r="D348" s="63">
        <v>7845023</v>
      </c>
      <c r="E348" s="30">
        <v>7650853</v>
      </c>
      <c r="F348" s="86">
        <v>7689447</v>
      </c>
      <c r="G348" s="86">
        <v>6935020</v>
      </c>
      <c r="H348" s="30">
        <v>6452733</v>
      </c>
      <c r="I348" s="30">
        <v>6910581</v>
      </c>
      <c r="J348" s="178">
        <f t="shared" si="10"/>
        <v>457848</v>
      </c>
      <c r="K348" s="179">
        <f t="shared" si="11"/>
        <v>7.095412130023046E-2</v>
      </c>
      <c r="L348" s="222">
        <v>56</v>
      </c>
    </row>
    <row r="349" spans="1:13" s="13" customFormat="1">
      <c r="A349" s="142" t="s">
        <v>354</v>
      </c>
      <c r="B349" s="112" t="str">
        <f>'Average Weekday'!B349</f>
        <v/>
      </c>
      <c r="C349" s="58" t="s">
        <v>236</v>
      </c>
      <c r="D349" s="63">
        <v>7437325</v>
      </c>
      <c r="E349" s="30">
        <v>6708745</v>
      </c>
      <c r="F349" s="86">
        <v>6148384</v>
      </c>
      <c r="G349" s="86">
        <v>5704122</v>
      </c>
      <c r="H349" s="30">
        <v>5646207</v>
      </c>
      <c r="I349" s="30">
        <v>5720475</v>
      </c>
      <c r="J349" s="178">
        <f t="shared" si="10"/>
        <v>74268</v>
      </c>
      <c r="K349" s="179">
        <f t="shared" si="11"/>
        <v>1.3153609139728671E-2</v>
      </c>
      <c r="L349" s="222">
        <v>75</v>
      </c>
      <c r="M349" s="4"/>
    </row>
    <row r="350" spans="1:13">
      <c r="A350" s="142" t="s">
        <v>355</v>
      </c>
      <c r="B350" s="112" t="str">
        <f>'Average Weekday'!B350</f>
        <v/>
      </c>
      <c r="C350" s="58" t="s">
        <v>236</v>
      </c>
      <c r="D350" s="63">
        <v>13942101</v>
      </c>
      <c r="E350" s="30">
        <v>14147148</v>
      </c>
      <c r="F350" s="86">
        <v>13955067</v>
      </c>
      <c r="G350" s="86">
        <v>13849130</v>
      </c>
      <c r="H350" s="30">
        <v>13446383</v>
      </c>
      <c r="I350" s="30">
        <v>14063633</v>
      </c>
      <c r="J350" s="178">
        <f t="shared" si="10"/>
        <v>617250</v>
      </c>
      <c r="K350" s="179">
        <f t="shared" si="11"/>
        <v>4.5904538045658819E-2</v>
      </c>
      <c r="L350" s="222">
        <v>19</v>
      </c>
      <c r="M350" s="6"/>
    </row>
    <row r="351" spans="1:13">
      <c r="A351" s="142" t="s">
        <v>356</v>
      </c>
      <c r="B351" s="112">
        <f>'Average Weekday'!B351</f>
        <v>75</v>
      </c>
      <c r="C351" s="58" t="s">
        <v>236</v>
      </c>
      <c r="D351" s="63">
        <v>0</v>
      </c>
      <c r="E351" s="30">
        <v>0</v>
      </c>
      <c r="F351" s="86">
        <v>0</v>
      </c>
      <c r="G351" s="86">
        <v>0</v>
      </c>
      <c r="H351" s="30">
        <v>1245455</v>
      </c>
      <c r="I351" s="30">
        <v>4232521</v>
      </c>
      <c r="J351" s="178">
        <f t="shared" si="10"/>
        <v>2987066</v>
      </c>
      <c r="K351" s="179">
        <f>J351/H351</f>
        <v>2.3983732852652242</v>
      </c>
      <c r="L351" s="222">
        <v>117</v>
      </c>
      <c r="M351" s="6"/>
    </row>
    <row r="352" spans="1:13" s="13" customFormat="1" ht="12.75">
      <c r="A352" s="143" t="s">
        <v>357</v>
      </c>
      <c r="B352" s="114"/>
      <c r="C352" s="11"/>
      <c r="D352" s="16"/>
      <c r="E352" s="16"/>
      <c r="F352" s="16"/>
      <c r="G352" s="16"/>
      <c r="H352" s="16"/>
      <c r="I352" s="16"/>
      <c r="J352" s="183"/>
      <c r="K352" s="184"/>
      <c r="L352" s="224"/>
      <c r="M352" s="6"/>
    </row>
    <row r="353" spans="1:13">
      <c r="A353" s="142" t="s">
        <v>358</v>
      </c>
      <c r="B353" s="112" t="str">
        <f>'Average Weekday'!B353</f>
        <v/>
      </c>
      <c r="C353" s="58" t="s">
        <v>359</v>
      </c>
      <c r="D353" s="63">
        <v>6464627</v>
      </c>
      <c r="E353" s="30">
        <v>6527196</v>
      </c>
      <c r="F353" s="86">
        <v>6504644</v>
      </c>
      <c r="G353" s="86">
        <v>6498237</v>
      </c>
      <c r="H353" s="30">
        <v>6319564</v>
      </c>
      <c r="I353" s="30">
        <v>6399657</v>
      </c>
      <c r="J353" s="178">
        <f t="shared" si="10"/>
        <v>80093</v>
      </c>
      <c r="K353" s="179">
        <f t="shared" si="11"/>
        <v>1.2673817370945211E-2</v>
      </c>
      <c r="L353" s="222">
        <v>64</v>
      </c>
    </row>
    <row r="354" spans="1:13" s="6" customFormat="1">
      <c r="A354" s="142" t="s">
        <v>360</v>
      </c>
      <c r="B354" s="112">
        <f>'Average Weekday'!B354</f>
        <v>76</v>
      </c>
      <c r="C354" s="58" t="s">
        <v>359</v>
      </c>
      <c r="D354" s="63">
        <v>388144</v>
      </c>
      <c r="E354" s="30">
        <v>538400</v>
      </c>
      <c r="F354" s="86">
        <v>626547</v>
      </c>
      <c r="G354" s="86">
        <v>560309</v>
      </c>
      <c r="H354" s="30">
        <v>548871</v>
      </c>
      <c r="I354" s="30">
        <v>536924</v>
      </c>
      <c r="J354" s="178">
        <f t="shared" si="10"/>
        <v>-11947</v>
      </c>
      <c r="K354" s="179">
        <f t="shared" si="11"/>
        <v>-2.1766498867675645E-2</v>
      </c>
      <c r="L354" s="222">
        <v>406</v>
      </c>
      <c r="M354" s="4"/>
    </row>
    <row r="355" spans="1:13">
      <c r="A355" s="142" t="s">
        <v>361</v>
      </c>
      <c r="B355" s="112">
        <f>'Average Weekday'!B355</f>
        <v>78</v>
      </c>
      <c r="C355" s="58" t="s">
        <v>359</v>
      </c>
      <c r="D355" s="63">
        <v>827890</v>
      </c>
      <c r="E355" s="30">
        <v>841545</v>
      </c>
      <c r="F355" s="86">
        <v>850903</v>
      </c>
      <c r="G355" s="86">
        <v>502541</v>
      </c>
      <c r="H355" s="30">
        <v>456765</v>
      </c>
      <c r="I355" s="30">
        <v>774888</v>
      </c>
      <c r="J355" s="178">
        <f t="shared" si="10"/>
        <v>318123</v>
      </c>
      <c r="K355" s="179">
        <f t="shared" si="11"/>
        <v>0.69646973826803715</v>
      </c>
      <c r="L355" s="222">
        <v>384</v>
      </c>
      <c r="M355" s="6"/>
    </row>
    <row r="356" spans="1:13">
      <c r="A356" s="142" t="s">
        <v>362</v>
      </c>
      <c r="B356" s="112" t="str">
        <f>'Average Weekday'!B356</f>
        <v/>
      </c>
      <c r="C356" s="58" t="s">
        <v>359</v>
      </c>
      <c r="D356" s="63">
        <v>3659225</v>
      </c>
      <c r="E356" s="30">
        <v>3699843</v>
      </c>
      <c r="F356" s="86">
        <v>3753756</v>
      </c>
      <c r="G356" s="86">
        <v>3721445</v>
      </c>
      <c r="H356" s="30">
        <v>3608389</v>
      </c>
      <c r="I356" s="30">
        <v>3836999</v>
      </c>
      <c r="J356" s="178">
        <f t="shared" si="10"/>
        <v>228610</v>
      </c>
      <c r="K356" s="179">
        <f t="shared" si="11"/>
        <v>6.3355142696643843E-2</v>
      </c>
      <c r="L356" s="222">
        <v>129</v>
      </c>
      <c r="M356" s="6"/>
    </row>
    <row r="357" spans="1:13">
      <c r="A357" s="144" t="s">
        <v>363</v>
      </c>
      <c r="B357" s="112">
        <f>'Average Weekday'!B357</f>
        <v>80</v>
      </c>
      <c r="C357" s="58" t="s">
        <v>359</v>
      </c>
      <c r="D357" s="63">
        <v>802831</v>
      </c>
      <c r="E357" s="30">
        <v>767647</v>
      </c>
      <c r="F357" s="86">
        <v>561857</v>
      </c>
      <c r="G357" s="86">
        <v>748813</v>
      </c>
      <c r="H357" s="30">
        <v>762641</v>
      </c>
      <c r="I357" s="30">
        <v>760163</v>
      </c>
      <c r="J357" s="178">
        <f t="shared" si="10"/>
        <v>-2478</v>
      </c>
      <c r="K357" s="179">
        <f t="shared" si="11"/>
        <v>-3.2492352233881995E-3</v>
      </c>
      <c r="L357" s="222">
        <v>387</v>
      </c>
    </row>
    <row r="358" spans="1:13">
      <c r="A358" s="142" t="s">
        <v>364</v>
      </c>
      <c r="B358" s="112">
        <f>'Average Weekday'!B358</f>
        <v>82</v>
      </c>
      <c r="C358" s="58" t="s">
        <v>359</v>
      </c>
      <c r="D358" s="63">
        <v>802275</v>
      </c>
      <c r="E358" s="30">
        <v>812055</v>
      </c>
      <c r="F358" s="86">
        <v>805255</v>
      </c>
      <c r="G358" s="86">
        <v>948885</v>
      </c>
      <c r="H358" s="30">
        <v>801639</v>
      </c>
      <c r="I358" s="30">
        <v>350344</v>
      </c>
      <c r="J358" s="178">
        <f t="shared" si="10"/>
        <v>-451295</v>
      </c>
      <c r="K358" s="179">
        <f t="shared" si="11"/>
        <v>-0.56296537468860675</v>
      </c>
      <c r="L358" s="222">
        <v>415</v>
      </c>
    </row>
    <row r="359" spans="1:13">
      <c r="A359" s="142" t="s">
        <v>365</v>
      </c>
      <c r="B359" s="112">
        <f>'Average Weekday'!B359</f>
        <v>83</v>
      </c>
      <c r="C359" s="58" t="s">
        <v>359</v>
      </c>
      <c r="D359" s="63">
        <v>766469</v>
      </c>
      <c r="E359" s="30">
        <v>788674</v>
      </c>
      <c r="F359" s="86">
        <v>794687</v>
      </c>
      <c r="G359" s="86">
        <v>337075</v>
      </c>
      <c r="H359" s="30">
        <v>391696</v>
      </c>
      <c r="I359" s="30">
        <v>675500</v>
      </c>
      <c r="J359" s="178">
        <f t="shared" si="10"/>
        <v>283804</v>
      </c>
      <c r="K359" s="179">
        <f t="shared" si="11"/>
        <v>0.72455169314978962</v>
      </c>
      <c r="L359" s="222">
        <v>396</v>
      </c>
    </row>
    <row r="360" spans="1:13">
      <c r="A360" s="142" t="s">
        <v>366</v>
      </c>
      <c r="B360" s="112" t="str">
        <f>'Average Weekday'!B360</f>
        <v/>
      </c>
      <c r="C360" s="58" t="s">
        <v>359</v>
      </c>
      <c r="D360" s="63">
        <v>2854274</v>
      </c>
      <c r="E360" s="30">
        <v>2858542</v>
      </c>
      <c r="F360" s="86">
        <v>2787763</v>
      </c>
      <c r="G360" s="86">
        <v>2629975</v>
      </c>
      <c r="H360" s="30">
        <v>2497336</v>
      </c>
      <c r="I360" s="30">
        <v>2465120</v>
      </c>
      <c r="J360" s="178">
        <f t="shared" si="10"/>
        <v>-32216</v>
      </c>
      <c r="K360" s="179">
        <f t="shared" si="11"/>
        <v>-1.2900146395999576E-2</v>
      </c>
      <c r="L360" s="222">
        <v>194</v>
      </c>
    </row>
    <row r="361" spans="1:13">
      <c r="A361" s="144" t="s">
        <v>367</v>
      </c>
      <c r="B361" s="112">
        <f>'Average Weekday'!B361</f>
        <v>85</v>
      </c>
      <c r="C361" s="58" t="s">
        <v>359</v>
      </c>
      <c r="D361" s="63">
        <v>427353</v>
      </c>
      <c r="E361" s="30">
        <v>533529</v>
      </c>
      <c r="F361" s="86">
        <v>580065</v>
      </c>
      <c r="G361" s="86">
        <v>598061</v>
      </c>
      <c r="H361" s="30">
        <v>550464</v>
      </c>
      <c r="I361" s="30">
        <v>535536</v>
      </c>
      <c r="J361" s="178">
        <f t="shared" si="10"/>
        <v>-14928</v>
      </c>
      <c r="K361" s="179">
        <f t="shared" si="11"/>
        <v>-2.711893965817928E-2</v>
      </c>
      <c r="L361" s="222">
        <v>407</v>
      </c>
    </row>
    <row r="362" spans="1:13">
      <c r="A362" s="142" t="s">
        <v>368</v>
      </c>
      <c r="B362" s="112" t="str">
        <f>'Average Weekday'!B362</f>
        <v/>
      </c>
      <c r="C362" s="58" t="s">
        <v>359</v>
      </c>
      <c r="D362" s="63">
        <v>2683624</v>
      </c>
      <c r="E362" s="30">
        <v>2884831</v>
      </c>
      <c r="F362" s="86">
        <v>3009540</v>
      </c>
      <c r="G362" s="86">
        <v>3157675</v>
      </c>
      <c r="H362" s="30">
        <v>3340366</v>
      </c>
      <c r="I362" s="30">
        <v>3516992</v>
      </c>
      <c r="J362" s="178">
        <f t="shared" si="10"/>
        <v>176626</v>
      </c>
      <c r="K362" s="179">
        <f t="shared" si="11"/>
        <v>5.2876241705250265E-2</v>
      </c>
      <c r="L362" s="222">
        <v>144</v>
      </c>
      <c r="M362" s="13"/>
    </row>
    <row r="363" spans="1:13">
      <c r="A363" s="144" t="s">
        <v>369</v>
      </c>
      <c r="B363" s="112">
        <f>'Average Weekday'!B363</f>
        <v>86</v>
      </c>
      <c r="C363" s="58" t="s">
        <v>359</v>
      </c>
      <c r="D363" s="63">
        <v>4808350</v>
      </c>
      <c r="E363" s="30">
        <v>4745260</v>
      </c>
      <c r="F363" s="86">
        <v>4694548</v>
      </c>
      <c r="G363" s="86">
        <v>3437709</v>
      </c>
      <c r="H363" s="30">
        <v>2373721</v>
      </c>
      <c r="I363" s="30">
        <v>5230182</v>
      </c>
      <c r="J363" s="178">
        <f t="shared" si="10"/>
        <v>2856461</v>
      </c>
      <c r="K363" s="179">
        <f t="shared" si="11"/>
        <v>1.2033684666395081</v>
      </c>
      <c r="L363" s="222">
        <v>87</v>
      </c>
    </row>
    <row r="364" spans="1:13">
      <c r="A364" s="142" t="s">
        <v>370</v>
      </c>
      <c r="B364" s="112" t="str">
        <f>'Average Weekday'!B364</f>
        <v/>
      </c>
      <c r="C364" s="58" t="s">
        <v>359</v>
      </c>
      <c r="D364" s="63">
        <v>3892589</v>
      </c>
      <c r="E364" s="30">
        <v>3712153</v>
      </c>
      <c r="F364" s="86">
        <v>3636632</v>
      </c>
      <c r="G364" s="86">
        <v>3402610</v>
      </c>
      <c r="H364" s="30">
        <v>3031465</v>
      </c>
      <c r="I364" s="30">
        <v>2907388</v>
      </c>
      <c r="J364" s="178">
        <f t="shared" si="10"/>
        <v>-124077</v>
      </c>
      <c r="K364" s="179">
        <f t="shared" si="11"/>
        <v>-4.0929715500591296E-2</v>
      </c>
      <c r="L364" s="222">
        <v>171</v>
      </c>
    </row>
    <row r="365" spans="1:13">
      <c r="A365" s="142" t="s">
        <v>371</v>
      </c>
      <c r="B365" s="112">
        <f>'Average Weekday'!B365</f>
        <v>87</v>
      </c>
      <c r="C365" s="58" t="s">
        <v>359</v>
      </c>
      <c r="D365" s="63">
        <v>2439630</v>
      </c>
      <c r="E365" s="30">
        <v>2394564</v>
      </c>
      <c r="F365" s="86">
        <v>2343925</v>
      </c>
      <c r="G365" s="86">
        <v>1677211</v>
      </c>
      <c r="H365" s="30">
        <v>1446827</v>
      </c>
      <c r="I365" s="30">
        <v>1933812</v>
      </c>
      <c r="J365" s="178">
        <f t="shared" si="10"/>
        <v>486985</v>
      </c>
      <c r="K365" s="179">
        <f t="shared" si="11"/>
        <v>0.33658827212928705</v>
      </c>
      <c r="L365" s="222">
        <v>246</v>
      </c>
    </row>
    <row r="366" spans="1:13" s="6" customFormat="1">
      <c r="A366" s="142" t="s">
        <v>372</v>
      </c>
      <c r="B366" s="112" t="str">
        <f>'Average Weekday'!B366</f>
        <v/>
      </c>
      <c r="C366" s="58" t="s">
        <v>359</v>
      </c>
      <c r="D366" s="63">
        <v>1307054</v>
      </c>
      <c r="E366" s="30">
        <v>1339754</v>
      </c>
      <c r="F366" s="86">
        <v>1355271</v>
      </c>
      <c r="G366" s="86">
        <v>1362430</v>
      </c>
      <c r="H366" s="30">
        <v>1513330</v>
      </c>
      <c r="I366" s="30">
        <v>1383420</v>
      </c>
      <c r="J366" s="178">
        <f t="shared" si="10"/>
        <v>-129910</v>
      </c>
      <c r="K366" s="179">
        <f t="shared" si="11"/>
        <v>-8.5843801418064802E-2</v>
      </c>
      <c r="L366" s="222">
        <v>310</v>
      </c>
      <c r="M366" s="4"/>
    </row>
    <row r="367" spans="1:13">
      <c r="A367" s="142" t="s">
        <v>373</v>
      </c>
      <c r="B367" s="112">
        <f>'Average Weekday'!B367</f>
        <v>88</v>
      </c>
      <c r="C367" s="58" t="s">
        <v>359</v>
      </c>
      <c r="D367" s="63">
        <v>1104375</v>
      </c>
      <c r="E367" s="30">
        <v>1072026</v>
      </c>
      <c r="F367" s="86">
        <v>1016809</v>
      </c>
      <c r="G367" s="86">
        <v>979103</v>
      </c>
      <c r="H367" s="30">
        <v>665750</v>
      </c>
      <c r="I367" s="30">
        <v>761816</v>
      </c>
      <c r="J367" s="178">
        <f t="shared" si="10"/>
        <v>96066</v>
      </c>
      <c r="K367" s="179">
        <f t="shared" si="11"/>
        <v>0.14429740893728876</v>
      </c>
      <c r="L367" s="222">
        <v>386</v>
      </c>
    </row>
    <row r="368" spans="1:13">
      <c r="A368" s="142" t="s">
        <v>374</v>
      </c>
      <c r="B368" s="112" t="str">
        <f>'Average Weekday'!B368</f>
        <v/>
      </c>
      <c r="C368" s="58" t="s">
        <v>359</v>
      </c>
      <c r="D368" s="63">
        <v>3496675</v>
      </c>
      <c r="E368" s="30">
        <v>3421569</v>
      </c>
      <c r="F368" s="86">
        <v>3399567</v>
      </c>
      <c r="G368" s="86">
        <v>3261769</v>
      </c>
      <c r="H368" s="30">
        <v>3048104</v>
      </c>
      <c r="I368" s="30">
        <v>3074342</v>
      </c>
      <c r="J368" s="178">
        <f t="shared" si="10"/>
        <v>26238</v>
      </c>
      <c r="K368" s="179">
        <f t="shared" si="11"/>
        <v>8.6079740061362729E-3</v>
      </c>
      <c r="L368" s="222">
        <v>164</v>
      </c>
    </row>
    <row r="369" spans="1:13">
      <c r="A369" s="142" t="s">
        <v>375</v>
      </c>
      <c r="B369" s="112" t="str">
        <f>'Average Weekday'!B369</f>
        <v/>
      </c>
      <c r="C369" s="58" t="s">
        <v>359</v>
      </c>
      <c r="D369" s="63">
        <v>3021219</v>
      </c>
      <c r="E369" s="30">
        <v>2956981</v>
      </c>
      <c r="F369" s="86">
        <v>2904517</v>
      </c>
      <c r="G369" s="86">
        <v>2781811</v>
      </c>
      <c r="H369" s="30">
        <v>2711011</v>
      </c>
      <c r="I369" s="30">
        <v>2609445</v>
      </c>
      <c r="J369" s="178">
        <f t="shared" si="10"/>
        <v>-101566</v>
      </c>
      <c r="K369" s="179">
        <f t="shared" si="11"/>
        <v>-3.7464252266036543E-2</v>
      </c>
      <c r="L369" s="222">
        <v>187</v>
      </c>
    </row>
    <row r="370" spans="1:13">
      <c r="A370" s="142" t="s">
        <v>376</v>
      </c>
      <c r="B370" s="112" t="str">
        <f>'Average Weekday'!B370</f>
        <v/>
      </c>
      <c r="C370" s="58" t="s">
        <v>359</v>
      </c>
      <c r="D370" s="63">
        <v>4695672</v>
      </c>
      <c r="E370" s="30">
        <v>4593351</v>
      </c>
      <c r="F370" s="86">
        <v>4541003</v>
      </c>
      <c r="G370" s="86">
        <v>4303987</v>
      </c>
      <c r="H370" s="30">
        <v>4058815</v>
      </c>
      <c r="I370" s="30">
        <v>4019044</v>
      </c>
      <c r="J370" s="178">
        <f t="shared" si="10"/>
        <v>-39771</v>
      </c>
      <c r="K370" s="179">
        <f t="shared" si="11"/>
        <v>-9.7986727653268258E-3</v>
      </c>
      <c r="L370" s="222">
        <v>121</v>
      </c>
    </row>
    <row r="371" spans="1:13">
      <c r="A371" s="142" t="s">
        <v>377</v>
      </c>
      <c r="B371" s="112" t="str">
        <f>'Average Weekday'!B371</f>
        <v/>
      </c>
      <c r="C371" s="58" t="s">
        <v>359</v>
      </c>
      <c r="D371" s="63">
        <v>2214115</v>
      </c>
      <c r="E371" s="30">
        <v>2177884</v>
      </c>
      <c r="F371" s="86">
        <v>2131770</v>
      </c>
      <c r="G371" s="86">
        <v>2027659</v>
      </c>
      <c r="H371" s="30">
        <v>1883246</v>
      </c>
      <c r="I371" s="30">
        <v>1907368</v>
      </c>
      <c r="J371" s="178">
        <f t="shared" si="10"/>
        <v>24122</v>
      </c>
      <c r="K371" s="179">
        <f t="shared" si="11"/>
        <v>1.2808735555524876E-2</v>
      </c>
      <c r="L371" s="222">
        <v>248</v>
      </c>
    </row>
    <row r="372" spans="1:13">
      <c r="A372" s="142" t="s">
        <v>378</v>
      </c>
      <c r="B372" s="112" t="str">
        <f>'Average Weekday'!B372</f>
        <v/>
      </c>
      <c r="C372" s="58" t="s">
        <v>359</v>
      </c>
      <c r="D372" s="63">
        <v>5272014</v>
      </c>
      <c r="E372" s="30">
        <v>5244226</v>
      </c>
      <c r="F372" s="86">
        <v>5219811</v>
      </c>
      <c r="G372" s="86">
        <v>4991559</v>
      </c>
      <c r="H372" s="30">
        <v>4769745</v>
      </c>
      <c r="I372" s="30">
        <v>4753706</v>
      </c>
      <c r="J372" s="178">
        <f t="shared" si="10"/>
        <v>-16039</v>
      </c>
      <c r="K372" s="179">
        <f t="shared" si="11"/>
        <v>-3.3626535590477059E-3</v>
      </c>
      <c r="L372" s="222">
        <v>95</v>
      </c>
    </row>
    <row r="373" spans="1:13">
      <c r="A373" s="142" t="s">
        <v>379</v>
      </c>
      <c r="B373" s="112" t="str">
        <f>'Average Weekday'!B373</f>
        <v/>
      </c>
      <c r="C373" s="58" t="s">
        <v>359</v>
      </c>
      <c r="D373" s="63">
        <v>1159576</v>
      </c>
      <c r="E373" s="30">
        <v>1192281</v>
      </c>
      <c r="F373" s="86">
        <v>1183534</v>
      </c>
      <c r="G373" s="86">
        <v>1120703</v>
      </c>
      <c r="H373" s="30">
        <v>1129031</v>
      </c>
      <c r="I373" s="30">
        <v>1098148</v>
      </c>
      <c r="J373" s="178">
        <f t="shared" si="10"/>
        <v>-30883</v>
      </c>
      <c r="K373" s="179">
        <f t="shared" si="11"/>
        <v>-2.7353544765378452E-2</v>
      </c>
      <c r="L373" s="222">
        <v>345</v>
      </c>
    </row>
    <row r="374" spans="1:13">
      <c r="A374" s="142" t="s">
        <v>380</v>
      </c>
      <c r="B374" s="112" t="str">
        <f>'Average Weekday'!B374</f>
        <v/>
      </c>
      <c r="C374" s="58" t="s">
        <v>359</v>
      </c>
      <c r="D374" s="63">
        <v>2851905</v>
      </c>
      <c r="E374" s="30">
        <v>2853794</v>
      </c>
      <c r="F374" s="86">
        <v>2807769</v>
      </c>
      <c r="G374" s="86">
        <v>2695321</v>
      </c>
      <c r="H374" s="30">
        <v>2592645</v>
      </c>
      <c r="I374" s="30">
        <v>2641450</v>
      </c>
      <c r="J374" s="178">
        <f t="shared" si="10"/>
        <v>48805</v>
      </c>
      <c r="K374" s="179">
        <f t="shared" si="11"/>
        <v>1.8824405192380753E-2</v>
      </c>
      <c r="L374" s="222">
        <v>185</v>
      </c>
    </row>
    <row r="375" spans="1:13" s="6" customFormat="1">
      <c r="A375" s="142" t="s">
        <v>381</v>
      </c>
      <c r="B375" s="112" t="str">
        <f>'Average Weekday'!B375</f>
        <v/>
      </c>
      <c r="C375" s="58" t="s">
        <v>359</v>
      </c>
      <c r="D375" s="63">
        <v>1685222</v>
      </c>
      <c r="E375" s="30">
        <v>1629526</v>
      </c>
      <c r="F375" s="86">
        <v>1643806</v>
      </c>
      <c r="G375" s="86">
        <v>1602770</v>
      </c>
      <c r="H375" s="30">
        <v>1510410</v>
      </c>
      <c r="I375" s="30">
        <v>1564387</v>
      </c>
      <c r="J375" s="178">
        <f t="shared" si="10"/>
        <v>53977</v>
      </c>
      <c r="K375" s="179">
        <f t="shared" si="11"/>
        <v>3.5736654285922369E-2</v>
      </c>
      <c r="L375" s="222">
        <v>286</v>
      </c>
      <c r="M375" s="4"/>
    </row>
    <row r="376" spans="1:13">
      <c r="A376" s="142" t="s">
        <v>382</v>
      </c>
      <c r="B376" s="112" t="str">
        <f>'Average Weekday'!B376</f>
        <v/>
      </c>
      <c r="C376" s="58" t="s">
        <v>359</v>
      </c>
      <c r="D376" s="63">
        <v>17087795</v>
      </c>
      <c r="E376" s="30">
        <v>17224537</v>
      </c>
      <c r="F376" s="86">
        <v>17301839</v>
      </c>
      <c r="G376" s="86">
        <v>17095073</v>
      </c>
      <c r="H376" s="30">
        <v>16994358</v>
      </c>
      <c r="I376" s="30">
        <v>17077862</v>
      </c>
      <c r="J376" s="178">
        <f t="shared" si="10"/>
        <v>83504</v>
      </c>
      <c r="K376" s="179">
        <f t="shared" si="11"/>
        <v>4.9136307473339096E-3</v>
      </c>
      <c r="L376" s="222">
        <v>14</v>
      </c>
    </row>
    <row r="377" spans="1:13">
      <c r="A377" s="142" t="s">
        <v>383</v>
      </c>
      <c r="B377" s="112" t="str">
        <f>'Average Weekday'!B377</f>
        <v/>
      </c>
      <c r="C377" s="58" t="s">
        <v>359</v>
      </c>
      <c r="D377" s="63">
        <v>1131705</v>
      </c>
      <c r="E377" s="30">
        <v>1136305</v>
      </c>
      <c r="F377" s="86">
        <v>1102600</v>
      </c>
      <c r="G377" s="86">
        <v>994127</v>
      </c>
      <c r="H377" s="30">
        <v>1019978</v>
      </c>
      <c r="I377" s="30">
        <v>1059027</v>
      </c>
      <c r="J377" s="178">
        <f t="shared" si="10"/>
        <v>39049</v>
      </c>
      <c r="K377" s="179">
        <f t="shared" si="11"/>
        <v>3.8284159070097593E-2</v>
      </c>
      <c r="L377" s="222">
        <v>351</v>
      </c>
    </row>
    <row r="378" spans="1:13" s="6" customFormat="1">
      <c r="A378" s="142" t="s">
        <v>384</v>
      </c>
      <c r="B378" s="112" t="str">
        <f>'Average Weekday'!B378</f>
        <v/>
      </c>
      <c r="C378" s="58" t="s">
        <v>359</v>
      </c>
      <c r="D378" s="63">
        <v>1172162</v>
      </c>
      <c r="E378" s="30">
        <v>1196186</v>
      </c>
      <c r="F378" s="86">
        <v>1187714</v>
      </c>
      <c r="G378" s="86">
        <v>1069608</v>
      </c>
      <c r="H378" s="30">
        <v>992267</v>
      </c>
      <c r="I378" s="30">
        <v>1029388</v>
      </c>
      <c r="J378" s="178">
        <f t="shared" si="10"/>
        <v>37121</v>
      </c>
      <c r="K378" s="179">
        <f t="shared" si="11"/>
        <v>3.741029380197064E-2</v>
      </c>
      <c r="L378" s="222">
        <v>358</v>
      </c>
    </row>
    <row r="379" spans="1:13">
      <c r="A379" s="142" t="s">
        <v>385</v>
      </c>
      <c r="B379" s="112">
        <f>'Average Weekday'!B379</f>
        <v>89</v>
      </c>
      <c r="C379" s="58" t="s">
        <v>359</v>
      </c>
      <c r="D379" s="63">
        <v>1507116</v>
      </c>
      <c r="E379" s="30">
        <v>1465264</v>
      </c>
      <c r="F379" s="86">
        <v>1098234</v>
      </c>
      <c r="G379" s="86">
        <v>1346296</v>
      </c>
      <c r="H379" s="30">
        <v>1332047</v>
      </c>
      <c r="I379" s="30">
        <v>1298825</v>
      </c>
      <c r="J379" s="178">
        <f t="shared" si="10"/>
        <v>-33222</v>
      </c>
      <c r="K379" s="179">
        <f t="shared" si="11"/>
        <v>-2.4940561406617035E-2</v>
      </c>
      <c r="L379" s="222">
        <v>324</v>
      </c>
    </row>
    <row r="380" spans="1:13">
      <c r="A380" s="142" t="s">
        <v>386</v>
      </c>
      <c r="B380" s="112" t="str">
        <f>'Average Weekday'!B380</f>
        <v/>
      </c>
      <c r="C380" s="58" t="s">
        <v>359</v>
      </c>
      <c r="D380" s="63">
        <v>5172595</v>
      </c>
      <c r="E380" s="30">
        <v>5128506</v>
      </c>
      <c r="F380" s="86">
        <v>5089971</v>
      </c>
      <c r="G380" s="86">
        <v>5018542</v>
      </c>
      <c r="H380" s="30">
        <v>4741470</v>
      </c>
      <c r="I380" s="30">
        <v>4893865</v>
      </c>
      <c r="J380" s="178">
        <f t="shared" si="10"/>
        <v>152395</v>
      </c>
      <c r="K380" s="179">
        <f t="shared" si="11"/>
        <v>3.2140876141787254E-2</v>
      </c>
      <c r="L380" s="222">
        <v>94</v>
      </c>
    </row>
    <row r="381" spans="1:13">
      <c r="A381" s="142" t="s">
        <v>387</v>
      </c>
      <c r="B381" s="112" t="str">
        <f>'Average Weekday'!B381</f>
        <v/>
      </c>
      <c r="C381" s="58" t="s">
        <v>359</v>
      </c>
      <c r="D381" s="63">
        <v>1212661</v>
      </c>
      <c r="E381" s="30">
        <v>1239793</v>
      </c>
      <c r="F381" s="86">
        <v>1237770</v>
      </c>
      <c r="G381" s="86">
        <v>1156600</v>
      </c>
      <c r="H381" s="30">
        <v>1063133</v>
      </c>
      <c r="I381" s="30">
        <v>1061293</v>
      </c>
      <c r="J381" s="178">
        <f t="shared" si="10"/>
        <v>-1840</v>
      </c>
      <c r="K381" s="179">
        <f t="shared" si="11"/>
        <v>-1.7307335958906365E-3</v>
      </c>
      <c r="L381" s="222">
        <v>350</v>
      </c>
    </row>
    <row r="382" spans="1:13">
      <c r="A382" s="142" t="s">
        <v>388</v>
      </c>
      <c r="B382" s="112">
        <f>'Average Weekday'!B382</f>
        <v>91</v>
      </c>
      <c r="C382" s="58" t="s">
        <v>359</v>
      </c>
      <c r="D382" s="63">
        <v>613296</v>
      </c>
      <c r="E382" s="30">
        <v>1011163</v>
      </c>
      <c r="F382" s="86">
        <v>952251</v>
      </c>
      <c r="G382" s="86">
        <v>880776</v>
      </c>
      <c r="H382" s="30">
        <v>855851</v>
      </c>
      <c r="I382" s="30">
        <v>853110</v>
      </c>
      <c r="J382" s="178">
        <f t="shared" si="10"/>
        <v>-2741</v>
      </c>
      <c r="K382" s="179">
        <f t="shared" si="11"/>
        <v>-3.2026602761461983E-3</v>
      </c>
      <c r="L382" s="222">
        <v>377</v>
      </c>
    </row>
    <row r="383" spans="1:13">
      <c r="A383" s="142" t="s">
        <v>389</v>
      </c>
      <c r="B383" s="112" t="str">
        <f>'Average Weekday'!B383</f>
        <v/>
      </c>
      <c r="C383" s="58" t="s">
        <v>359</v>
      </c>
      <c r="D383" s="63">
        <v>5480059</v>
      </c>
      <c r="E383" s="30">
        <v>5489630</v>
      </c>
      <c r="F383" s="86">
        <v>5471961</v>
      </c>
      <c r="G383" s="86">
        <v>5460868</v>
      </c>
      <c r="H383" s="30">
        <v>5245160</v>
      </c>
      <c r="I383" s="30">
        <v>5272683</v>
      </c>
      <c r="J383" s="178">
        <f t="shared" si="10"/>
        <v>27523</v>
      </c>
      <c r="K383" s="179">
        <f t="shared" si="11"/>
        <v>5.2473137139763138E-3</v>
      </c>
      <c r="L383" s="222">
        <v>86</v>
      </c>
    </row>
    <row r="384" spans="1:13">
      <c r="A384" s="142" t="s">
        <v>390</v>
      </c>
      <c r="B384" s="112" t="str">
        <f>'Average Weekday'!B384</f>
        <v/>
      </c>
      <c r="C384" s="58" t="s">
        <v>359</v>
      </c>
      <c r="D384" s="63">
        <v>630644</v>
      </c>
      <c r="E384" s="30">
        <v>672734</v>
      </c>
      <c r="F384" s="86">
        <v>676971</v>
      </c>
      <c r="G384" s="86">
        <v>641464</v>
      </c>
      <c r="H384" s="30">
        <v>732091</v>
      </c>
      <c r="I384" s="30">
        <v>601436</v>
      </c>
      <c r="J384" s="178">
        <f t="shared" si="10"/>
        <v>-130655</v>
      </c>
      <c r="K384" s="179">
        <f t="shared" si="11"/>
        <v>-0.17846825053169621</v>
      </c>
      <c r="L384" s="222">
        <v>400</v>
      </c>
    </row>
    <row r="385" spans="1:13">
      <c r="A385" s="142" t="s">
        <v>391</v>
      </c>
      <c r="B385" s="112" t="str">
        <f>'Average Weekday'!B385</f>
        <v/>
      </c>
      <c r="C385" s="58" t="s">
        <v>359</v>
      </c>
      <c r="D385" s="63">
        <v>357399</v>
      </c>
      <c r="E385" s="30">
        <v>365488</v>
      </c>
      <c r="F385" s="86">
        <v>342494</v>
      </c>
      <c r="G385" s="86">
        <v>309029</v>
      </c>
      <c r="H385" s="30">
        <v>276067</v>
      </c>
      <c r="I385" s="30">
        <v>263422</v>
      </c>
      <c r="J385" s="178">
        <f t="shared" si="10"/>
        <v>-12645</v>
      </c>
      <c r="K385" s="179">
        <f t="shared" si="11"/>
        <v>-4.5804098280489883E-2</v>
      </c>
      <c r="L385" s="222">
        <v>419</v>
      </c>
      <c r="M385" s="6"/>
    </row>
    <row r="386" spans="1:13" s="6" customFormat="1">
      <c r="A386" s="142" t="s">
        <v>392</v>
      </c>
      <c r="B386" s="112">
        <f>'Average Weekday'!B386</f>
        <v>93</v>
      </c>
      <c r="C386" s="58" t="s">
        <v>359</v>
      </c>
      <c r="D386" s="63">
        <v>3914637</v>
      </c>
      <c r="E386" s="30">
        <v>3926062</v>
      </c>
      <c r="F386" s="86">
        <v>3894399</v>
      </c>
      <c r="G386" s="86">
        <v>3988480</v>
      </c>
      <c r="H386" s="30">
        <v>4226298</v>
      </c>
      <c r="I386" s="30">
        <v>723354</v>
      </c>
      <c r="J386" s="178">
        <f t="shared" si="10"/>
        <v>-3502944</v>
      </c>
      <c r="K386" s="179">
        <f t="shared" si="11"/>
        <v>-0.82884453486242571</v>
      </c>
      <c r="L386" s="222">
        <v>391</v>
      </c>
      <c r="M386" s="4"/>
    </row>
    <row r="387" spans="1:13">
      <c r="A387" s="142" t="s">
        <v>393</v>
      </c>
      <c r="B387" s="112" t="str">
        <f>'Average Weekday'!B387</f>
        <v/>
      </c>
      <c r="C387" s="58" t="s">
        <v>359</v>
      </c>
      <c r="D387" s="63">
        <v>5416919</v>
      </c>
      <c r="E387" s="30">
        <v>5407027</v>
      </c>
      <c r="F387" s="86">
        <v>5429314</v>
      </c>
      <c r="G387" s="86">
        <v>5031462</v>
      </c>
      <c r="H387" s="30">
        <v>4543854</v>
      </c>
      <c r="I387" s="30">
        <v>5277341</v>
      </c>
      <c r="J387" s="178">
        <f t="shared" si="10"/>
        <v>733487</v>
      </c>
      <c r="K387" s="179">
        <f t="shared" si="11"/>
        <v>0.16142398061205313</v>
      </c>
      <c r="L387" s="222">
        <v>85</v>
      </c>
    </row>
    <row r="388" spans="1:13">
      <c r="A388" s="142" t="s">
        <v>394</v>
      </c>
      <c r="B388" s="112" t="str">
        <f>'Average Weekday'!B388</f>
        <v/>
      </c>
      <c r="C388" s="58" t="s">
        <v>359</v>
      </c>
      <c r="D388" s="63">
        <v>82980</v>
      </c>
      <c r="E388" s="30">
        <v>99254</v>
      </c>
      <c r="F388" s="86">
        <v>95469</v>
      </c>
      <c r="G388" s="86">
        <v>97654</v>
      </c>
      <c r="H388" s="30">
        <v>92852</v>
      </c>
      <c r="I388" s="30">
        <v>88439</v>
      </c>
      <c r="J388" s="178">
        <f t="shared" si="10"/>
        <v>-4413</v>
      </c>
      <c r="K388" s="179">
        <f t="shared" si="11"/>
        <v>-4.7527247662947483E-2</v>
      </c>
      <c r="L388" s="222">
        <v>424</v>
      </c>
    </row>
    <row r="389" spans="1:13">
      <c r="A389" s="142" t="s">
        <v>395</v>
      </c>
      <c r="B389" s="112" t="str">
        <f>'Average Weekday'!B389</f>
        <v/>
      </c>
      <c r="C389" s="58" t="s">
        <v>359</v>
      </c>
      <c r="D389" s="63">
        <v>519843</v>
      </c>
      <c r="E389" s="30">
        <v>570312</v>
      </c>
      <c r="F389" s="86">
        <v>601116</v>
      </c>
      <c r="G389" s="86">
        <v>582975</v>
      </c>
      <c r="H389" s="30">
        <v>543839</v>
      </c>
      <c r="I389" s="30">
        <v>517164</v>
      </c>
      <c r="J389" s="178">
        <f t="shared" ref="J389:J437" si="12">I389-H389</f>
        <v>-26675</v>
      </c>
      <c r="K389" s="179">
        <f t="shared" ref="K389:K437" si="13">J389/H389</f>
        <v>-4.904944294175298E-2</v>
      </c>
      <c r="L389" s="222">
        <v>410</v>
      </c>
    </row>
    <row r="390" spans="1:13">
      <c r="A390" s="142" t="s">
        <v>396</v>
      </c>
      <c r="B390" s="112" t="str">
        <f>'Average Weekday'!B390</f>
        <v/>
      </c>
      <c r="C390" s="58" t="s">
        <v>359</v>
      </c>
      <c r="D390" s="63">
        <v>272799</v>
      </c>
      <c r="E390" s="30">
        <v>296860</v>
      </c>
      <c r="F390" s="86">
        <v>305816</v>
      </c>
      <c r="G390" s="86">
        <v>298395</v>
      </c>
      <c r="H390" s="30">
        <v>275165</v>
      </c>
      <c r="I390" s="30">
        <v>292305</v>
      </c>
      <c r="J390" s="178">
        <f t="shared" si="12"/>
        <v>17140</v>
      </c>
      <c r="K390" s="179">
        <f t="shared" si="13"/>
        <v>6.2289898787999926E-2</v>
      </c>
      <c r="L390" s="222">
        <v>418</v>
      </c>
      <c r="M390" s="6"/>
    </row>
    <row r="391" spans="1:13">
      <c r="A391" s="144" t="s">
        <v>397</v>
      </c>
      <c r="B391" s="112" t="str">
        <f>'Average Weekday'!B391</f>
        <v/>
      </c>
      <c r="C391" s="58" t="s">
        <v>359</v>
      </c>
      <c r="D391" s="63">
        <v>181758</v>
      </c>
      <c r="E391" s="30">
        <v>197543</v>
      </c>
      <c r="F391" s="86">
        <v>212440</v>
      </c>
      <c r="G391" s="86">
        <v>214473</v>
      </c>
      <c r="H391" s="30">
        <v>216609</v>
      </c>
      <c r="I391" s="30">
        <v>215701</v>
      </c>
      <c r="J391" s="178">
        <f t="shared" si="12"/>
        <v>-908</v>
      </c>
      <c r="K391" s="179">
        <f t="shared" si="13"/>
        <v>-4.1918849170625412E-3</v>
      </c>
      <c r="L391" s="222">
        <v>421</v>
      </c>
    </row>
    <row r="392" spans="1:13">
      <c r="A392" s="142" t="s">
        <v>398</v>
      </c>
      <c r="B392" s="112" t="str">
        <f>'Average Weekday'!B392</f>
        <v/>
      </c>
      <c r="C392" s="58" t="s">
        <v>359</v>
      </c>
      <c r="D392" s="63">
        <v>772376</v>
      </c>
      <c r="E392" s="30">
        <v>801015</v>
      </c>
      <c r="F392" s="86">
        <v>794595</v>
      </c>
      <c r="G392" s="86">
        <v>726189</v>
      </c>
      <c r="H392" s="30">
        <v>630038</v>
      </c>
      <c r="I392" s="30">
        <v>623826</v>
      </c>
      <c r="J392" s="178">
        <f t="shared" si="12"/>
        <v>-6212</v>
      </c>
      <c r="K392" s="179">
        <f t="shared" si="13"/>
        <v>-9.8597227468819344E-3</v>
      </c>
      <c r="L392" s="222">
        <v>399</v>
      </c>
    </row>
    <row r="393" spans="1:13">
      <c r="A393" s="142" t="s">
        <v>399</v>
      </c>
      <c r="B393" s="112" t="str">
        <f>'Average Weekday'!B393</f>
        <v/>
      </c>
      <c r="C393" s="58" t="s">
        <v>359</v>
      </c>
      <c r="D393" s="63">
        <v>701784</v>
      </c>
      <c r="E393" s="30">
        <v>799134</v>
      </c>
      <c r="F393" s="86">
        <v>811248</v>
      </c>
      <c r="G393" s="86">
        <v>792444</v>
      </c>
      <c r="H393" s="30">
        <v>669421</v>
      </c>
      <c r="I393" s="30">
        <v>718008</v>
      </c>
      <c r="J393" s="178">
        <f t="shared" si="12"/>
        <v>48587</v>
      </c>
      <c r="K393" s="179">
        <f t="shared" si="13"/>
        <v>7.258063311428832E-2</v>
      </c>
      <c r="L393" s="222">
        <v>392</v>
      </c>
    </row>
    <row r="394" spans="1:13" s="6" customFormat="1">
      <c r="A394" s="142" t="s">
        <v>400</v>
      </c>
      <c r="B394" s="112" t="str">
        <f>'Average Weekday'!B394</f>
        <v/>
      </c>
      <c r="C394" s="58" t="s">
        <v>359</v>
      </c>
      <c r="D394" s="63">
        <v>306284</v>
      </c>
      <c r="E394" s="30">
        <v>333006</v>
      </c>
      <c r="F394" s="86">
        <v>335515</v>
      </c>
      <c r="G394" s="86">
        <v>411887</v>
      </c>
      <c r="H394" s="30">
        <v>382766</v>
      </c>
      <c r="I394" s="30">
        <v>348771</v>
      </c>
      <c r="J394" s="178">
        <f t="shared" si="12"/>
        <v>-33995</v>
      </c>
      <c r="K394" s="179">
        <f t="shared" si="13"/>
        <v>-8.8814053494824519E-2</v>
      </c>
      <c r="L394" s="222">
        <v>416</v>
      </c>
      <c r="M394" s="4"/>
    </row>
    <row r="395" spans="1:13" s="6" customFormat="1">
      <c r="A395" s="142" t="s">
        <v>401</v>
      </c>
      <c r="B395" s="112" t="str">
        <f>'Average Weekday'!B395</f>
        <v/>
      </c>
      <c r="C395" s="58" t="s">
        <v>359</v>
      </c>
      <c r="D395" s="63">
        <v>200197</v>
      </c>
      <c r="E395" s="30">
        <v>214040</v>
      </c>
      <c r="F395" s="86">
        <v>203795</v>
      </c>
      <c r="G395" s="86">
        <v>180588</v>
      </c>
      <c r="H395" s="30">
        <v>154620</v>
      </c>
      <c r="I395" s="30">
        <v>164130</v>
      </c>
      <c r="J395" s="178">
        <f t="shared" si="12"/>
        <v>9510</v>
      </c>
      <c r="K395" s="179">
        <f t="shared" si="13"/>
        <v>6.1505626697710515E-2</v>
      </c>
      <c r="L395" s="222">
        <v>422</v>
      </c>
      <c r="M395" s="4"/>
    </row>
    <row r="396" spans="1:13">
      <c r="A396" s="142" t="s">
        <v>402</v>
      </c>
      <c r="B396" s="112" t="str">
        <f>'Average Weekday'!B396</f>
        <v/>
      </c>
      <c r="C396" s="58" t="s">
        <v>359</v>
      </c>
      <c r="D396" s="63">
        <v>1427017</v>
      </c>
      <c r="E396" s="30">
        <v>1479278</v>
      </c>
      <c r="F396" s="86">
        <v>1515926</v>
      </c>
      <c r="G396" s="86">
        <v>1489396</v>
      </c>
      <c r="H396" s="30">
        <v>1462744</v>
      </c>
      <c r="I396" s="30">
        <v>1501152</v>
      </c>
      <c r="J396" s="178">
        <f t="shared" si="12"/>
        <v>38408</v>
      </c>
      <c r="K396" s="179">
        <f t="shared" si="13"/>
        <v>2.6257499603484957E-2</v>
      </c>
      <c r="L396" s="222">
        <v>298</v>
      </c>
    </row>
    <row r="397" spans="1:13">
      <c r="A397" s="142" t="s">
        <v>403</v>
      </c>
      <c r="B397" s="112" t="str">
        <f>'Average Weekday'!B397</f>
        <v/>
      </c>
      <c r="C397" s="58" t="s">
        <v>359</v>
      </c>
      <c r="D397" s="63">
        <v>74386</v>
      </c>
      <c r="E397" s="30">
        <v>91766</v>
      </c>
      <c r="F397" s="86">
        <v>91208</v>
      </c>
      <c r="G397" s="86">
        <v>87774</v>
      </c>
      <c r="H397" s="30">
        <v>82248</v>
      </c>
      <c r="I397" s="30">
        <v>90358</v>
      </c>
      <c r="J397" s="178">
        <f t="shared" si="12"/>
        <v>8110</v>
      </c>
      <c r="K397" s="179">
        <f t="shared" si="13"/>
        <v>9.8604221379243268E-2</v>
      </c>
      <c r="L397" s="222">
        <v>423</v>
      </c>
    </row>
    <row r="398" spans="1:13">
      <c r="A398" s="142" t="s">
        <v>404</v>
      </c>
      <c r="B398" s="112">
        <f>'Average Weekday'!B398</f>
        <v>94</v>
      </c>
      <c r="C398" s="58" t="s">
        <v>359</v>
      </c>
      <c r="D398" s="63">
        <v>4407347</v>
      </c>
      <c r="E398" s="30">
        <v>4300632</v>
      </c>
      <c r="F398" s="86">
        <v>4189306</v>
      </c>
      <c r="G398" s="86">
        <v>4060805</v>
      </c>
      <c r="H398" s="30">
        <v>2436810</v>
      </c>
      <c r="I398" s="30">
        <v>3038655</v>
      </c>
      <c r="J398" s="178">
        <f t="shared" si="12"/>
        <v>601845</v>
      </c>
      <c r="K398" s="179">
        <f t="shared" si="13"/>
        <v>0.24698068376278823</v>
      </c>
      <c r="L398" s="222">
        <v>168</v>
      </c>
      <c r="M398" s="6"/>
    </row>
    <row r="399" spans="1:13">
      <c r="A399" s="142" t="s">
        <v>405</v>
      </c>
      <c r="B399" s="112" t="str">
        <f>'Average Weekday'!B399</f>
        <v/>
      </c>
      <c r="C399" s="58" t="s">
        <v>359</v>
      </c>
      <c r="D399" s="63">
        <v>6664442</v>
      </c>
      <c r="E399" s="30">
        <v>6730837</v>
      </c>
      <c r="F399" s="86">
        <v>6809217</v>
      </c>
      <c r="G399" s="86">
        <v>7003218</v>
      </c>
      <c r="H399" s="30">
        <v>7218939</v>
      </c>
      <c r="I399" s="30">
        <v>7033377</v>
      </c>
      <c r="J399" s="178">
        <f t="shared" si="12"/>
        <v>-185562</v>
      </c>
      <c r="K399" s="179">
        <f t="shared" si="13"/>
        <v>-2.5704885440921442E-2</v>
      </c>
      <c r="L399" s="222">
        <v>55</v>
      </c>
    </row>
    <row r="400" spans="1:13">
      <c r="A400" s="142" t="s">
        <v>406</v>
      </c>
      <c r="B400" s="112" t="str">
        <f>'Average Weekday'!B400</f>
        <v/>
      </c>
      <c r="C400" s="58" t="s">
        <v>359</v>
      </c>
      <c r="D400" s="63">
        <v>4362316</v>
      </c>
      <c r="E400" s="30">
        <v>4350714</v>
      </c>
      <c r="F400" s="86">
        <v>4268747</v>
      </c>
      <c r="G400" s="86">
        <v>4039686</v>
      </c>
      <c r="H400" s="30">
        <v>3898046</v>
      </c>
      <c r="I400" s="30">
        <v>3867341</v>
      </c>
      <c r="J400" s="178">
        <f t="shared" si="12"/>
        <v>-30705</v>
      </c>
      <c r="K400" s="179">
        <f t="shared" si="13"/>
        <v>-7.8770235138323156E-3</v>
      </c>
      <c r="L400" s="222">
        <v>127</v>
      </c>
    </row>
    <row r="401" spans="1:13">
      <c r="A401" s="142" t="s">
        <v>407</v>
      </c>
      <c r="B401" s="112" t="str">
        <f>'Average Weekday'!B401</f>
        <v/>
      </c>
      <c r="C401" s="58" t="s">
        <v>359</v>
      </c>
      <c r="D401" s="63">
        <v>1486147</v>
      </c>
      <c r="E401" s="30">
        <v>1576988</v>
      </c>
      <c r="F401" s="86">
        <v>1572694</v>
      </c>
      <c r="G401" s="86">
        <v>1472005</v>
      </c>
      <c r="H401" s="30">
        <v>1376087</v>
      </c>
      <c r="I401" s="30">
        <v>1347765</v>
      </c>
      <c r="J401" s="178">
        <f t="shared" si="12"/>
        <v>-28322</v>
      </c>
      <c r="K401" s="179">
        <f t="shared" si="13"/>
        <v>-2.0581547532968484E-2</v>
      </c>
      <c r="L401" s="222">
        <v>317</v>
      </c>
    </row>
    <row r="402" spans="1:13">
      <c r="A402" s="142" t="s">
        <v>408</v>
      </c>
      <c r="B402" s="112" t="str">
        <f>'Average Weekday'!B402</f>
        <v/>
      </c>
      <c r="C402" s="58" t="s">
        <v>359</v>
      </c>
      <c r="D402" s="63">
        <v>19085948</v>
      </c>
      <c r="E402" s="30">
        <v>19082391</v>
      </c>
      <c r="F402" s="86">
        <v>19257879</v>
      </c>
      <c r="G402" s="86">
        <v>18746832</v>
      </c>
      <c r="H402" s="30">
        <v>17799862</v>
      </c>
      <c r="I402" s="30">
        <v>17568837</v>
      </c>
      <c r="J402" s="178">
        <f t="shared" si="12"/>
        <v>-231025</v>
      </c>
      <c r="K402" s="179">
        <f t="shared" si="13"/>
        <v>-1.2979033208234986E-2</v>
      </c>
      <c r="L402" s="222">
        <v>12</v>
      </c>
    </row>
    <row r="403" spans="1:13" s="6" customFormat="1">
      <c r="A403" s="144" t="s">
        <v>409</v>
      </c>
      <c r="B403" s="112">
        <f>'Average Weekday'!B403</f>
        <v>95</v>
      </c>
      <c r="C403" s="58" t="s">
        <v>359</v>
      </c>
      <c r="D403" s="63">
        <v>1235376</v>
      </c>
      <c r="E403" s="30">
        <v>1317289</v>
      </c>
      <c r="F403" s="86">
        <v>1316296</v>
      </c>
      <c r="G403" s="86">
        <v>796742</v>
      </c>
      <c r="H403" s="30">
        <v>927801</v>
      </c>
      <c r="I403" s="30">
        <v>1310163</v>
      </c>
      <c r="J403" s="178">
        <f t="shared" si="12"/>
        <v>382362</v>
      </c>
      <c r="K403" s="179">
        <f t="shared" si="13"/>
        <v>0.4121163913382288</v>
      </c>
      <c r="L403" s="222">
        <v>323</v>
      </c>
      <c r="M403" s="4"/>
    </row>
    <row r="404" spans="1:13">
      <c r="A404" s="142" t="s">
        <v>410</v>
      </c>
      <c r="B404" s="112" t="str">
        <f>'Average Weekday'!B404</f>
        <v/>
      </c>
      <c r="C404" s="58" t="s">
        <v>359</v>
      </c>
      <c r="D404" s="63">
        <v>8585239</v>
      </c>
      <c r="E404" s="30">
        <v>8654547</v>
      </c>
      <c r="F404" s="86">
        <v>8581096</v>
      </c>
      <c r="G404" s="86">
        <v>8748221</v>
      </c>
      <c r="H404" s="30">
        <v>8115385</v>
      </c>
      <c r="I404" s="30">
        <v>8027234</v>
      </c>
      <c r="J404" s="178">
        <f t="shared" si="12"/>
        <v>-88151</v>
      </c>
      <c r="K404" s="179">
        <f t="shared" si="13"/>
        <v>-1.0862208016009098E-2</v>
      </c>
      <c r="L404" s="222">
        <v>42</v>
      </c>
    </row>
    <row r="405" spans="1:13">
      <c r="A405" s="142" t="s">
        <v>411</v>
      </c>
      <c r="B405" s="112">
        <f>'Average Weekday'!B405</f>
        <v>96</v>
      </c>
      <c r="C405" s="58" t="s">
        <v>359</v>
      </c>
      <c r="D405" s="63">
        <v>1676862</v>
      </c>
      <c r="E405" s="30">
        <v>1806429</v>
      </c>
      <c r="F405" s="86">
        <v>1831889</v>
      </c>
      <c r="G405" s="86">
        <v>1198376</v>
      </c>
      <c r="H405" s="30">
        <v>1400512</v>
      </c>
      <c r="I405" s="30">
        <v>1776084</v>
      </c>
      <c r="J405" s="178">
        <f t="shared" si="12"/>
        <v>375572</v>
      </c>
      <c r="K405" s="179">
        <f t="shared" si="13"/>
        <v>0.2681676415482338</v>
      </c>
      <c r="L405" s="222">
        <v>263</v>
      </c>
    </row>
    <row r="406" spans="1:13">
      <c r="A406" s="142" t="s">
        <v>412</v>
      </c>
      <c r="B406" s="112" t="str">
        <f>'Average Weekday'!B406</f>
        <v/>
      </c>
      <c r="C406" s="58" t="s">
        <v>359</v>
      </c>
      <c r="D406" s="63">
        <v>5861823</v>
      </c>
      <c r="E406" s="30">
        <v>5995764</v>
      </c>
      <c r="F406" s="86">
        <v>6057028</v>
      </c>
      <c r="G406" s="86">
        <v>5792378</v>
      </c>
      <c r="H406" s="30">
        <v>5713827</v>
      </c>
      <c r="I406" s="30">
        <v>5730846</v>
      </c>
      <c r="J406" s="178">
        <f t="shared" si="12"/>
        <v>17019</v>
      </c>
      <c r="K406" s="179">
        <f t="shared" si="13"/>
        <v>2.9785641042334673E-3</v>
      </c>
      <c r="L406" s="222">
        <v>74</v>
      </c>
    </row>
    <row r="407" spans="1:13">
      <c r="A407" s="142" t="s">
        <v>413</v>
      </c>
      <c r="B407" s="112" t="str">
        <f>'Average Weekday'!B407</f>
        <v/>
      </c>
      <c r="C407" s="58" t="s">
        <v>359</v>
      </c>
      <c r="D407" s="63">
        <v>963503</v>
      </c>
      <c r="E407" s="30">
        <v>1041816</v>
      </c>
      <c r="F407" s="86">
        <v>1012067</v>
      </c>
      <c r="G407" s="86">
        <v>1123405</v>
      </c>
      <c r="H407" s="30">
        <v>1154695</v>
      </c>
      <c r="I407" s="30">
        <v>1171303</v>
      </c>
      <c r="J407" s="178">
        <f t="shared" si="12"/>
        <v>16608</v>
      </c>
      <c r="K407" s="179">
        <f t="shared" si="13"/>
        <v>1.4383018892434799E-2</v>
      </c>
      <c r="L407" s="222">
        <v>336</v>
      </c>
    </row>
    <row r="408" spans="1:13">
      <c r="A408" s="142" t="s">
        <v>414</v>
      </c>
      <c r="B408" s="112" t="str">
        <f>'Average Weekday'!B408</f>
        <v/>
      </c>
      <c r="C408" s="58" t="s">
        <v>359</v>
      </c>
      <c r="D408" s="63">
        <v>1791109</v>
      </c>
      <c r="E408" s="30">
        <v>1848769</v>
      </c>
      <c r="F408" s="86">
        <v>1994002</v>
      </c>
      <c r="G408" s="86">
        <v>1999970</v>
      </c>
      <c r="H408" s="30">
        <v>1932478</v>
      </c>
      <c r="I408" s="30">
        <v>1885928</v>
      </c>
      <c r="J408" s="178">
        <f t="shared" si="12"/>
        <v>-46550</v>
      </c>
      <c r="K408" s="179">
        <f t="shared" si="13"/>
        <v>-2.4088243177930097E-2</v>
      </c>
      <c r="L408" s="222">
        <v>249</v>
      </c>
    </row>
    <row r="409" spans="1:13" s="6" customFormat="1">
      <c r="A409" s="142" t="s">
        <v>415</v>
      </c>
      <c r="B409" s="112" t="str">
        <f>'Average Weekday'!B409</f>
        <v/>
      </c>
      <c r="C409" s="58" t="s">
        <v>359</v>
      </c>
      <c r="D409" s="63">
        <v>12784635</v>
      </c>
      <c r="E409" s="30">
        <v>12622977</v>
      </c>
      <c r="F409" s="86">
        <v>12470914</v>
      </c>
      <c r="G409" s="86">
        <v>11604228</v>
      </c>
      <c r="H409" s="30">
        <v>10681269</v>
      </c>
      <c r="I409" s="30">
        <v>10010419</v>
      </c>
      <c r="J409" s="178">
        <f t="shared" si="12"/>
        <v>-670850</v>
      </c>
      <c r="K409" s="179">
        <f t="shared" si="13"/>
        <v>-6.280620776426471E-2</v>
      </c>
      <c r="L409" s="222">
        <v>29</v>
      </c>
      <c r="M409" s="4"/>
    </row>
    <row r="410" spans="1:13">
      <c r="A410" s="142" t="s">
        <v>416</v>
      </c>
      <c r="B410" s="112" t="str">
        <f>'Average Weekday'!B410</f>
        <v/>
      </c>
      <c r="C410" s="58" t="s">
        <v>359</v>
      </c>
      <c r="D410" s="63">
        <v>6818494</v>
      </c>
      <c r="E410" s="30">
        <v>6898938</v>
      </c>
      <c r="F410" s="86">
        <v>6783119</v>
      </c>
      <c r="G410" s="86">
        <v>6463698</v>
      </c>
      <c r="H410" s="30">
        <v>6270766</v>
      </c>
      <c r="I410" s="30">
        <v>6262449</v>
      </c>
      <c r="J410" s="178">
        <f t="shared" si="12"/>
        <v>-8317</v>
      </c>
      <c r="K410" s="179">
        <f t="shared" si="13"/>
        <v>-1.3263132446658032E-3</v>
      </c>
      <c r="L410" s="222">
        <v>66</v>
      </c>
    </row>
    <row r="411" spans="1:13">
      <c r="A411" s="142" t="s">
        <v>417</v>
      </c>
      <c r="B411" s="112" t="str">
        <f>'Average Weekday'!B411</f>
        <v/>
      </c>
      <c r="C411" s="58" t="s">
        <v>359</v>
      </c>
      <c r="D411" s="63">
        <v>1587413</v>
      </c>
      <c r="E411" s="30">
        <v>1545016</v>
      </c>
      <c r="F411" s="86">
        <v>1536716</v>
      </c>
      <c r="G411" s="86">
        <v>1555962</v>
      </c>
      <c r="H411" s="30">
        <v>1502672</v>
      </c>
      <c r="I411" s="30">
        <v>1412179</v>
      </c>
      <c r="J411" s="178">
        <f t="shared" si="12"/>
        <v>-90493</v>
      </c>
      <c r="K411" s="179">
        <f t="shared" si="13"/>
        <v>-6.0221392293195057E-2</v>
      </c>
      <c r="L411" s="222">
        <v>306</v>
      </c>
    </row>
    <row r="412" spans="1:13">
      <c r="A412" s="142" t="s">
        <v>418</v>
      </c>
      <c r="B412" s="112" t="str">
        <f>'Average Weekday'!B412</f>
        <v/>
      </c>
      <c r="C412" s="58" t="s">
        <v>359</v>
      </c>
      <c r="D412" s="63">
        <v>6946966</v>
      </c>
      <c r="E412" s="30">
        <v>7064435</v>
      </c>
      <c r="F412" s="86">
        <v>7249912</v>
      </c>
      <c r="G412" s="86">
        <v>7084849</v>
      </c>
      <c r="H412" s="30">
        <v>6896657</v>
      </c>
      <c r="I412" s="30">
        <v>6883317</v>
      </c>
      <c r="J412" s="178">
        <f t="shared" si="12"/>
        <v>-13340</v>
      </c>
      <c r="K412" s="179">
        <f t="shared" si="13"/>
        <v>-1.9342704733612242E-3</v>
      </c>
      <c r="L412" s="222">
        <v>58</v>
      </c>
      <c r="M412" s="6"/>
    </row>
    <row r="413" spans="1:13">
      <c r="A413" s="142" t="s">
        <v>419</v>
      </c>
      <c r="B413" s="112" t="str">
        <f>'Average Weekday'!B413</f>
        <v/>
      </c>
      <c r="C413" s="58" t="s">
        <v>359</v>
      </c>
      <c r="D413" s="63">
        <v>8363109</v>
      </c>
      <c r="E413" s="30">
        <v>8354731</v>
      </c>
      <c r="F413" s="86">
        <v>8109611</v>
      </c>
      <c r="G413" s="86">
        <v>7811007</v>
      </c>
      <c r="H413" s="30">
        <v>7680149</v>
      </c>
      <c r="I413" s="30">
        <v>7625674</v>
      </c>
      <c r="J413" s="178">
        <f t="shared" si="12"/>
        <v>-54475</v>
      </c>
      <c r="K413" s="179">
        <f t="shared" si="13"/>
        <v>-7.0929613474946902E-3</v>
      </c>
      <c r="L413" s="222">
        <v>48</v>
      </c>
    </row>
    <row r="414" spans="1:13">
      <c r="A414" s="142" t="s">
        <v>420</v>
      </c>
      <c r="B414" s="112" t="str">
        <f>'Average Weekday'!B414</f>
        <v/>
      </c>
      <c r="C414" s="58" t="s">
        <v>359</v>
      </c>
      <c r="D414" s="63">
        <v>1875472</v>
      </c>
      <c r="E414" s="30">
        <v>2120859</v>
      </c>
      <c r="F414" s="86">
        <v>2004343</v>
      </c>
      <c r="G414" s="86">
        <v>1873789</v>
      </c>
      <c r="H414" s="30">
        <v>1756825</v>
      </c>
      <c r="I414" s="30">
        <v>2025162</v>
      </c>
      <c r="J414" s="178">
        <f t="shared" si="12"/>
        <v>268337</v>
      </c>
      <c r="K414" s="179">
        <f t="shared" si="13"/>
        <v>0.15273974357149972</v>
      </c>
      <c r="L414" s="222">
        <v>232</v>
      </c>
    </row>
    <row r="415" spans="1:13">
      <c r="A415" s="142" t="s">
        <v>421</v>
      </c>
      <c r="B415" s="112">
        <f>'Average Weekday'!B415</f>
        <v>97</v>
      </c>
      <c r="C415" s="58" t="s">
        <v>359</v>
      </c>
      <c r="D415" s="63">
        <v>1300110</v>
      </c>
      <c r="E415" s="30">
        <v>1361246</v>
      </c>
      <c r="F415" s="86">
        <v>1365048</v>
      </c>
      <c r="G415" s="86">
        <v>875782</v>
      </c>
      <c r="H415" s="30">
        <v>954875</v>
      </c>
      <c r="I415" s="30">
        <v>1090449</v>
      </c>
      <c r="J415" s="178">
        <f t="shared" si="12"/>
        <v>135574</v>
      </c>
      <c r="K415" s="179">
        <f t="shared" si="13"/>
        <v>0.14198088755072655</v>
      </c>
      <c r="L415" s="222">
        <v>347</v>
      </c>
    </row>
    <row r="416" spans="1:13" s="6" customFormat="1">
      <c r="A416" s="142" t="s">
        <v>422</v>
      </c>
      <c r="B416" s="112" t="str">
        <f>'Average Weekday'!B416</f>
        <v/>
      </c>
      <c r="C416" s="58" t="s">
        <v>359</v>
      </c>
      <c r="D416" s="63">
        <v>2290836</v>
      </c>
      <c r="E416" s="30">
        <v>2282296</v>
      </c>
      <c r="F416" s="86">
        <v>2264100</v>
      </c>
      <c r="G416" s="86">
        <v>2140551</v>
      </c>
      <c r="H416" s="30">
        <v>2097374</v>
      </c>
      <c r="I416" s="30">
        <v>2008091</v>
      </c>
      <c r="J416" s="178">
        <f t="shared" si="12"/>
        <v>-89283</v>
      </c>
      <c r="K416" s="179">
        <f t="shared" si="13"/>
        <v>-4.2568945738814347E-2</v>
      </c>
      <c r="L416" s="222">
        <v>235</v>
      </c>
    </row>
    <row r="417" spans="1:13">
      <c r="A417" s="142" t="s">
        <v>423</v>
      </c>
      <c r="B417" s="112" t="str">
        <f>'Average Weekday'!B417</f>
        <v/>
      </c>
      <c r="C417" s="58" t="s">
        <v>359</v>
      </c>
      <c r="D417" s="63">
        <v>2263109</v>
      </c>
      <c r="E417" s="30">
        <v>2224331</v>
      </c>
      <c r="F417" s="86">
        <v>2351557</v>
      </c>
      <c r="G417" s="86">
        <v>2306419</v>
      </c>
      <c r="H417" s="30">
        <v>2296755</v>
      </c>
      <c r="I417" s="30">
        <v>2216647</v>
      </c>
      <c r="J417" s="178">
        <f t="shared" si="12"/>
        <v>-80108</v>
      </c>
      <c r="K417" s="179">
        <f t="shared" si="13"/>
        <v>-3.4878774618973291E-2</v>
      </c>
      <c r="L417" s="222">
        <v>212</v>
      </c>
    </row>
    <row r="418" spans="1:13">
      <c r="A418" s="142" t="s">
        <v>424</v>
      </c>
      <c r="B418" s="112" t="str">
        <f>'Average Weekday'!B418</f>
        <v/>
      </c>
      <c r="C418" s="58" t="s">
        <v>359</v>
      </c>
      <c r="D418" s="63">
        <v>2052252</v>
      </c>
      <c r="E418" s="30">
        <v>2094007</v>
      </c>
      <c r="F418" s="86">
        <v>2063042</v>
      </c>
      <c r="G418" s="86">
        <v>1998650</v>
      </c>
      <c r="H418" s="30">
        <v>2003517</v>
      </c>
      <c r="I418" s="30">
        <v>2086114</v>
      </c>
      <c r="J418" s="178">
        <f t="shared" si="12"/>
        <v>82597</v>
      </c>
      <c r="K418" s="179">
        <f t="shared" si="13"/>
        <v>4.122600407183967E-2</v>
      </c>
      <c r="L418" s="222">
        <v>227</v>
      </c>
    </row>
    <row r="419" spans="1:13">
      <c r="A419" s="142" t="s">
        <v>425</v>
      </c>
      <c r="B419" s="112" t="str">
        <f>'Average Weekday'!B419</f>
        <v/>
      </c>
      <c r="C419" s="58" t="s">
        <v>359</v>
      </c>
      <c r="D419" s="63">
        <v>3005223</v>
      </c>
      <c r="E419" s="30">
        <v>3101888</v>
      </c>
      <c r="F419" s="86">
        <v>3124028</v>
      </c>
      <c r="G419" s="86">
        <v>3374948</v>
      </c>
      <c r="H419" s="30">
        <v>3886574</v>
      </c>
      <c r="I419" s="30">
        <v>4334290</v>
      </c>
      <c r="J419" s="178">
        <f t="shared" si="12"/>
        <v>447716</v>
      </c>
      <c r="K419" s="179">
        <f t="shared" si="13"/>
        <v>0.11519554239800915</v>
      </c>
      <c r="L419" s="222">
        <v>114</v>
      </c>
      <c r="M419" s="6"/>
    </row>
    <row r="420" spans="1:13">
      <c r="A420" s="142" t="s">
        <v>426</v>
      </c>
      <c r="B420" s="112" t="str">
        <f>'Average Weekday'!B420</f>
        <v/>
      </c>
      <c r="C420" s="58" t="s">
        <v>359</v>
      </c>
      <c r="D420" s="63">
        <v>3785260</v>
      </c>
      <c r="E420" s="30">
        <v>3773168</v>
      </c>
      <c r="F420" s="86">
        <v>4105500</v>
      </c>
      <c r="G420" s="86">
        <v>4566287</v>
      </c>
      <c r="H420" s="30">
        <v>5079051</v>
      </c>
      <c r="I420" s="30">
        <v>5018211</v>
      </c>
      <c r="J420" s="178">
        <f t="shared" si="12"/>
        <v>-60840</v>
      </c>
      <c r="K420" s="179">
        <f t="shared" si="13"/>
        <v>-1.1978615690214569E-2</v>
      </c>
      <c r="L420" s="222">
        <v>91</v>
      </c>
    </row>
    <row r="421" spans="1:13">
      <c r="A421" s="144" t="s">
        <v>427</v>
      </c>
      <c r="B421" s="112">
        <f>'Average Weekday'!B421</f>
        <v>98</v>
      </c>
      <c r="C421" s="58" t="s">
        <v>359</v>
      </c>
      <c r="D421" s="63">
        <v>2575171</v>
      </c>
      <c r="E421" s="30">
        <v>1729268</v>
      </c>
      <c r="F421" s="86">
        <v>2382252</v>
      </c>
      <c r="G421" s="86">
        <v>2371645</v>
      </c>
      <c r="H421" s="30">
        <v>2336304</v>
      </c>
      <c r="I421" s="30">
        <v>2299903</v>
      </c>
      <c r="J421" s="178">
        <f t="shared" si="12"/>
        <v>-36401</v>
      </c>
      <c r="K421" s="179">
        <f t="shared" si="13"/>
        <v>-1.5580592251693273E-2</v>
      </c>
      <c r="L421" s="222">
        <v>203</v>
      </c>
    </row>
    <row r="422" spans="1:13" s="6" customFormat="1">
      <c r="A422" s="142" t="s">
        <v>428</v>
      </c>
      <c r="B422" s="112" t="str">
        <f>'Average Weekday'!B422</f>
        <v/>
      </c>
      <c r="C422" s="58" t="s">
        <v>359</v>
      </c>
      <c r="D422" s="63">
        <v>231407</v>
      </c>
      <c r="E422" s="30">
        <v>255542</v>
      </c>
      <c r="F422" s="86">
        <v>250220</v>
      </c>
      <c r="G422" s="86">
        <v>235691</v>
      </c>
      <c r="H422" s="30">
        <v>240483</v>
      </c>
      <c r="I422" s="30">
        <v>228144</v>
      </c>
      <c r="J422" s="178">
        <f t="shared" si="12"/>
        <v>-12339</v>
      </c>
      <c r="K422" s="179">
        <f t="shared" si="13"/>
        <v>-5.1309240154189695E-2</v>
      </c>
      <c r="L422" s="222">
        <v>420</v>
      </c>
      <c r="M422" s="4"/>
    </row>
    <row r="423" spans="1:13">
      <c r="A423" s="142" t="s">
        <v>429</v>
      </c>
      <c r="B423" s="112">
        <f>'Average Weekday'!B423</f>
        <v>100</v>
      </c>
      <c r="C423" s="58" t="s">
        <v>359</v>
      </c>
      <c r="D423" s="63">
        <v>755026</v>
      </c>
      <c r="E423" s="30">
        <v>842069</v>
      </c>
      <c r="F423" s="86">
        <v>854251</v>
      </c>
      <c r="G423" s="86">
        <v>454373</v>
      </c>
      <c r="H423" s="30">
        <v>565714</v>
      </c>
      <c r="I423" s="30">
        <v>1080829</v>
      </c>
      <c r="J423" s="178">
        <f t="shared" si="12"/>
        <v>515115</v>
      </c>
      <c r="K423" s="179">
        <f t="shared" si="13"/>
        <v>0.91055727805923137</v>
      </c>
      <c r="L423" s="222">
        <v>348</v>
      </c>
    </row>
    <row r="424" spans="1:13">
      <c r="A424" s="142" t="s">
        <v>430</v>
      </c>
      <c r="B424" s="112" t="str">
        <f>'Average Weekday'!B424</f>
        <v/>
      </c>
      <c r="C424" s="58" t="s">
        <v>359</v>
      </c>
      <c r="D424" s="63">
        <v>4807448</v>
      </c>
      <c r="E424" s="30">
        <v>4779346</v>
      </c>
      <c r="F424" s="86">
        <v>4703321</v>
      </c>
      <c r="G424" s="86">
        <v>4733777</v>
      </c>
      <c r="H424" s="30">
        <v>5075623</v>
      </c>
      <c r="I424" s="30">
        <v>4715335</v>
      </c>
      <c r="J424" s="178">
        <f t="shared" si="12"/>
        <v>-360288</v>
      </c>
      <c r="K424" s="179">
        <f t="shared" si="13"/>
        <v>-7.0983995462231927E-2</v>
      </c>
      <c r="L424" s="222">
        <v>99</v>
      </c>
    </row>
    <row r="425" spans="1:13">
      <c r="A425" s="142" t="s">
        <v>431</v>
      </c>
      <c r="B425" s="112" t="str">
        <f>'Average Weekday'!B425</f>
        <v/>
      </c>
      <c r="C425" s="58" t="s">
        <v>359</v>
      </c>
      <c r="D425" s="63">
        <v>1468419</v>
      </c>
      <c r="E425" s="30">
        <v>1506607</v>
      </c>
      <c r="F425" s="86">
        <v>1414334</v>
      </c>
      <c r="G425" s="86">
        <v>1338831</v>
      </c>
      <c r="H425" s="30">
        <v>1303795</v>
      </c>
      <c r="I425" s="30">
        <v>1345420</v>
      </c>
      <c r="J425" s="178">
        <f t="shared" si="12"/>
        <v>41625</v>
      </c>
      <c r="K425" s="179">
        <f t="shared" si="13"/>
        <v>3.1926031316272883E-2</v>
      </c>
      <c r="L425" s="222">
        <v>318</v>
      </c>
    </row>
    <row r="426" spans="1:13">
      <c r="A426" s="142" t="s">
        <v>432</v>
      </c>
      <c r="B426" s="112" t="str">
        <f>'Average Weekday'!B426</f>
        <v/>
      </c>
      <c r="C426" s="58" t="s">
        <v>359</v>
      </c>
      <c r="D426" s="63">
        <v>7633725</v>
      </c>
      <c r="E426" s="30">
        <v>7767728</v>
      </c>
      <c r="F426" s="86">
        <v>7904869</v>
      </c>
      <c r="G426" s="86">
        <v>7457153</v>
      </c>
      <c r="H426" s="30">
        <v>7282128</v>
      </c>
      <c r="I426" s="30">
        <v>7354064</v>
      </c>
      <c r="J426" s="178">
        <f t="shared" si="12"/>
        <v>71936</v>
      </c>
      <c r="K426" s="179">
        <f t="shared" si="13"/>
        <v>9.8784311399085535E-3</v>
      </c>
      <c r="L426" s="222">
        <v>51</v>
      </c>
    </row>
    <row r="427" spans="1:13">
      <c r="A427" s="142" t="s">
        <v>433</v>
      </c>
      <c r="B427" s="112" t="str">
        <f>'Average Weekday'!B427</f>
        <v/>
      </c>
      <c r="C427" s="58" t="s">
        <v>359</v>
      </c>
      <c r="D427" s="63">
        <v>4169876</v>
      </c>
      <c r="E427" s="30">
        <v>4462652</v>
      </c>
      <c r="F427" s="86">
        <v>4877185</v>
      </c>
      <c r="G427" s="86">
        <v>4821191</v>
      </c>
      <c r="H427" s="30">
        <v>4493326</v>
      </c>
      <c r="I427" s="30">
        <v>4623070</v>
      </c>
      <c r="J427" s="178">
        <f t="shared" si="12"/>
        <v>129744</v>
      </c>
      <c r="K427" s="179">
        <f t="shared" si="13"/>
        <v>2.8874824573155832E-2</v>
      </c>
      <c r="L427" s="222">
        <v>103</v>
      </c>
    </row>
    <row r="428" spans="1:13">
      <c r="A428" s="142" t="s">
        <v>434</v>
      </c>
      <c r="B428" s="112" t="str">
        <f>'Average Weekday'!B428</f>
        <v/>
      </c>
      <c r="C428" s="58" t="s">
        <v>359</v>
      </c>
      <c r="D428" s="63">
        <v>1505920</v>
      </c>
      <c r="E428" s="86">
        <v>1551590</v>
      </c>
      <c r="F428" s="63">
        <v>1513298</v>
      </c>
      <c r="G428" s="30">
        <v>1512676</v>
      </c>
      <c r="H428" s="86">
        <v>1370889</v>
      </c>
      <c r="I428" s="125">
        <v>1337787</v>
      </c>
      <c r="J428" s="178">
        <f t="shared" si="12"/>
        <v>-33102</v>
      </c>
      <c r="K428" s="179">
        <f t="shared" si="13"/>
        <v>-2.4146375089449255E-2</v>
      </c>
      <c r="L428" s="222">
        <v>320</v>
      </c>
    </row>
    <row r="429" spans="1:13">
      <c r="A429" s="158" t="s">
        <v>435</v>
      </c>
      <c r="B429" s="112" t="str">
        <f>'Average Weekday'!B429</f>
        <v/>
      </c>
      <c r="C429" s="126" t="s">
        <v>359</v>
      </c>
      <c r="D429" s="127">
        <v>7125205</v>
      </c>
      <c r="E429" s="127">
        <v>7120037</v>
      </c>
      <c r="F429" s="127">
        <v>7144921</v>
      </c>
      <c r="G429" s="127">
        <v>6871409</v>
      </c>
      <c r="H429" s="127">
        <v>6509386</v>
      </c>
      <c r="I429" s="139">
        <v>6381132</v>
      </c>
      <c r="J429" s="178">
        <f t="shared" si="12"/>
        <v>-128254</v>
      </c>
      <c r="K429" s="179">
        <f t="shared" si="13"/>
        <v>-1.9702933579296113E-2</v>
      </c>
      <c r="L429" s="222">
        <v>65</v>
      </c>
    </row>
    <row r="430" spans="1:13">
      <c r="A430" s="236" t="s">
        <v>436</v>
      </c>
      <c r="B430" s="150" t="str">
        <f>'Average Weekday'!B430</f>
        <v/>
      </c>
      <c r="C430" s="200" t="s">
        <v>359</v>
      </c>
      <c r="D430" s="159">
        <v>5356621</v>
      </c>
      <c r="E430" s="159">
        <v>5432682</v>
      </c>
      <c r="F430" s="237">
        <v>5511564</v>
      </c>
      <c r="G430" s="202">
        <v>5457171</v>
      </c>
      <c r="H430" s="201">
        <v>5282486</v>
      </c>
      <c r="I430" s="203">
        <v>5345369</v>
      </c>
      <c r="J430" s="226">
        <f t="shared" si="12"/>
        <v>62883</v>
      </c>
      <c r="K430" s="205">
        <f t="shared" si="13"/>
        <v>1.190405426535915E-2</v>
      </c>
      <c r="L430" s="227">
        <v>84</v>
      </c>
      <c r="M430" s="6"/>
    </row>
    <row r="431" spans="1:13">
      <c r="A431" s="238"/>
      <c r="B431" s="239"/>
      <c r="C431" s="240"/>
      <c r="D431" s="124"/>
      <c r="E431" s="124"/>
      <c r="F431" s="188"/>
      <c r="G431" s="186"/>
      <c r="H431" s="241"/>
      <c r="I431" s="242"/>
      <c r="J431" s="243"/>
      <c r="K431" s="244"/>
      <c r="L431" s="229"/>
    </row>
    <row r="432" spans="1:13">
      <c r="A432" s="213" t="s">
        <v>75</v>
      </c>
      <c r="B432" s="214"/>
      <c r="C432" s="58"/>
      <c r="D432" s="75">
        <f t="shared" ref="D432:I432" si="14">SUMIF($C$4:$C$430,"B",D$4:D$430)</f>
        <v>382724843</v>
      </c>
      <c r="E432" s="75">
        <f t="shared" si="14"/>
        <v>387548598</v>
      </c>
      <c r="F432" s="176">
        <f t="shared" si="14"/>
        <v>384540220</v>
      </c>
      <c r="G432" s="177">
        <f t="shared" si="14"/>
        <v>379372550</v>
      </c>
      <c r="H432" s="245">
        <f t="shared" si="14"/>
        <v>370231302</v>
      </c>
      <c r="I432" s="245">
        <f t="shared" si="14"/>
        <v>370545959</v>
      </c>
      <c r="J432" s="178">
        <f t="shared" si="12"/>
        <v>314657</v>
      </c>
      <c r="K432" s="179">
        <f t="shared" si="13"/>
        <v>8.4989302174131134E-4</v>
      </c>
      <c r="L432" s="231"/>
    </row>
    <row r="433" spans="1:13">
      <c r="A433" s="213" t="s">
        <v>437</v>
      </c>
      <c r="B433" s="214"/>
      <c r="C433" s="58"/>
      <c r="D433" s="75">
        <f t="shared" ref="D433:I433" si="15">SUMIF($C$4:$C$430,"Bx",D$4:D$430)</f>
        <v>152510555</v>
      </c>
      <c r="E433" s="75">
        <f t="shared" si="15"/>
        <v>152317861</v>
      </c>
      <c r="F433" s="176">
        <f t="shared" si="15"/>
        <v>153079012</v>
      </c>
      <c r="G433" s="177">
        <f t="shared" si="15"/>
        <v>149220838</v>
      </c>
      <c r="H433" s="245">
        <f t="shared" si="15"/>
        <v>139238932</v>
      </c>
      <c r="I433" s="245">
        <f t="shared" si="15"/>
        <v>138381037</v>
      </c>
      <c r="J433" s="178">
        <f t="shared" si="12"/>
        <v>-857895</v>
      </c>
      <c r="K433" s="179">
        <f t="shared" si="13"/>
        <v>-6.1613155722854869E-3</v>
      </c>
      <c r="L433" s="231"/>
    </row>
    <row r="434" spans="1:13">
      <c r="A434" s="213" t="s">
        <v>234</v>
      </c>
      <c r="B434" s="214"/>
      <c r="C434" s="58"/>
      <c r="D434" s="75">
        <f t="shared" ref="D434:I434" si="16">SUMIF($C$4:$C$430,"M",D$4:D$430)</f>
        <v>965303064</v>
      </c>
      <c r="E434" s="75">
        <f t="shared" si="16"/>
        <v>970332468</v>
      </c>
      <c r="F434" s="176">
        <f t="shared" si="16"/>
        <v>966394667</v>
      </c>
      <c r="G434" s="177">
        <f t="shared" si="16"/>
        <v>955572737</v>
      </c>
      <c r="H434" s="245">
        <f t="shared" si="16"/>
        <v>936516980</v>
      </c>
      <c r="I434" s="245">
        <f t="shared" si="16"/>
        <v>952710327</v>
      </c>
      <c r="J434" s="178">
        <f t="shared" si="12"/>
        <v>16193347</v>
      </c>
      <c r="K434" s="179">
        <f t="shared" si="13"/>
        <v>1.7291034061122951E-2</v>
      </c>
      <c r="L434" s="231"/>
      <c r="M434" s="6"/>
    </row>
    <row r="435" spans="1:13" s="9" customFormat="1">
      <c r="A435" s="213" t="s">
        <v>357</v>
      </c>
      <c r="B435" s="214"/>
      <c r="C435" s="58"/>
      <c r="D435" s="75">
        <f t="shared" ref="D435:I435" si="17">SUMIF($C$4:$C$430,"Q",D$4:D$430)</f>
        <v>250683329</v>
      </c>
      <c r="E435" s="75">
        <f t="shared" si="17"/>
        <v>252328123</v>
      </c>
      <c r="F435" s="176">
        <f t="shared" si="17"/>
        <v>252780951</v>
      </c>
      <c r="G435" s="177">
        <f t="shared" si="17"/>
        <v>243113483</v>
      </c>
      <c r="H435" s="245">
        <f t="shared" si="17"/>
        <v>234085767</v>
      </c>
      <c r="I435" s="245">
        <f t="shared" si="17"/>
        <v>236149679</v>
      </c>
      <c r="J435" s="178">
        <f t="shared" si="12"/>
        <v>2063912</v>
      </c>
      <c r="K435" s="179">
        <f t="shared" si="13"/>
        <v>8.8169051303319951E-3</v>
      </c>
      <c r="L435" s="231"/>
      <c r="M435" s="6"/>
    </row>
    <row r="436" spans="1:13">
      <c r="A436" s="246" t="s">
        <v>438</v>
      </c>
      <c r="B436" s="247"/>
      <c r="C436" s="189"/>
      <c r="D436" s="128">
        <v>65830</v>
      </c>
      <c r="E436" s="128">
        <v>38369</v>
      </c>
      <c r="F436" s="187">
        <v>19950</v>
      </c>
      <c r="G436" s="59">
        <v>86999</v>
      </c>
      <c r="H436" s="248">
        <v>-12579</v>
      </c>
      <c r="I436" s="248"/>
      <c r="J436" s="190">
        <f t="shared" si="12"/>
        <v>12579</v>
      </c>
      <c r="K436" s="191"/>
      <c r="L436" s="249"/>
    </row>
    <row r="437" spans="1:13">
      <c r="A437" s="129" t="s">
        <v>439</v>
      </c>
      <c r="B437" s="130"/>
      <c r="C437" s="131"/>
      <c r="D437" s="132">
        <f t="shared" ref="D437" si="18">SUM(D432:D436)</f>
        <v>1751287621</v>
      </c>
      <c r="E437" s="132">
        <f t="shared" ref="E437:G437" si="19">SUM(E432:E436)</f>
        <v>1762565419</v>
      </c>
      <c r="F437" s="133">
        <f t="shared" ref="F437" si="20">SUM(F432:F436)</f>
        <v>1756814800</v>
      </c>
      <c r="G437" s="134">
        <f t="shared" si="19"/>
        <v>1727366607</v>
      </c>
      <c r="H437" s="138">
        <f>SUM(H432:H436)</f>
        <v>1680060402</v>
      </c>
      <c r="I437" s="138">
        <f>SUM(I432:I436)</f>
        <v>1697787002</v>
      </c>
      <c r="J437" s="135">
        <f t="shared" si="12"/>
        <v>17726600</v>
      </c>
      <c r="K437" s="136">
        <f t="shared" si="13"/>
        <v>1.0551168266865682E-2</v>
      </c>
      <c r="L437" s="137"/>
      <c r="M437" s="6"/>
    </row>
    <row r="438" spans="1:13">
      <c r="E438" s="10"/>
      <c r="F438" s="10"/>
      <c r="G438" s="10"/>
      <c r="H438" s="10"/>
      <c r="I438" s="10"/>
      <c r="J438" s="10"/>
    </row>
    <row r="439" spans="1:13">
      <c r="A439" s="164" t="s">
        <v>440</v>
      </c>
      <c r="I439" s="10"/>
    </row>
    <row r="440" spans="1:13">
      <c r="D440" s="10"/>
      <c r="E440" s="10"/>
      <c r="F440" s="10"/>
      <c r="G440" s="10"/>
      <c r="H440" s="10"/>
      <c r="I440" s="10"/>
    </row>
    <row r="445" spans="1:13">
      <c r="M445" s="6"/>
    </row>
    <row r="446" spans="1:13">
      <c r="M446" s="9"/>
    </row>
  </sheetData>
  <mergeCells count="2">
    <mergeCell ref="J2:K2"/>
    <mergeCell ref="A1:L1"/>
  </mergeCells>
  <phoneticPr fontId="4" type="noConversion"/>
  <conditionalFormatting sqref="A232:A321 B353:B430 B231:B351 A4:B231 A323:A351 A353:A360">
    <cfRule type="expression" dxfId="6" priority="16">
      <formula>$B4&lt;&gt;""</formula>
    </cfRule>
  </conditionalFormatting>
  <conditionalFormatting sqref="B353:B430">
    <cfRule type="expression" dxfId="5" priority="15">
      <formula>$B353&lt;&gt;""</formula>
    </cfRule>
  </conditionalFormatting>
  <conditionalFormatting sqref="A364:A428">
    <cfRule type="expression" dxfId="4" priority="14">
      <formula>$B364&lt;&gt;""</formula>
    </cfRule>
  </conditionalFormatting>
  <conditionalFormatting sqref="A361:A363">
    <cfRule type="expression" dxfId="3" priority="13">
      <formula>$B361&lt;&gt;""</formula>
    </cfRule>
  </conditionalFormatting>
  <conditionalFormatting sqref="A322">
    <cfRule type="expression" dxfId="2" priority="11">
      <formula>$B322&lt;&gt;""</formula>
    </cfRule>
  </conditionalFormatting>
  <conditionalFormatting sqref="B353:B430">
    <cfRule type="expression" dxfId="1" priority="9">
      <formula>$B353&lt;&gt;""</formula>
    </cfRule>
  </conditionalFormatting>
  <conditionalFormatting sqref="A352:B352">
    <cfRule type="expression" dxfId="0" priority="8">
      <formula>$B352&lt;&gt;""</formula>
    </cfRule>
  </conditionalFormatting>
  <printOptions horizontalCentered="1"/>
  <pageMargins left="0.25" right="0.25" top="0.5" bottom="0.5" header="0.3" footer="0.3"/>
  <pageSetup scale="80" fitToHeight="9" orientation="portrait" r:id="rId1"/>
  <headerFooter alignWithMargins="0">
    <oddFooter>&amp;CPage S-&amp;P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3"/>
  <sheetViews>
    <sheetView zoomScaleNormal="100" workbookViewId="0">
      <pane ySplit="2" topLeftCell="A15" activePane="bottomLeft" state="frozen"/>
      <selection pane="bottomLeft" activeCell="A79" sqref="A79:A102"/>
    </sheetView>
  </sheetViews>
  <sheetFormatPr defaultRowHeight="12.75"/>
  <cols>
    <col min="1" max="1" width="9.140625" style="24"/>
    <col min="2" max="2" width="5.28515625" style="24" bestFit="1" customWidth="1"/>
    <col min="3" max="3" width="23.5703125" style="24" bestFit="1" customWidth="1"/>
    <col min="4" max="4" width="33.85546875" style="24" bestFit="1" customWidth="1"/>
    <col min="5" max="5" width="33.85546875" style="24" customWidth="1"/>
    <col min="6" max="6" width="15.42578125" style="24" bestFit="1" customWidth="1"/>
    <col min="7" max="7" width="9.85546875" style="24" customWidth="1"/>
    <col min="8" max="8" width="10.140625" style="24" bestFit="1" customWidth="1"/>
    <col min="9" max="9" width="9.140625" style="24"/>
    <col min="10" max="10" width="32.5703125" style="24" bestFit="1" customWidth="1"/>
    <col min="11" max="11" width="9.140625" style="24"/>
    <col min="12" max="12" width="19.7109375" style="24" customWidth="1"/>
    <col min="13" max="13" width="12.28515625" style="24" customWidth="1"/>
    <col min="14" max="14" width="11.28515625" style="24" customWidth="1"/>
    <col min="15" max="15" width="14" style="24" customWidth="1"/>
    <col min="16" max="16384" width="9.140625" style="24"/>
  </cols>
  <sheetData>
    <row r="1" spans="1:15" ht="15.75">
      <c r="A1" s="43" t="s">
        <v>443</v>
      </c>
      <c r="C1" s="44"/>
      <c r="D1" s="44"/>
      <c r="E1" s="44"/>
      <c r="F1" s="44"/>
      <c r="G1" s="44"/>
      <c r="H1" s="45"/>
    </row>
    <row r="2" spans="1:15" s="23" customFormat="1">
      <c r="A2" s="46" t="s">
        <v>444</v>
      </c>
      <c r="B2" s="46" t="s">
        <v>2</v>
      </c>
      <c r="C2" s="47" t="s">
        <v>445</v>
      </c>
      <c r="D2" s="47" t="s">
        <v>446</v>
      </c>
      <c r="E2" s="48" t="s">
        <v>447</v>
      </c>
      <c r="F2" s="48" t="s">
        <v>448</v>
      </c>
      <c r="G2" s="49" t="s">
        <v>449</v>
      </c>
      <c r="H2" s="50" t="s">
        <v>450</v>
      </c>
    </row>
    <row r="3" spans="1:15" s="23" customFormat="1">
      <c r="A3" s="106">
        <v>1</v>
      </c>
      <c r="B3" s="106" t="s">
        <v>7</v>
      </c>
      <c r="C3" s="37" t="s">
        <v>451</v>
      </c>
      <c r="D3" s="38" t="s">
        <v>6</v>
      </c>
      <c r="E3" s="38" t="s">
        <v>6</v>
      </c>
      <c r="F3" s="39" t="s">
        <v>452</v>
      </c>
      <c r="G3" s="51">
        <v>43787</v>
      </c>
      <c r="H3" s="54"/>
    </row>
    <row r="4" spans="1:15" s="23" customFormat="1">
      <c r="A4" s="106">
        <v>2</v>
      </c>
      <c r="B4" s="106" t="s">
        <v>7</v>
      </c>
      <c r="C4" s="37" t="s">
        <v>453</v>
      </c>
      <c r="D4" s="38" t="s">
        <v>11</v>
      </c>
      <c r="E4" s="38" t="s">
        <v>11</v>
      </c>
      <c r="F4" s="39" t="s">
        <v>454</v>
      </c>
      <c r="G4" s="51">
        <v>43339</v>
      </c>
      <c r="H4" s="54">
        <v>43474</v>
      </c>
    </row>
    <row r="5" spans="1:15" s="23" customFormat="1">
      <c r="A5" s="106">
        <v>3</v>
      </c>
      <c r="B5" s="106" t="s">
        <v>7</v>
      </c>
      <c r="C5" s="37" t="s">
        <v>453</v>
      </c>
      <c r="D5" s="38" t="s">
        <v>15</v>
      </c>
      <c r="E5" s="38" t="s">
        <v>15</v>
      </c>
      <c r="F5" s="39" t="s">
        <v>454</v>
      </c>
      <c r="G5" s="51">
        <v>43325</v>
      </c>
      <c r="H5" s="54">
        <v>43460</v>
      </c>
    </row>
    <row r="6" spans="1:15" s="23" customFormat="1">
      <c r="A6" s="106">
        <v>4</v>
      </c>
      <c r="B6" s="106" t="s">
        <v>7</v>
      </c>
      <c r="C6" s="110" t="s">
        <v>455</v>
      </c>
      <c r="D6" s="111" t="s">
        <v>23</v>
      </c>
      <c r="E6" s="111" t="s">
        <v>23</v>
      </c>
      <c r="F6" s="39" t="s">
        <v>454</v>
      </c>
      <c r="G6" s="51">
        <v>43347</v>
      </c>
      <c r="H6" s="54">
        <v>43467</v>
      </c>
    </row>
    <row r="7" spans="1:15">
      <c r="A7" s="106">
        <v>5</v>
      </c>
      <c r="B7" s="106" t="s">
        <v>7</v>
      </c>
      <c r="C7" s="37" t="s">
        <v>456</v>
      </c>
      <c r="D7" s="38" t="s">
        <v>457</v>
      </c>
      <c r="E7" s="98" t="s">
        <v>32</v>
      </c>
      <c r="F7" s="39" t="s">
        <v>454</v>
      </c>
      <c r="G7" s="51">
        <v>41825</v>
      </c>
      <c r="H7" s="54">
        <v>42121</v>
      </c>
      <c r="I7" s="23"/>
      <c r="K7" s="23"/>
      <c r="N7" s="95"/>
      <c r="O7" s="95"/>
    </row>
    <row r="8" spans="1:15">
      <c r="A8" s="106">
        <v>6</v>
      </c>
      <c r="B8" s="106" t="s">
        <v>7</v>
      </c>
      <c r="C8" s="37" t="s">
        <v>456</v>
      </c>
      <c r="D8" s="38" t="s">
        <v>458</v>
      </c>
      <c r="E8" s="98" t="s">
        <v>35</v>
      </c>
      <c r="F8" s="39" t="s">
        <v>454</v>
      </c>
      <c r="G8" s="51">
        <v>41552</v>
      </c>
      <c r="H8" s="52">
        <v>41763</v>
      </c>
      <c r="I8" s="23"/>
      <c r="K8" s="23"/>
      <c r="N8" s="95"/>
      <c r="O8" s="95"/>
    </row>
    <row r="9" spans="1:15">
      <c r="A9" s="106">
        <v>7</v>
      </c>
      <c r="B9" s="106" t="s">
        <v>7</v>
      </c>
      <c r="C9" s="37" t="s">
        <v>459</v>
      </c>
      <c r="D9" s="38" t="s">
        <v>46</v>
      </c>
      <c r="E9" s="38" t="s">
        <v>46</v>
      </c>
      <c r="F9" s="39" t="s">
        <v>460</v>
      </c>
      <c r="G9" s="51">
        <v>43525</v>
      </c>
      <c r="H9" s="52">
        <v>43708</v>
      </c>
      <c r="I9" s="23"/>
      <c r="K9" s="23"/>
      <c r="N9" s="95"/>
      <c r="O9" s="95"/>
    </row>
    <row r="10" spans="1:15">
      <c r="A10" s="106">
        <v>8</v>
      </c>
      <c r="B10" s="106" t="s">
        <v>7</v>
      </c>
      <c r="C10" s="37" t="s">
        <v>459</v>
      </c>
      <c r="D10" s="38" t="s">
        <v>46</v>
      </c>
      <c r="E10" s="38" t="s">
        <v>46</v>
      </c>
      <c r="F10" s="39" t="s">
        <v>461</v>
      </c>
      <c r="G10" s="51">
        <v>43722</v>
      </c>
      <c r="H10" s="52"/>
      <c r="I10" s="23"/>
      <c r="K10" s="23"/>
      <c r="N10" s="95"/>
      <c r="O10" s="95"/>
    </row>
    <row r="11" spans="1:15">
      <c r="A11" s="106">
        <v>9</v>
      </c>
      <c r="B11" s="106" t="s">
        <v>7</v>
      </c>
      <c r="C11" s="37" t="s">
        <v>456</v>
      </c>
      <c r="D11" s="38" t="s">
        <v>52</v>
      </c>
      <c r="E11" s="38" t="s">
        <v>52</v>
      </c>
      <c r="F11" s="39" t="s">
        <v>461</v>
      </c>
      <c r="G11" s="51">
        <v>43499</v>
      </c>
      <c r="H11" s="52"/>
      <c r="I11" s="23"/>
      <c r="K11" s="23"/>
      <c r="N11" s="95"/>
      <c r="O11" s="95"/>
    </row>
    <row r="12" spans="1:15">
      <c r="A12" s="106">
        <v>10</v>
      </c>
      <c r="B12" s="106" t="s">
        <v>7</v>
      </c>
      <c r="C12" s="37" t="s">
        <v>456</v>
      </c>
      <c r="D12" s="38" t="s">
        <v>462</v>
      </c>
      <c r="E12" s="98" t="s">
        <v>53</v>
      </c>
      <c r="F12" s="39" t="s">
        <v>454</v>
      </c>
      <c r="G12" s="51">
        <v>41552</v>
      </c>
      <c r="H12" s="52">
        <v>41763</v>
      </c>
      <c r="I12" s="23"/>
      <c r="K12" s="23"/>
      <c r="N12" s="95"/>
      <c r="O12" s="95"/>
    </row>
    <row r="13" spans="1:15">
      <c r="A13" s="106">
        <v>11</v>
      </c>
      <c r="B13" s="107" t="s">
        <v>7</v>
      </c>
      <c r="C13" s="37" t="s">
        <v>463</v>
      </c>
      <c r="D13" s="38" t="s">
        <v>464</v>
      </c>
      <c r="E13" s="98" t="s">
        <v>69</v>
      </c>
      <c r="F13" s="40" t="s">
        <v>454</v>
      </c>
      <c r="G13" s="51">
        <v>41861</v>
      </c>
      <c r="H13" s="52">
        <v>41877</v>
      </c>
      <c r="I13" s="23"/>
      <c r="J13" s="96"/>
      <c r="K13" s="23"/>
      <c r="N13" s="95"/>
      <c r="O13" s="95"/>
    </row>
    <row r="14" spans="1:15">
      <c r="A14" s="106">
        <v>12</v>
      </c>
      <c r="B14" s="106" t="s">
        <v>7</v>
      </c>
      <c r="C14" s="37" t="s">
        <v>456</v>
      </c>
      <c r="D14" s="38" t="s">
        <v>465</v>
      </c>
      <c r="E14" s="98" t="s">
        <v>74</v>
      </c>
      <c r="F14" s="39" t="s">
        <v>454</v>
      </c>
      <c r="G14" s="51">
        <v>41825</v>
      </c>
      <c r="H14" s="54">
        <v>42121</v>
      </c>
      <c r="I14" s="23"/>
      <c r="J14" s="96"/>
      <c r="K14" s="23"/>
      <c r="N14" s="95"/>
      <c r="O14" s="95"/>
    </row>
    <row r="15" spans="1:15">
      <c r="A15" s="106">
        <v>13</v>
      </c>
      <c r="B15" s="106" t="s">
        <v>466</v>
      </c>
      <c r="C15" s="37" t="s">
        <v>467</v>
      </c>
      <c r="D15" s="38" t="s">
        <v>468</v>
      </c>
      <c r="E15" s="98" t="s">
        <v>80</v>
      </c>
      <c r="F15" s="39" t="s">
        <v>461</v>
      </c>
      <c r="G15" s="51">
        <v>42387</v>
      </c>
      <c r="H15" s="52">
        <v>42877</v>
      </c>
      <c r="I15" s="23"/>
      <c r="K15" s="23"/>
      <c r="N15" s="95"/>
      <c r="O15" s="95"/>
    </row>
    <row r="16" spans="1:15">
      <c r="A16" s="106">
        <v>14</v>
      </c>
      <c r="B16" s="106" t="s">
        <v>466</v>
      </c>
      <c r="C16" s="37" t="s">
        <v>467</v>
      </c>
      <c r="D16" s="38" t="s">
        <v>468</v>
      </c>
      <c r="E16" s="98" t="s">
        <v>80</v>
      </c>
      <c r="F16" s="39" t="s">
        <v>469</v>
      </c>
      <c r="G16" s="51">
        <v>42947</v>
      </c>
      <c r="H16" s="52">
        <v>43647</v>
      </c>
      <c r="I16" s="23"/>
      <c r="K16" s="23"/>
      <c r="N16" s="95"/>
      <c r="O16" s="95"/>
    </row>
    <row r="17" spans="1:15">
      <c r="A17" s="106">
        <v>15</v>
      </c>
      <c r="B17" s="106" t="s">
        <v>466</v>
      </c>
      <c r="C17" s="37" t="s">
        <v>467</v>
      </c>
      <c r="D17" s="38" t="s">
        <v>470</v>
      </c>
      <c r="E17" s="98" t="s">
        <v>82</v>
      </c>
      <c r="F17" s="39" t="s">
        <v>461</v>
      </c>
      <c r="G17" s="51">
        <v>42387</v>
      </c>
      <c r="H17" s="52">
        <v>42877</v>
      </c>
      <c r="I17" s="23"/>
      <c r="K17" s="23"/>
      <c r="N17" s="95"/>
      <c r="O17" s="95"/>
    </row>
    <row r="18" spans="1:15">
      <c r="A18" s="106">
        <v>16</v>
      </c>
      <c r="B18" s="106" t="s">
        <v>466</v>
      </c>
      <c r="C18" s="37" t="s">
        <v>467</v>
      </c>
      <c r="D18" s="38" t="s">
        <v>470</v>
      </c>
      <c r="E18" s="98" t="s">
        <v>82</v>
      </c>
      <c r="F18" s="39" t="s">
        <v>469</v>
      </c>
      <c r="G18" s="51">
        <v>42947</v>
      </c>
      <c r="H18" s="52">
        <v>43647</v>
      </c>
      <c r="I18" s="23"/>
      <c r="K18" s="23"/>
      <c r="N18" s="95"/>
      <c r="O18" s="95"/>
    </row>
    <row r="19" spans="1:15">
      <c r="A19" s="106">
        <v>17</v>
      </c>
      <c r="B19" s="106" t="s">
        <v>466</v>
      </c>
      <c r="C19" s="37" t="s">
        <v>471</v>
      </c>
      <c r="D19" s="38" t="s">
        <v>472</v>
      </c>
      <c r="E19" s="98" t="s">
        <v>89</v>
      </c>
      <c r="F19" s="39" t="s">
        <v>454</v>
      </c>
      <c r="G19" s="51">
        <v>42821</v>
      </c>
      <c r="H19" s="52">
        <v>42986</v>
      </c>
      <c r="I19" s="23"/>
      <c r="K19" s="23"/>
      <c r="N19" s="95"/>
      <c r="O19" s="95"/>
    </row>
    <row r="20" spans="1:15">
      <c r="A20" s="106">
        <v>18</v>
      </c>
      <c r="B20" s="106" t="s">
        <v>466</v>
      </c>
      <c r="C20" s="37" t="s">
        <v>467</v>
      </c>
      <c r="D20" s="38" t="s">
        <v>473</v>
      </c>
      <c r="E20" s="98" t="s">
        <v>98</v>
      </c>
      <c r="F20" s="39" t="s">
        <v>461</v>
      </c>
      <c r="G20" s="51">
        <v>42387</v>
      </c>
      <c r="H20" s="52">
        <v>42877</v>
      </c>
      <c r="I20" s="23"/>
      <c r="K20" s="23"/>
      <c r="N20" s="95"/>
      <c r="O20" s="95"/>
    </row>
    <row r="21" spans="1:15">
      <c r="A21" s="106">
        <v>19</v>
      </c>
      <c r="B21" s="106" t="s">
        <v>466</v>
      </c>
      <c r="C21" s="37" t="s">
        <v>467</v>
      </c>
      <c r="D21" s="38" t="s">
        <v>473</v>
      </c>
      <c r="E21" s="98" t="s">
        <v>98</v>
      </c>
      <c r="F21" s="39" t="s">
        <v>469</v>
      </c>
      <c r="G21" s="51">
        <v>42947</v>
      </c>
      <c r="H21" s="52">
        <v>43402</v>
      </c>
      <c r="I21" s="23"/>
      <c r="K21" s="23"/>
      <c r="N21" s="95"/>
      <c r="O21" s="95"/>
    </row>
    <row r="22" spans="1:15">
      <c r="A22" s="106">
        <v>20</v>
      </c>
      <c r="B22" s="106" t="s">
        <v>466</v>
      </c>
      <c r="C22" s="41" t="s">
        <v>474</v>
      </c>
      <c r="D22" s="42" t="s">
        <v>475</v>
      </c>
      <c r="E22" s="99" t="s">
        <v>102</v>
      </c>
      <c r="F22" s="39" t="s">
        <v>454</v>
      </c>
      <c r="G22" s="51">
        <v>42289</v>
      </c>
      <c r="H22" s="52">
        <v>42401</v>
      </c>
      <c r="I22" s="23"/>
      <c r="K22" s="23"/>
      <c r="N22" s="95"/>
      <c r="O22" s="95"/>
    </row>
    <row r="23" spans="1:15">
      <c r="A23" s="106">
        <v>21</v>
      </c>
      <c r="B23" s="106" t="s">
        <v>466</v>
      </c>
      <c r="C23" s="41" t="s">
        <v>476</v>
      </c>
      <c r="D23" s="42" t="s">
        <v>477</v>
      </c>
      <c r="E23" s="99" t="s">
        <v>105</v>
      </c>
      <c r="F23" s="39" t="s">
        <v>469</v>
      </c>
      <c r="G23" s="51">
        <v>42528</v>
      </c>
      <c r="H23" s="52">
        <v>42856</v>
      </c>
      <c r="I23" s="23"/>
      <c r="K23" s="23"/>
      <c r="N23" s="95"/>
      <c r="O23" s="95"/>
    </row>
    <row r="24" spans="1:15">
      <c r="A24" s="106">
        <v>22</v>
      </c>
      <c r="B24" s="106" t="s">
        <v>466</v>
      </c>
      <c r="C24" s="41" t="s">
        <v>476</v>
      </c>
      <c r="D24" s="42" t="s">
        <v>477</v>
      </c>
      <c r="E24" s="99" t="s">
        <v>105</v>
      </c>
      <c r="F24" s="39" t="s">
        <v>461</v>
      </c>
      <c r="G24" s="51">
        <v>42877</v>
      </c>
      <c r="H24" s="52">
        <v>43311</v>
      </c>
      <c r="I24" s="23"/>
      <c r="K24" s="23"/>
      <c r="N24" s="95"/>
      <c r="O24" s="95"/>
    </row>
    <row r="25" spans="1:15">
      <c r="A25" s="106">
        <v>23</v>
      </c>
      <c r="B25" s="106" t="s">
        <v>466</v>
      </c>
      <c r="C25" s="41" t="s">
        <v>476</v>
      </c>
      <c r="D25" s="42" t="s">
        <v>478</v>
      </c>
      <c r="E25" s="99" t="s">
        <v>108</v>
      </c>
      <c r="F25" s="39" t="s">
        <v>469</v>
      </c>
      <c r="G25" s="51">
        <v>42528</v>
      </c>
      <c r="H25" s="52">
        <v>42856</v>
      </c>
      <c r="I25" s="23"/>
      <c r="K25" s="23"/>
      <c r="N25" s="95"/>
      <c r="O25" s="95"/>
    </row>
    <row r="26" spans="1:15">
      <c r="A26" s="106">
        <v>24</v>
      </c>
      <c r="B26" s="106" t="s">
        <v>466</v>
      </c>
      <c r="C26" s="41" t="s">
        <v>476</v>
      </c>
      <c r="D26" s="42" t="s">
        <v>478</v>
      </c>
      <c r="E26" s="99" t="s">
        <v>108</v>
      </c>
      <c r="F26" s="39" t="s">
        <v>461</v>
      </c>
      <c r="G26" s="51">
        <v>42877</v>
      </c>
      <c r="H26" s="52">
        <v>43311</v>
      </c>
      <c r="I26" s="23"/>
      <c r="K26" s="23"/>
      <c r="N26" s="95"/>
      <c r="O26" s="95"/>
    </row>
    <row r="27" spans="1:15">
      <c r="A27" s="106">
        <v>25</v>
      </c>
      <c r="B27" s="106" t="s">
        <v>466</v>
      </c>
      <c r="C27" s="41" t="s">
        <v>476</v>
      </c>
      <c r="D27" s="42" t="s">
        <v>479</v>
      </c>
      <c r="E27" s="99" t="s">
        <v>109</v>
      </c>
      <c r="F27" s="39" t="s">
        <v>469</v>
      </c>
      <c r="G27" s="51">
        <v>42528</v>
      </c>
      <c r="H27" s="52">
        <v>42856</v>
      </c>
      <c r="I27" s="23"/>
      <c r="K27" s="23"/>
      <c r="N27" s="95"/>
      <c r="O27" s="95"/>
    </row>
    <row r="28" spans="1:15">
      <c r="A28" s="106">
        <v>26</v>
      </c>
      <c r="B28" s="106" t="s">
        <v>466</v>
      </c>
      <c r="C28" s="41" t="s">
        <v>476</v>
      </c>
      <c r="D28" s="42" t="s">
        <v>479</v>
      </c>
      <c r="E28" s="99" t="s">
        <v>109</v>
      </c>
      <c r="F28" s="39" t="s">
        <v>461</v>
      </c>
      <c r="G28" s="51">
        <v>42877</v>
      </c>
      <c r="H28" s="52">
        <v>43311</v>
      </c>
      <c r="I28" s="23"/>
      <c r="K28" s="23"/>
      <c r="N28" s="95"/>
      <c r="O28" s="95"/>
    </row>
    <row r="29" spans="1:15">
      <c r="A29" s="106">
        <v>27</v>
      </c>
      <c r="B29" s="106" t="s">
        <v>466</v>
      </c>
      <c r="C29" s="41" t="s">
        <v>476</v>
      </c>
      <c r="D29" s="42" t="s">
        <v>480</v>
      </c>
      <c r="E29" s="99" t="s">
        <v>110</v>
      </c>
      <c r="F29" s="39" t="s">
        <v>469</v>
      </c>
      <c r="G29" s="51">
        <v>42528</v>
      </c>
      <c r="H29" s="52">
        <v>42856</v>
      </c>
      <c r="I29" s="23"/>
      <c r="K29" s="23"/>
      <c r="N29" s="95"/>
      <c r="O29" s="95"/>
    </row>
    <row r="30" spans="1:15">
      <c r="A30" s="106">
        <v>28</v>
      </c>
      <c r="B30" s="106" t="s">
        <v>466</v>
      </c>
      <c r="C30" s="41" t="s">
        <v>476</v>
      </c>
      <c r="D30" s="42" t="s">
        <v>480</v>
      </c>
      <c r="E30" s="99" t="s">
        <v>110</v>
      </c>
      <c r="F30" s="39" t="s">
        <v>461</v>
      </c>
      <c r="G30" s="51">
        <v>42877</v>
      </c>
      <c r="H30" s="52">
        <v>43311</v>
      </c>
      <c r="I30" s="23"/>
      <c r="K30" s="23"/>
      <c r="N30" s="95"/>
      <c r="O30" s="95"/>
    </row>
    <row r="31" spans="1:15">
      <c r="A31" s="106">
        <v>29</v>
      </c>
      <c r="B31" s="106" t="s">
        <v>466</v>
      </c>
      <c r="C31" s="41" t="s">
        <v>467</v>
      </c>
      <c r="D31" s="42" t="s">
        <v>481</v>
      </c>
      <c r="E31" s="99" t="s">
        <v>111</v>
      </c>
      <c r="F31" s="39" t="s">
        <v>461</v>
      </c>
      <c r="G31" s="51">
        <v>42387</v>
      </c>
      <c r="H31" s="52">
        <v>42877</v>
      </c>
      <c r="I31" s="23"/>
      <c r="K31" s="23"/>
      <c r="N31" s="95"/>
      <c r="O31" s="95"/>
    </row>
    <row r="32" spans="1:15">
      <c r="A32" s="106">
        <v>30</v>
      </c>
      <c r="B32" s="106" t="s">
        <v>466</v>
      </c>
      <c r="C32" s="41" t="s">
        <v>467</v>
      </c>
      <c r="D32" s="42" t="s">
        <v>481</v>
      </c>
      <c r="E32" s="99" t="s">
        <v>111</v>
      </c>
      <c r="F32" s="39" t="s">
        <v>469</v>
      </c>
      <c r="G32" s="51">
        <v>42947</v>
      </c>
      <c r="H32" s="52">
        <v>43402</v>
      </c>
      <c r="I32" s="23"/>
      <c r="K32" s="23"/>
      <c r="N32" s="95"/>
      <c r="O32" s="95"/>
    </row>
    <row r="33" spans="1:15">
      <c r="A33" s="106">
        <v>31</v>
      </c>
      <c r="B33" s="106" t="s">
        <v>466</v>
      </c>
      <c r="C33" s="37" t="s">
        <v>476</v>
      </c>
      <c r="D33" s="38" t="s">
        <v>113</v>
      </c>
      <c r="E33" s="98" t="s">
        <v>113</v>
      </c>
      <c r="F33" s="39" t="s">
        <v>469</v>
      </c>
      <c r="G33" s="51">
        <v>42528</v>
      </c>
      <c r="H33" s="52">
        <v>42856</v>
      </c>
      <c r="I33" s="23"/>
      <c r="K33" s="23"/>
      <c r="N33" s="95"/>
      <c r="O33" s="95"/>
    </row>
    <row r="34" spans="1:15">
      <c r="A34" s="106">
        <v>32</v>
      </c>
      <c r="B34" s="106" t="s">
        <v>466</v>
      </c>
      <c r="C34" s="37" t="s">
        <v>476</v>
      </c>
      <c r="D34" s="38" t="s">
        <v>482</v>
      </c>
      <c r="E34" s="98" t="s">
        <v>113</v>
      </c>
      <c r="F34" s="40" t="s">
        <v>461</v>
      </c>
      <c r="G34" s="51">
        <v>42184</v>
      </c>
      <c r="H34" s="52">
        <v>42365</v>
      </c>
      <c r="I34" s="23"/>
      <c r="K34" s="23"/>
      <c r="N34" s="95"/>
      <c r="O34" s="95"/>
    </row>
    <row r="35" spans="1:15">
      <c r="A35" s="106">
        <v>33</v>
      </c>
      <c r="B35" s="106" t="s">
        <v>466</v>
      </c>
      <c r="C35" s="37" t="s">
        <v>476</v>
      </c>
      <c r="D35" s="38" t="s">
        <v>483</v>
      </c>
      <c r="E35" s="98" t="s">
        <v>116</v>
      </c>
      <c r="F35" s="39" t="s">
        <v>469</v>
      </c>
      <c r="G35" s="51">
        <v>42528</v>
      </c>
      <c r="H35" s="52">
        <v>42856</v>
      </c>
      <c r="I35" s="23"/>
      <c r="K35" s="23"/>
      <c r="N35" s="95"/>
      <c r="O35" s="95"/>
    </row>
    <row r="36" spans="1:15">
      <c r="A36" s="106">
        <v>34</v>
      </c>
      <c r="B36" s="106" t="s">
        <v>466</v>
      </c>
      <c r="C36" s="37" t="s">
        <v>476</v>
      </c>
      <c r="D36" s="38" t="s">
        <v>483</v>
      </c>
      <c r="E36" s="98" t="s">
        <v>116</v>
      </c>
      <c r="F36" s="39" t="s">
        <v>461</v>
      </c>
      <c r="G36" s="51">
        <v>42877</v>
      </c>
      <c r="H36" s="52">
        <v>43311</v>
      </c>
      <c r="I36" s="23"/>
      <c r="K36" s="23"/>
      <c r="N36" s="95"/>
      <c r="O36" s="95"/>
    </row>
    <row r="37" spans="1:15">
      <c r="A37" s="106">
        <v>35</v>
      </c>
      <c r="B37" s="106" t="s">
        <v>466</v>
      </c>
      <c r="C37" s="37" t="s">
        <v>471</v>
      </c>
      <c r="D37" s="38" t="s">
        <v>484</v>
      </c>
      <c r="E37" s="38" t="s">
        <v>118</v>
      </c>
      <c r="F37" s="39" t="s">
        <v>454</v>
      </c>
      <c r="G37" s="51">
        <v>42856</v>
      </c>
      <c r="H37" s="52">
        <v>43021</v>
      </c>
      <c r="I37" s="23"/>
      <c r="K37" s="23"/>
      <c r="N37" s="95"/>
      <c r="O37" s="95"/>
    </row>
    <row r="38" spans="1:15">
      <c r="A38" s="106">
        <v>36</v>
      </c>
      <c r="B38" s="106" t="s">
        <v>466</v>
      </c>
      <c r="C38" s="37" t="s">
        <v>485</v>
      </c>
      <c r="D38" s="38" t="s">
        <v>486</v>
      </c>
      <c r="E38" s="98" t="s">
        <v>124</v>
      </c>
      <c r="F38" s="39" t="s">
        <v>469</v>
      </c>
      <c r="G38" s="51">
        <v>41694</v>
      </c>
      <c r="H38" s="52">
        <v>41795</v>
      </c>
      <c r="I38" s="23"/>
      <c r="K38" s="23"/>
      <c r="N38" s="95"/>
      <c r="O38" s="95"/>
    </row>
    <row r="39" spans="1:15">
      <c r="A39" s="106">
        <v>37</v>
      </c>
      <c r="B39" s="106" t="s">
        <v>466</v>
      </c>
      <c r="C39" s="37" t="s">
        <v>487</v>
      </c>
      <c r="D39" s="53" t="s">
        <v>488</v>
      </c>
      <c r="E39" s="53" t="s">
        <v>132</v>
      </c>
      <c r="F39" s="39" t="s">
        <v>454</v>
      </c>
      <c r="G39" s="51">
        <v>42980</v>
      </c>
      <c r="H39" s="51">
        <v>43220</v>
      </c>
      <c r="I39" s="23"/>
      <c r="K39" s="23"/>
      <c r="N39" s="95"/>
      <c r="O39" s="95"/>
    </row>
    <row r="40" spans="1:15">
      <c r="A40" s="106">
        <v>38</v>
      </c>
      <c r="B40" s="106" t="s">
        <v>466</v>
      </c>
      <c r="C40" s="37" t="s">
        <v>489</v>
      </c>
      <c r="D40" s="38" t="s">
        <v>136</v>
      </c>
      <c r="E40" s="38" t="s">
        <v>136</v>
      </c>
      <c r="F40" s="39" t="s">
        <v>490</v>
      </c>
      <c r="G40" s="51">
        <v>43437</v>
      </c>
      <c r="H40" s="52">
        <v>43465</v>
      </c>
      <c r="I40" s="23"/>
      <c r="K40" s="23"/>
      <c r="N40" s="95"/>
      <c r="O40" s="95"/>
    </row>
    <row r="41" spans="1:15">
      <c r="A41" s="106">
        <v>39</v>
      </c>
      <c r="B41" s="106" t="s">
        <v>466</v>
      </c>
      <c r="C41" s="37" t="s">
        <v>485</v>
      </c>
      <c r="D41" s="38" t="s">
        <v>491</v>
      </c>
      <c r="E41" s="98" t="s">
        <v>143</v>
      </c>
      <c r="F41" s="39" t="s">
        <v>469</v>
      </c>
      <c r="G41" s="51">
        <v>41694</v>
      </c>
      <c r="H41" s="52">
        <v>41803</v>
      </c>
      <c r="I41" s="23"/>
      <c r="K41" s="23"/>
      <c r="N41" s="95"/>
      <c r="O41" s="95"/>
    </row>
    <row r="42" spans="1:15">
      <c r="A42" s="106">
        <v>40</v>
      </c>
      <c r="B42" s="107" t="s">
        <v>466</v>
      </c>
      <c r="C42" s="37" t="s">
        <v>476</v>
      </c>
      <c r="D42" s="38" t="s">
        <v>492</v>
      </c>
      <c r="E42" s="98" t="s">
        <v>150</v>
      </c>
      <c r="F42" s="40" t="s">
        <v>461</v>
      </c>
      <c r="G42" s="51">
        <v>42184</v>
      </c>
      <c r="H42" s="54">
        <v>42310</v>
      </c>
      <c r="I42" s="23"/>
      <c r="K42" s="23"/>
      <c r="N42" s="95"/>
      <c r="O42" s="95"/>
    </row>
    <row r="43" spans="1:15">
      <c r="A43" s="106">
        <v>41</v>
      </c>
      <c r="B43" s="107" t="s">
        <v>466</v>
      </c>
      <c r="C43" s="37" t="s">
        <v>476</v>
      </c>
      <c r="D43" s="38" t="s">
        <v>492</v>
      </c>
      <c r="E43" s="98" t="s">
        <v>150</v>
      </c>
      <c r="F43" s="39" t="s">
        <v>469</v>
      </c>
      <c r="G43" s="51">
        <v>42394</v>
      </c>
      <c r="H43" s="54">
        <v>42492</v>
      </c>
      <c r="I43" s="23"/>
      <c r="K43" s="23"/>
      <c r="N43" s="95"/>
      <c r="O43" s="95"/>
    </row>
    <row r="44" spans="1:15">
      <c r="A44" s="106">
        <v>42</v>
      </c>
      <c r="B44" s="107" t="s">
        <v>466</v>
      </c>
      <c r="C44" s="37" t="s">
        <v>493</v>
      </c>
      <c r="D44" s="38" t="s">
        <v>152</v>
      </c>
      <c r="E44" s="98" t="s">
        <v>152</v>
      </c>
      <c r="F44" s="39" t="s">
        <v>494</v>
      </c>
      <c r="G44" s="51">
        <v>43549</v>
      </c>
      <c r="H44" s="54"/>
      <c r="I44" s="23"/>
      <c r="K44" s="23"/>
      <c r="N44" s="95"/>
      <c r="O44" s="95"/>
    </row>
    <row r="45" spans="1:15">
      <c r="A45" s="106">
        <v>43</v>
      </c>
      <c r="B45" s="106" t="s">
        <v>466</v>
      </c>
      <c r="C45" s="37" t="s">
        <v>467</v>
      </c>
      <c r="D45" s="38" t="s">
        <v>495</v>
      </c>
      <c r="E45" s="98" t="s">
        <v>159</v>
      </c>
      <c r="F45" s="39" t="s">
        <v>461</v>
      </c>
      <c r="G45" s="51">
        <v>42387</v>
      </c>
      <c r="H45" s="52">
        <v>42877</v>
      </c>
      <c r="I45" s="23"/>
      <c r="K45" s="23"/>
      <c r="N45" s="95"/>
      <c r="O45" s="95"/>
    </row>
    <row r="46" spans="1:15">
      <c r="A46" s="106">
        <v>44</v>
      </c>
      <c r="B46" s="106" t="s">
        <v>466</v>
      </c>
      <c r="C46" s="37" t="s">
        <v>467</v>
      </c>
      <c r="D46" s="38" t="s">
        <v>495</v>
      </c>
      <c r="E46" s="98" t="s">
        <v>159</v>
      </c>
      <c r="F46" s="39" t="s">
        <v>469</v>
      </c>
      <c r="G46" s="51">
        <v>42947</v>
      </c>
      <c r="H46" s="52">
        <v>43647</v>
      </c>
      <c r="I46" s="23"/>
      <c r="K46" s="23"/>
      <c r="N46" s="95"/>
      <c r="O46" s="95"/>
    </row>
    <row r="47" spans="1:15">
      <c r="A47" s="106">
        <v>45</v>
      </c>
      <c r="B47" s="106" t="s">
        <v>466</v>
      </c>
      <c r="C47" s="37" t="s">
        <v>496</v>
      </c>
      <c r="D47" s="38" t="s">
        <v>497</v>
      </c>
      <c r="E47" s="98" t="s">
        <v>168</v>
      </c>
      <c r="F47" s="39" t="s">
        <v>454</v>
      </c>
      <c r="G47" s="51">
        <v>41845</v>
      </c>
      <c r="H47" s="52">
        <v>41884</v>
      </c>
      <c r="I47" s="23"/>
      <c r="K47" s="23"/>
      <c r="N47" s="95"/>
      <c r="O47" s="95"/>
    </row>
    <row r="48" spans="1:15">
      <c r="A48" s="106">
        <v>46</v>
      </c>
      <c r="B48" s="106" t="s">
        <v>466</v>
      </c>
      <c r="C48" s="37" t="s">
        <v>498</v>
      </c>
      <c r="D48" s="38" t="s">
        <v>499</v>
      </c>
      <c r="E48" s="98" t="s">
        <v>177</v>
      </c>
      <c r="F48" s="39" t="s">
        <v>454</v>
      </c>
      <c r="G48" s="51">
        <v>42646</v>
      </c>
      <c r="H48" s="52">
        <v>42904</v>
      </c>
      <c r="I48" s="23"/>
      <c r="K48" s="23"/>
      <c r="N48" s="95"/>
      <c r="O48" s="95"/>
    </row>
    <row r="49" spans="1:15">
      <c r="A49" s="106">
        <v>47</v>
      </c>
      <c r="B49" s="106" t="s">
        <v>466</v>
      </c>
      <c r="C49" s="37" t="s">
        <v>467</v>
      </c>
      <c r="D49" s="38" t="s">
        <v>500</v>
      </c>
      <c r="E49" s="98" t="s">
        <v>180</v>
      </c>
      <c r="F49" s="39" t="s">
        <v>461</v>
      </c>
      <c r="G49" s="51">
        <v>42387</v>
      </c>
      <c r="H49" s="52">
        <v>42877</v>
      </c>
      <c r="I49" s="23"/>
      <c r="K49" s="23"/>
      <c r="N49" s="95"/>
      <c r="O49" s="95"/>
    </row>
    <row r="50" spans="1:15">
      <c r="A50" s="106">
        <v>48</v>
      </c>
      <c r="B50" s="106" t="s">
        <v>466</v>
      </c>
      <c r="C50" s="37" t="s">
        <v>467</v>
      </c>
      <c r="D50" s="38" t="s">
        <v>500</v>
      </c>
      <c r="E50" s="98" t="s">
        <v>180</v>
      </c>
      <c r="F50" s="39" t="s">
        <v>469</v>
      </c>
      <c r="G50" s="51">
        <v>42947</v>
      </c>
      <c r="H50" s="52">
        <v>43402</v>
      </c>
      <c r="I50" s="23"/>
      <c r="K50" s="23"/>
      <c r="N50" s="95"/>
      <c r="O50" s="95"/>
    </row>
    <row r="51" spans="1:15">
      <c r="A51" s="106">
        <v>49</v>
      </c>
      <c r="B51" s="106" t="s">
        <v>466</v>
      </c>
      <c r="C51" s="37" t="s">
        <v>487</v>
      </c>
      <c r="D51" s="53" t="s">
        <v>501</v>
      </c>
      <c r="E51" s="53" t="s">
        <v>183</v>
      </c>
      <c r="F51" s="39" t="s">
        <v>454</v>
      </c>
      <c r="G51" s="51">
        <v>42980</v>
      </c>
      <c r="H51" s="51">
        <v>43220</v>
      </c>
      <c r="I51" s="23"/>
      <c r="K51" s="23"/>
      <c r="N51" s="95"/>
      <c r="O51" s="95"/>
    </row>
    <row r="52" spans="1:15">
      <c r="A52" s="106">
        <v>50</v>
      </c>
      <c r="B52" s="106" t="s">
        <v>466</v>
      </c>
      <c r="C52" s="37" t="s">
        <v>476</v>
      </c>
      <c r="D52" s="38" t="s">
        <v>502</v>
      </c>
      <c r="E52" s="98" t="s">
        <v>198</v>
      </c>
      <c r="F52" s="39" t="s">
        <v>454</v>
      </c>
      <c r="G52" s="51">
        <v>41964</v>
      </c>
      <c r="H52" s="52">
        <v>41974</v>
      </c>
      <c r="I52" s="23"/>
      <c r="K52" s="23"/>
      <c r="N52" s="95"/>
      <c r="O52" s="95"/>
    </row>
    <row r="53" spans="1:15">
      <c r="A53" s="106">
        <v>51</v>
      </c>
      <c r="B53" s="106" t="s">
        <v>466</v>
      </c>
      <c r="C53" s="37" t="s">
        <v>467</v>
      </c>
      <c r="D53" s="38" t="s">
        <v>503</v>
      </c>
      <c r="E53" s="98" t="s">
        <v>202</v>
      </c>
      <c r="F53" s="39" t="s">
        <v>461</v>
      </c>
      <c r="G53" s="51">
        <v>42387</v>
      </c>
      <c r="H53" s="52">
        <v>42877</v>
      </c>
      <c r="I53" s="23"/>
      <c r="K53" s="23"/>
      <c r="N53" s="95"/>
      <c r="O53" s="95"/>
    </row>
    <row r="54" spans="1:15">
      <c r="A54" s="106">
        <v>52</v>
      </c>
      <c r="B54" s="106" t="s">
        <v>466</v>
      </c>
      <c r="C54" s="37" t="s">
        <v>467</v>
      </c>
      <c r="D54" s="38" t="s">
        <v>503</v>
      </c>
      <c r="E54" s="98" t="s">
        <v>202</v>
      </c>
      <c r="F54" s="39" t="s">
        <v>469</v>
      </c>
      <c r="G54" s="51">
        <v>42947</v>
      </c>
      <c r="H54" s="52">
        <v>43647</v>
      </c>
      <c r="I54" s="23"/>
      <c r="K54" s="23"/>
      <c r="N54" s="95"/>
      <c r="O54" s="95"/>
    </row>
    <row r="55" spans="1:15">
      <c r="A55" s="106">
        <v>53</v>
      </c>
      <c r="B55" s="106" t="s">
        <v>466</v>
      </c>
      <c r="C55" s="37" t="s">
        <v>485</v>
      </c>
      <c r="D55" s="38" t="s">
        <v>504</v>
      </c>
      <c r="E55" s="98" t="s">
        <v>208</v>
      </c>
      <c r="F55" s="39" t="s">
        <v>454</v>
      </c>
      <c r="G55" s="51">
        <v>41964</v>
      </c>
      <c r="H55" s="52">
        <v>41974</v>
      </c>
      <c r="I55" s="23"/>
      <c r="K55" s="23"/>
      <c r="N55" s="95"/>
      <c r="O55" s="95"/>
    </row>
    <row r="56" spans="1:15">
      <c r="A56" s="106">
        <v>54</v>
      </c>
      <c r="B56" s="106" t="s">
        <v>466</v>
      </c>
      <c r="C56" s="37" t="s">
        <v>485</v>
      </c>
      <c r="D56" s="38" t="s">
        <v>505</v>
      </c>
      <c r="E56" s="98" t="s">
        <v>210</v>
      </c>
      <c r="F56" s="39" t="s">
        <v>469</v>
      </c>
      <c r="G56" s="51">
        <v>41694</v>
      </c>
      <c r="H56" s="52">
        <v>41809</v>
      </c>
      <c r="I56" s="23"/>
      <c r="K56" s="23"/>
      <c r="N56" s="95"/>
      <c r="O56" s="95"/>
    </row>
    <row r="57" spans="1:15">
      <c r="A57" s="106">
        <v>55</v>
      </c>
      <c r="B57" s="106" t="s">
        <v>466</v>
      </c>
      <c r="C57" s="37" t="s">
        <v>498</v>
      </c>
      <c r="D57" s="38" t="s">
        <v>506</v>
      </c>
      <c r="E57" s="98" t="s">
        <v>211</v>
      </c>
      <c r="F57" s="39" t="s">
        <v>454</v>
      </c>
      <c r="G57" s="51">
        <v>42471</v>
      </c>
      <c r="H57" s="52">
        <v>42632</v>
      </c>
      <c r="I57" s="23"/>
      <c r="K57" s="23"/>
      <c r="N57" s="95"/>
      <c r="O57" s="95"/>
    </row>
    <row r="58" spans="1:15">
      <c r="A58" s="106">
        <v>56</v>
      </c>
      <c r="B58" s="106" t="s">
        <v>466</v>
      </c>
      <c r="C58" s="37" t="s">
        <v>498</v>
      </c>
      <c r="D58" s="38" t="s">
        <v>506</v>
      </c>
      <c r="E58" s="98" t="s">
        <v>211</v>
      </c>
      <c r="F58" s="39" t="s">
        <v>454</v>
      </c>
      <c r="G58" s="51">
        <v>42670</v>
      </c>
      <c r="H58" s="52">
        <v>42797</v>
      </c>
      <c r="I58" s="23"/>
      <c r="K58" s="23"/>
      <c r="N58" s="95"/>
      <c r="O58" s="95"/>
    </row>
    <row r="59" spans="1:15">
      <c r="A59" s="106">
        <v>57</v>
      </c>
      <c r="B59" s="106" t="s">
        <v>466</v>
      </c>
      <c r="C59" s="37" t="s">
        <v>471</v>
      </c>
      <c r="D59" s="38" t="s">
        <v>507</v>
      </c>
      <c r="E59" s="38" t="s">
        <v>213</v>
      </c>
      <c r="F59" s="39" t="s">
        <v>454</v>
      </c>
      <c r="G59" s="51">
        <v>42887</v>
      </c>
      <c r="H59" s="52">
        <v>43041</v>
      </c>
      <c r="I59" s="23"/>
      <c r="K59" s="23"/>
      <c r="N59" s="95"/>
      <c r="O59" s="95"/>
    </row>
    <row r="60" spans="1:15">
      <c r="A60" s="106">
        <v>58</v>
      </c>
      <c r="B60" s="106" t="s">
        <v>466</v>
      </c>
      <c r="C60" s="41" t="s">
        <v>498</v>
      </c>
      <c r="D60" s="42" t="s">
        <v>508</v>
      </c>
      <c r="E60" s="99" t="s">
        <v>216</v>
      </c>
      <c r="F60" s="39" t="s">
        <v>454</v>
      </c>
      <c r="G60" s="51">
        <v>42114</v>
      </c>
      <c r="H60" s="102">
        <v>42457</v>
      </c>
      <c r="I60" s="23"/>
      <c r="K60" s="23"/>
      <c r="N60" s="95"/>
      <c r="O60" s="95"/>
    </row>
    <row r="61" spans="1:15">
      <c r="A61" s="106">
        <v>59</v>
      </c>
      <c r="B61" s="106" t="s">
        <v>466</v>
      </c>
      <c r="C61" s="41" t="s">
        <v>498</v>
      </c>
      <c r="D61" s="42" t="s">
        <v>509</v>
      </c>
      <c r="E61" s="99" t="s">
        <v>218</v>
      </c>
      <c r="F61" s="39" t="s">
        <v>454</v>
      </c>
      <c r="G61" s="51">
        <v>42471</v>
      </c>
      <c r="H61" s="102">
        <v>42632</v>
      </c>
      <c r="I61" s="23"/>
      <c r="K61" s="23"/>
      <c r="N61" s="95"/>
      <c r="O61" s="95"/>
    </row>
    <row r="62" spans="1:15">
      <c r="A62" s="106">
        <v>60</v>
      </c>
      <c r="B62" s="106" t="s">
        <v>466</v>
      </c>
      <c r="C62" s="37" t="s">
        <v>498</v>
      </c>
      <c r="D62" s="38" t="s">
        <v>510</v>
      </c>
      <c r="E62" s="98" t="s">
        <v>224</v>
      </c>
      <c r="F62" s="39" t="s">
        <v>454</v>
      </c>
      <c r="G62" s="51">
        <v>42646</v>
      </c>
      <c r="H62" s="102">
        <v>42904</v>
      </c>
      <c r="I62" s="23"/>
      <c r="K62" s="23"/>
      <c r="N62" s="95"/>
      <c r="O62" s="95"/>
    </row>
    <row r="63" spans="1:15">
      <c r="A63" s="106">
        <v>61</v>
      </c>
      <c r="B63" s="106" t="s">
        <v>466</v>
      </c>
      <c r="C63" s="41" t="s">
        <v>498</v>
      </c>
      <c r="D63" s="42" t="s">
        <v>511</v>
      </c>
      <c r="E63" s="99" t="s">
        <v>227</v>
      </c>
      <c r="F63" s="39" t="s">
        <v>454</v>
      </c>
      <c r="G63" s="51">
        <v>42114</v>
      </c>
      <c r="H63" s="102">
        <v>42457</v>
      </c>
      <c r="I63" s="23"/>
      <c r="K63" s="23"/>
      <c r="N63" s="95"/>
      <c r="O63" s="95"/>
    </row>
    <row r="64" spans="1:15">
      <c r="A64" s="106">
        <v>62</v>
      </c>
      <c r="B64" s="106" t="s">
        <v>466</v>
      </c>
      <c r="C64" s="37" t="s">
        <v>512</v>
      </c>
      <c r="D64" s="38" t="s">
        <v>513</v>
      </c>
      <c r="E64" s="98" t="s">
        <v>230</v>
      </c>
      <c r="F64" s="39" t="s">
        <v>454</v>
      </c>
      <c r="G64" s="51">
        <v>41964</v>
      </c>
      <c r="H64" s="52">
        <v>41974</v>
      </c>
      <c r="I64" s="23"/>
      <c r="K64" s="23"/>
      <c r="N64" s="95"/>
      <c r="O64" s="95"/>
    </row>
    <row r="65" spans="1:15">
      <c r="A65" s="106">
        <v>63</v>
      </c>
      <c r="B65" s="106" t="s">
        <v>466</v>
      </c>
      <c r="C65" s="37" t="s">
        <v>474</v>
      </c>
      <c r="D65" s="38" t="s">
        <v>514</v>
      </c>
      <c r="E65" s="98" t="s">
        <v>231</v>
      </c>
      <c r="F65" s="39" t="s">
        <v>454</v>
      </c>
      <c r="G65" s="51">
        <v>42478</v>
      </c>
      <c r="H65" s="52">
        <v>42521</v>
      </c>
      <c r="I65" s="23"/>
      <c r="K65" s="23"/>
      <c r="N65" s="95"/>
      <c r="O65" s="95"/>
    </row>
    <row r="66" spans="1:15">
      <c r="A66" s="106">
        <v>64</v>
      </c>
      <c r="B66" s="106" t="s">
        <v>236</v>
      </c>
      <c r="C66" s="41" t="s">
        <v>451</v>
      </c>
      <c r="D66" s="42" t="s">
        <v>515</v>
      </c>
      <c r="E66" s="99" t="s">
        <v>238</v>
      </c>
      <c r="F66" s="39" t="s">
        <v>516</v>
      </c>
      <c r="G66" s="51">
        <v>42128</v>
      </c>
      <c r="H66" s="54">
        <v>42258</v>
      </c>
      <c r="I66" s="23"/>
      <c r="J66" s="96"/>
      <c r="K66" s="23"/>
      <c r="N66" s="95"/>
      <c r="O66" s="95"/>
    </row>
    <row r="67" spans="1:15">
      <c r="A67" s="106">
        <v>65</v>
      </c>
      <c r="B67" s="106" t="s">
        <v>236</v>
      </c>
      <c r="C67" s="41" t="s">
        <v>451</v>
      </c>
      <c r="D67" s="42" t="s">
        <v>515</v>
      </c>
      <c r="E67" s="99" t="s">
        <v>238</v>
      </c>
      <c r="F67" s="39" t="s">
        <v>517</v>
      </c>
      <c r="G67" s="51">
        <v>42394</v>
      </c>
      <c r="H67" s="54">
        <v>42513</v>
      </c>
      <c r="I67" s="23"/>
      <c r="J67" s="96"/>
      <c r="K67" s="23"/>
      <c r="N67" s="95"/>
      <c r="O67" s="95"/>
    </row>
    <row r="68" spans="1:15">
      <c r="A68" s="106">
        <v>66</v>
      </c>
      <c r="B68" s="106" t="s">
        <v>236</v>
      </c>
      <c r="C68" s="24" t="s">
        <v>518</v>
      </c>
      <c r="D68" s="24" t="s">
        <v>256</v>
      </c>
      <c r="E68" s="24" t="s">
        <v>256</v>
      </c>
      <c r="F68" s="24" t="s">
        <v>454</v>
      </c>
      <c r="G68" s="51">
        <v>43304</v>
      </c>
      <c r="H68" s="54">
        <v>43432</v>
      </c>
      <c r="I68" s="23"/>
      <c r="J68" s="96"/>
      <c r="K68" s="23"/>
      <c r="N68" s="95"/>
      <c r="O68" s="95"/>
    </row>
    <row r="69" spans="1:15">
      <c r="A69" s="106">
        <v>67</v>
      </c>
      <c r="B69" s="106" t="s">
        <v>236</v>
      </c>
      <c r="C69" s="41" t="s">
        <v>519</v>
      </c>
      <c r="D69" s="42" t="s">
        <v>261</v>
      </c>
      <c r="E69" s="42" t="s">
        <v>261</v>
      </c>
      <c r="F69" s="39" t="s">
        <v>454</v>
      </c>
      <c r="G69" s="51">
        <v>43171</v>
      </c>
      <c r="H69" s="54">
        <v>43372</v>
      </c>
      <c r="I69" s="23"/>
      <c r="K69" s="23"/>
    </row>
    <row r="70" spans="1:15">
      <c r="A70" s="106">
        <v>68</v>
      </c>
      <c r="B70" s="106" t="s">
        <v>236</v>
      </c>
      <c r="C70" s="37" t="s">
        <v>520</v>
      </c>
      <c r="D70" s="42" t="s">
        <v>521</v>
      </c>
      <c r="E70" s="42" t="s">
        <v>262</v>
      </c>
      <c r="F70" s="39" t="s">
        <v>454</v>
      </c>
      <c r="G70" s="51">
        <v>43467</v>
      </c>
      <c r="H70" s="54">
        <v>43820</v>
      </c>
      <c r="I70" s="23"/>
      <c r="K70" s="23"/>
    </row>
    <row r="71" spans="1:15">
      <c r="A71" s="106">
        <v>69</v>
      </c>
      <c r="B71" s="106" t="s">
        <v>236</v>
      </c>
      <c r="C71" s="37" t="s">
        <v>522</v>
      </c>
      <c r="D71" s="38" t="s">
        <v>275</v>
      </c>
      <c r="E71" s="38" t="s">
        <v>275</v>
      </c>
      <c r="F71" s="39" t="s">
        <v>454</v>
      </c>
      <c r="G71" s="51">
        <v>43304</v>
      </c>
      <c r="H71" s="52">
        <v>43433</v>
      </c>
      <c r="I71" s="23"/>
      <c r="K71" s="23"/>
    </row>
    <row r="72" spans="1:15">
      <c r="A72" s="106">
        <v>70</v>
      </c>
      <c r="B72" s="106" t="s">
        <v>236</v>
      </c>
      <c r="C72" s="37" t="s">
        <v>523</v>
      </c>
      <c r="D72" s="38" t="s">
        <v>278</v>
      </c>
      <c r="E72" s="38" t="s">
        <v>278</v>
      </c>
      <c r="F72" s="39" t="s">
        <v>454</v>
      </c>
      <c r="G72" s="51">
        <v>43297</v>
      </c>
      <c r="H72" s="52">
        <v>43479</v>
      </c>
      <c r="I72" s="23"/>
      <c r="K72" s="23"/>
    </row>
    <row r="73" spans="1:15">
      <c r="A73" s="106">
        <v>71</v>
      </c>
      <c r="B73" s="106" t="s">
        <v>236</v>
      </c>
      <c r="C73" s="37" t="s">
        <v>524</v>
      </c>
      <c r="D73" s="38" t="s">
        <v>293</v>
      </c>
      <c r="E73" s="38" t="s">
        <v>293</v>
      </c>
      <c r="F73" s="39" t="s">
        <v>454</v>
      </c>
      <c r="G73" s="51">
        <v>43290</v>
      </c>
      <c r="H73" s="52">
        <v>43453</v>
      </c>
      <c r="I73" s="23"/>
      <c r="K73" s="23"/>
    </row>
    <row r="74" spans="1:15">
      <c r="A74" s="106">
        <v>72</v>
      </c>
      <c r="B74" s="106" t="s">
        <v>236</v>
      </c>
      <c r="C74" s="37" t="s">
        <v>525</v>
      </c>
      <c r="D74" s="38" t="s">
        <v>300</v>
      </c>
      <c r="E74" s="38" t="s">
        <v>300</v>
      </c>
      <c r="F74" s="39" t="s">
        <v>454</v>
      </c>
      <c r="G74" s="51">
        <v>43227</v>
      </c>
      <c r="H74" s="52">
        <v>43377</v>
      </c>
      <c r="I74" s="23"/>
      <c r="K74" s="23"/>
    </row>
    <row r="75" spans="1:15">
      <c r="A75" s="106">
        <v>73</v>
      </c>
      <c r="B75" s="106" t="s">
        <v>236</v>
      </c>
      <c r="C75" s="37" t="s">
        <v>525</v>
      </c>
      <c r="D75" s="38" t="s">
        <v>308</v>
      </c>
      <c r="E75" s="38" t="s">
        <v>308</v>
      </c>
      <c r="F75" s="39" t="s">
        <v>454</v>
      </c>
      <c r="G75" s="51">
        <v>43255</v>
      </c>
      <c r="H75" s="52">
        <v>43399</v>
      </c>
      <c r="I75" s="23"/>
      <c r="K75" s="23"/>
    </row>
    <row r="76" spans="1:15">
      <c r="A76" s="106">
        <v>74</v>
      </c>
      <c r="B76" s="106" t="s">
        <v>236</v>
      </c>
      <c r="C76" s="41" t="s">
        <v>525</v>
      </c>
      <c r="D76" s="42" t="s">
        <v>324</v>
      </c>
      <c r="E76" s="42" t="s">
        <v>324</v>
      </c>
      <c r="F76" s="39" t="s">
        <v>454</v>
      </c>
      <c r="G76" s="51">
        <v>43199</v>
      </c>
      <c r="H76" s="54">
        <v>43345</v>
      </c>
      <c r="I76" s="23"/>
      <c r="J76" s="96"/>
      <c r="K76" s="23"/>
      <c r="N76" s="95"/>
      <c r="O76" s="95"/>
    </row>
    <row r="77" spans="1:15">
      <c r="A77" s="106">
        <v>75</v>
      </c>
      <c r="B77" s="106" t="s">
        <v>236</v>
      </c>
      <c r="C77" s="37" t="s">
        <v>526</v>
      </c>
      <c r="D77" s="111" t="s">
        <v>356</v>
      </c>
      <c r="E77" s="111" t="s">
        <v>356</v>
      </c>
      <c r="F77" s="39" t="s">
        <v>454</v>
      </c>
      <c r="G77" s="51">
        <v>37145</v>
      </c>
      <c r="H77" s="52">
        <v>43351</v>
      </c>
      <c r="I77" s="23"/>
      <c r="K77" s="23"/>
      <c r="L77" s="96"/>
      <c r="M77" s="96"/>
      <c r="N77" s="97"/>
      <c r="O77" s="97"/>
    </row>
    <row r="78" spans="1:15">
      <c r="A78" s="106">
        <v>76</v>
      </c>
      <c r="B78" s="107" t="s">
        <v>359</v>
      </c>
      <c r="C78" s="37" t="s">
        <v>527</v>
      </c>
      <c r="D78" s="38" t="s">
        <v>528</v>
      </c>
      <c r="E78" s="98" t="s">
        <v>360</v>
      </c>
      <c r="F78" s="40" t="s">
        <v>529</v>
      </c>
      <c r="G78" s="51">
        <v>41771</v>
      </c>
      <c r="H78" s="79">
        <v>41911</v>
      </c>
      <c r="I78" s="23"/>
      <c r="K78" s="23"/>
      <c r="N78" s="95"/>
      <c r="O78" s="95"/>
    </row>
    <row r="79" spans="1:15">
      <c r="A79" s="106">
        <v>77</v>
      </c>
      <c r="B79" s="106" t="s">
        <v>359</v>
      </c>
      <c r="C79" s="41" t="s">
        <v>527</v>
      </c>
      <c r="D79" s="42" t="s">
        <v>528</v>
      </c>
      <c r="E79" s="99" t="s">
        <v>360</v>
      </c>
      <c r="F79" s="39" t="s">
        <v>461</v>
      </c>
      <c r="G79" s="51">
        <v>41925</v>
      </c>
      <c r="H79" s="79">
        <v>42037</v>
      </c>
      <c r="I79" s="23"/>
      <c r="J79" s="96"/>
      <c r="K79" s="23"/>
      <c r="N79" s="95"/>
      <c r="O79" s="95"/>
    </row>
    <row r="80" spans="1:15">
      <c r="A80" s="106">
        <v>78</v>
      </c>
      <c r="B80" s="106" t="s">
        <v>359</v>
      </c>
      <c r="C80" s="41" t="s">
        <v>530</v>
      </c>
      <c r="D80" s="42" t="s">
        <v>531</v>
      </c>
      <c r="E80" s="42" t="s">
        <v>361</v>
      </c>
      <c r="F80" s="39" t="s">
        <v>461</v>
      </c>
      <c r="G80" s="51">
        <v>42807</v>
      </c>
      <c r="H80" s="79">
        <v>43201</v>
      </c>
      <c r="I80" s="23"/>
      <c r="J80" s="96"/>
      <c r="K80" s="23"/>
      <c r="N80" s="95"/>
      <c r="O80" s="95"/>
    </row>
    <row r="81" spans="1:15">
      <c r="A81" s="106">
        <v>79</v>
      </c>
      <c r="B81" s="106" t="s">
        <v>359</v>
      </c>
      <c r="C81" s="41" t="s">
        <v>530</v>
      </c>
      <c r="D81" s="42" t="s">
        <v>531</v>
      </c>
      <c r="E81" s="42" t="s">
        <v>361</v>
      </c>
      <c r="F81" s="39" t="s">
        <v>532</v>
      </c>
      <c r="G81" s="51">
        <v>43304</v>
      </c>
      <c r="H81" s="79">
        <v>43456</v>
      </c>
      <c r="I81" s="23"/>
      <c r="J81" s="96"/>
      <c r="K81" s="23"/>
      <c r="N81" s="95"/>
      <c r="O81" s="95"/>
    </row>
    <row r="82" spans="1:15">
      <c r="A82" s="106">
        <v>80</v>
      </c>
      <c r="B82" s="106" t="s">
        <v>359</v>
      </c>
      <c r="C82" s="41" t="s">
        <v>527</v>
      </c>
      <c r="D82" s="38" t="s">
        <v>533</v>
      </c>
      <c r="E82" s="98" t="s">
        <v>363</v>
      </c>
      <c r="F82" s="39" t="s">
        <v>532</v>
      </c>
      <c r="G82" s="51">
        <v>42255</v>
      </c>
      <c r="H82" s="55">
        <v>42351</v>
      </c>
      <c r="I82" s="23"/>
      <c r="K82" s="23"/>
      <c r="L82" s="96"/>
      <c r="M82" s="96"/>
      <c r="N82" s="97"/>
      <c r="O82" s="97"/>
    </row>
    <row r="83" spans="1:15">
      <c r="A83" s="106">
        <v>81</v>
      </c>
      <c r="B83" s="106" t="s">
        <v>359</v>
      </c>
      <c r="C83" s="41" t="s">
        <v>527</v>
      </c>
      <c r="D83" s="38" t="s">
        <v>533</v>
      </c>
      <c r="E83" s="98" t="s">
        <v>363</v>
      </c>
      <c r="F83" s="40" t="s">
        <v>461</v>
      </c>
      <c r="G83" s="51">
        <v>42366</v>
      </c>
      <c r="H83" s="104">
        <v>42464</v>
      </c>
      <c r="I83" s="23"/>
      <c r="J83" s="96"/>
      <c r="K83" s="23"/>
      <c r="N83" s="95"/>
      <c r="O83" s="95"/>
    </row>
    <row r="84" spans="1:15">
      <c r="A84" s="106">
        <v>82</v>
      </c>
      <c r="B84" s="106" t="s">
        <v>359</v>
      </c>
      <c r="C84" s="37" t="s">
        <v>530</v>
      </c>
      <c r="D84" s="38" t="s">
        <v>364</v>
      </c>
      <c r="E84" s="38" t="s">
        <v>364</v>
      </c>
      <c r="F84" s="39" t="s">
        <v>454</v>
      </c>
      <c r="G84" s="51">
        <v>43479</v>
      </c>
      <c r="H84" s="54">
        <v>43627</v>
      </c>
      <c r="I84" s="23"/>
      <c r="J84" s="96"/>
      <c r="K84" s="23"/>
      <c r="N84" s="95"/>
      <c r="O84" s="95"/>
    </row>
    <row r="85" spans="1:15">
      <c r="A85" s="106">
        <v>83</v>
      </c>
      <c r="B85" s="106" t="s">
        <v>359</v>
      </c>
      <c r="C85" s="41" t="s">
        <v>530</v>
      </c>
      <c r="D85" s="42" t="s">
        <v>534</v>
      </c>
      <c r="E85" s="42" t="s">
        <v>365</v>
      </c>
      <c r="F85" s="40" t="s">
        <v>461</v>
      </c>
      <c r="G85" s="51">
        <v>42772</v>
      </c>
      <c r="H85" s="103">
        <v>43100</v>
      </c>
      <c r="I85" s="23"/>
      <c r="J85" s="96"/>
      <c r="K85" s="23"/>
      <c r="N85" s="95"/>
      <c r="O85" s="95"/>
    </row>
    <row r="86" spans="1:15">
      <c r="A86" s="106">
        <v>84</v>
      </c>
      <c r="B86" s="106" t="s">
        <v>359</v>
      </c>
      <c r="C86" s="41" t="s">
        <v>530</v>
      </c>
      <c r="D86" s="42" t="s">
        <v>534</v>
      </c>
      <c r="E86" s="42" t="s">
        <v>365</v>
      </c>
      <c r="F86" s="39" t="s">
        <v>532</v>
      </c>
      <c r="G86" s="51">
        <v>43143</v>
      </c>
      <c r="H86" s="103">
        <v>43417</v>
      </c>
      <c r="I86" s="23"/>
      <c r="J86" s="96"/>
      <c r="K86" s="23"/>
      <c r="N86" s="95"/>
      <c r="O86" s="95"/>
    </row>
    <row r="87" spans="1:15">
      <c r="A87" s="106">
        <v>85</v>
      </c>
      <c r="B87" s="106" t="s">
        <v>359</v>
      </c>
      <c r="C87" s="37" t="s">
        <v>496</v>
      </c>
      <c r="D87" s="38" t="s">
        <v>535</v>
      </c>
      <c r="E87" s="98" t="s">
        <v>367</v>
      </c>
      <c r="F87" s="39" t="s">
        <v>454</v>
      </c>
      <c r="G87" s="51">
        <v>41845</v>
      </c>
      <c r="H87" s="52">
        <v>41884</v>
      </c>
      <c r="I87" s="23"/>
      <c r="K87" s="23"/>
      <c r="L87" s="96"/>
      <c r="M87" s="96"/>
      <c r="N87" s="97"/>
      <c r="O87" s="97"/>
    </row>
    <row r="88" spans="1:15">
      <c r="A88" s="106">
        <v>86</v>
      </c>
      <c r="B88" s="106" t="s">
        <v>359</v>
      </c>
      <c r="C88" s="37" t="s">
        <v>536</v>
      </c>
      <c r="D88" s="38" t="s">
        <v>537</v>
      </c>
      <c r="E88" s="98" t="s">
        <v>369</v>
      </c>
      <c r="F88" s="39" t="s">
        <v>454</v>
      </c>
      <c r="G88" s="51">
        <v>43031</v>
      </c>
      <c r="H88" s="52">
        <v>43276</v>
      </c>
      <c r="I88" s="23"/>
      <c r="K88" s="23"/>
      <c r="L88" s="96"/>
      <c r="M88" s="96"/>
      <c r="N88" s="97"/>
      <c r="O88" s="97"/>
    </row>
    <row r="89" spans="1:15">
      <c r="A89" s="106">
        <v>87</v>
      </c>
      <c r="B89" s="106" t="s">
        <v>359</v>
      </c>
      <c r="C89" s="37" t="s">
        <v>538</v>
      </c>
      <c r="D89" s="38" t="s">
        <v>539</v>
      </c>
      <c r="E89" s="98" t="s">
        <v>371</v>
      </c>
      <c r="F89" s="39" t="s">
        <v>454</v>
      </c>
      <c r="G89" s="51">
        <v>43031</v>
      </c>
      <c r="H89" s="52">
        <v>43276</v>
      </c>
      <c r="I89" s="23"/>
      <c r="K89" s="23"/>
      <c r="L89" s="96"/>
      <c r="M89" s="96"/>
      <c r="N89" s="97"/>
      <c r="O89" s="97"/>
    </row>
    <row r="90" spans="1:15">
      <c r="A90" s="106">
        <v>88</v>
      </c>
      <c r="B90" s="106" t="s">
        <v>359</v>
      </c>
      <c r="C90" s="37" t="s">
        <v>538</v>
      </c>
      <c r="D90" t="s">
        <v>373</v>
      </c>
      <c r="E90" t="s">
        <v>373</v>
      </c>
      <c r="F90" s="39" t="s">
        <v>454</v>
      </c>
      <c r="G90" s="51">
        <v>43283</v>
      </c>
      <c r="H90" s="52">
        <v>43493</v>
      </c>
      <c r="I90" s="23"/>
      <c r="K90" s="23"/>
      <c r="L90" s="96"/>
      <c r="M90" s="96"/>
      <c r="N90" s="97"/>
      <c r="O90" s="97"/>
    </row>
    <row r="91" spans="1:15">
      <c r="A91" s="106">
        <v>89</v>
      </c>
      <c r="B91" s="106" t="s">
        <v>359</v>
      </c>
      <c r="C91" s="41" t="s">
        <v>540</v>
      </c>
      <c r="D91" s="38" t="s">
        <v>541</v>
      </c>
      <c r="E91" s="98" t="s">
        <v>385</v>
      </c>
      <c r="F91" s="39" t="s">
        <v>529</v>
      </c>
      <c r="G91" s="51">
        <v>42255</v>
      </c>
      <c r="H91" s="52">
        <v>42351</v>
      </c>
      <c r="I91" s="23"/>
      <c r="J91" s="96"/>
      <c r="K91" s="23"/>
      <c r="N91" s="95"/>
      <c r="O91" s="95"/>
    </row>
    <row r="92" spans="1:15">
      <c r="A92" s="106">
        <v>90</v>
      </c>
      <c r="B92" s="106" t="s">
        <v>359</v>
      </c>
      <c r="C92" s="41" t="s">
        <v>540</v>
      </c>
      <c r="D92" s="38" t="s">
        <v>541</v>
      </c>
      <c r="E92" s="98" t="s">
        <v>385</v>
      </c>
      <c r="F92" s="39" t="s">
        <v>461</v>
      </c>
      <c r="G92" s="51">
        <v>42366</v>
      </c>
      <c r="H92" s="104">
        <v>42464</v>
      </c>
      <c r="I92" s="23"/>
      <c r="K92" s="23"/>
      <c r="L92" s="96"/>
      <c r="M92" s="96"/>
      <c r="N92" s="97"/>
      <c r="O92" s="97"/>
    </row>
    <row r="93" spans="1:15">
      <c r="A93" s="106">
        <v>91</v>
      </c>
      <c r="B93" s="107" t="s">
        <v>359</v>
      </c>
      <c r="C93" s="37" t="s">
        <v>540</v>
      </c>
      <c r="D93" s="38" t="s">
        <v>542</v>
      </c>
      <c r="E93" s="98" t="s">
        <v>388</v>
      </c>
      <c r="F93" s="40" t="s">
        <v>529</v>
      </c>
      <c r="G93" s="51">
        <v>41771</v>
      </c>
      <c r="H93" s="54">
        <v>41911</v>
      </c>
      <c r="I93" s="23"/>
      <c r="J93" s="96"/>
      <c r="K93" s="23"/>
      <c r="N93" s="95"/>
      <c r="O93" s="95"/>
    </row>
    <row r="94" spans="1:15">
      <c r="A94" s="106">
        <v>92</v>
      </c>
      <c r="B94" s="106" t="s">
        <v>359</v>
      </c>
      <c r="C94" s="41" t="s">
        <v>540</v>
      </c>
      <c r="D94" s="42" t="s">
        <v>542</v>
      </c>
      <c r="E94" s="99" t="s">
        <v>388</v>
      </c>
      <c r="F94" s="39" t="s">
        <v>461</v>
      </c>
      <c r="G94" s="51">
        <v>41925</v>
      </c>
      <c r="H94" s="54">
        <v>42037</v>
      </c>
      <c r="I94" s="23"/>
      <c r="J94" s="96"/>
      <c r="K94" s="23"/>
      <c r="L94" s="96"/>
      <c r="M94" s="96"/>
      <c r="N94" s="97"/>
      <c r="O94" s="97"/>
    </row>
    <row r="95" spans="1:15">
      <c r="A95" s="106">
        <v>93</v>
      </c>
      <c r="B95" s="106" t="s">
        <v>359</v>
      </c>
      <c r="C95" s="37" t="s">
        <v>538</v>
      </c>
      <c r="D95" s="161" t="s">
        <v>392</v>
      </c>
      <c r="E95" s="161" t="s">
        <v>392</v>
      </c>
      <c r="F95" s="39" t="s">
        <v>454</v>
      </c>
      <c r="G95" s="51">
        <v>43541</v>
      </c>
      <c r="H95" s="54">
        <v>43818</v>
      </c>
      <c r="I95" s="23"/>
      <c r="J95" s="96"/>
      <c r="K95" s="23"/>
      <c r="L95" s="96"/>
      <c r="M95" s="96"/>
      <c r="N95" s="97"/>
      <c r="O95" s="97"/>
    </row>
    <row r="96" spans="1:15">
      <c r="A96" s="106">
        <v>94</v>
      </c>
      <c r="B96" s="106" t="s">
        <v>359</v>
      </c>
      <c r="C96" s="37" t="s">
        <v>538</v>
      </c>
      <c r="D96" t="s">
        <v>404</v>
      </c>
      <c r="E96" t="s">
        <v>404</v>
      </c>
      <c r="F96" s="39" t="s">
        <v>454</v>
      </c>
      <c r="G96" s="51">
        <v>43283</v>
      </c>
      <c r="H96" s="51">
        <v>43489</v>
      </c>
      <c r="I96" s="23"/>
      <c r="K96" s="23"/>
      <c r="N96" s="95"/>
      <c r="O96" s="95"/>
    </row>
    <row r="97" spans="1:15">
      <c r="A97" s="106">
        <v>95</v>
      </c>
      <c r="B97" s="106" t="s">
        <v>359</v>
      </c>
      <c r="C97" s="37" t="s">
        <v>487</v>
      </c>
      <c r="D97" s="53" t="s">
        <v>543</v>
      </c>
      <c r="E97" s="53" t="s">
        <v>409</v>
      </c>
      <c r="F97" s="39" t="s">
        <v>454</v>
      </c>
      <c r="G97" s="51">
        <v>42917</v>
      </c>
      <c r="H97" s="51">
        <v>42978</v>
      </c>
      <c r="I97" s="23"/>
      <c r="K97" s="23"/>
      <c r="N97" s="95"/>
      <c r="O97" s="95"/>
    </row>
    <row r="98" spans="1:15">
      <c r="A98" s="106">
        <v>96</v>
      </c>
      <c r="B98" s="106" t="s">
        <v>359</v>
      </c>
      <c r="C98" s="37" t="s">
        <v>487</v>
      </c>
      <c r="D98" s="53" t="s">
        <v>544</v>
      </c>
      <c r="E98" s="53" t="s">
        <v>411</v>
      </c>
      <c r="F98" s="39" t="s">
        <v>454</v>
      </c>
      <c r="G98" s="51">
        <v>42917</v>
      </c>
      <c r="H98" s="51">
        <v>42978</v>
      </c>
      <c r="I98" s="23"/>
      <c r="K98" s="23"/>
      <c r="N98" s="95"/>
      <c r="O98" s="95"/>
    </row>
    <row r="99" spans="1:15">
      <c r="A99" s="106">
        <v>97</v>
      </c>
      <c r="B99" s="106" t="s">
        <v>359</v>
      </c>
      <c r="C99" s="37" t="s">
        <v>487</v>
      </c>
      <c r="D99" s="53" t="s">
        <v>545</v>
      </c>
      <c r="E99" s="53" t="s">
        <v>421</v>
      </c>
      <c r="F99" s="39" t="s">
        <v>454</v>
      </c>
      <c r="G99" s="51">
        <v>42917</v>
      </c>
      <c r="H99" s="51">
        <v>42978</v>
      </c>
      <c r="I99" s="23"/>
      <c r="K99" s="23"/>
      <c r="N99" s="95"/>
      <c r="O99" s="95"/>
    </row>
    <row r="100" spans="1:15">
      <c r="A100" s="106">
        <v>98</v>
      </c>
      <c r="B100" s="106" t="s">
        <v>359</v>
      </c>
      <c r="C100" s="41" t="s">
        <v>540</v>
      </c>
      <c r="D100" s="42" t="s">
        <v>546</v>
      </c>
      <c r="E100" s="99" t="s">
        <v>427</v>
      </c>
      <c r="F100" s="39" t="s">
        <v>529</v>
      </c>
      <c r="G100" s="77">
        <v>42044</v>
      </c>
      <c r="H100" s="54">
        <v>42153</v>
      </c>
      <c r="I100" s="23"/>
      <c r="K100" s="23"/>
      <c r="N100" s="95"/>
      <c r="O100" s="95"/>
    </row>
    <row r="101" spans="1:15">
      <c r="A101" s="106">
        <v>99</v>
      </c>
      <c r="B101" s="108" t="s">
        <v>359</v>
      </c>
      <c r="C101" s="80" t="s">
        <v>540</v>
      </c>
      <c r="D101" s="81" t="s">
        <v>546</v>
      </c>
      <c r="E101" s="100" t="s">
        <v>427</v>
      </c>
      <c r="F101" s="78" t="s">
        <v>461</v>
      </c>
      <c r="G101" s="82">
        <v>42156</v>
      </c>
      <c r="H101" s="83">
        <v>42244</v>
      </c>
      <c r="I101" s="23"/>
      <c r="K101" s="23"/>
      <c r="N101" s="95"/>
      <c r="O101" s="95"/>
    </row>
    <row r="102" spans="1:15">
      <c r="A102" s="106">
        <v>100</v>
      </c>
      <c r="B102" s="109" t="s">
        <v>359</v>
      </c>
      <c r="C102" s="56" t="s">
        <v>487</v>
      </c>
      <c r="D102" s="105" t="s">
        <v>547</v>
      </c>
      <c r="E102" s="105" t="s">
        <v>429</v>
      </c>
      <c r="F102" s="57" t="s">
        <v>454</v>
      </c>
      <c r="G102" s="51">
        <v>42917</v>
      </c>
      <c r="H102" s="51">
        <v>42978</v>
      </c>
      <c r="I102" s="23"/>
      <c r="K102" s="23"/>
      <c r="L102" s="96"/>
      <c r="M102" s="96"/>
      <c r="N102" s="97"/>
      <c r="O102" s="97"/>
    </row>
    <row r="103" spans="1:15">
      <c r="A103" s="45"/>
      <c r="B103" s="45"/>
    </row>
  </sheetData>
  <sortState xmlns:xlrd2="http://schemas.microsoft.com/office/spreadsheetml/2017/richdata2" ref="B20:H66">
    <sortCondition ref="B20:B66"/>
    <sortCondition ref="D20:D66"/>
  </sortState>
  <phoneticPr fontId="4" type="noConversion"/>
  <printOptions horizontalCentered="1"/>
  <pageMargins left="0.25" right="0.25" top="0.5" bottom="0.5" header="0.3" footer="0.3"/>
  <pageSetup scale="65" orientation="portrait" r:id="rId1"/>
  <headerFooter alignWithMargins="0">
    <oddFooter>&amp;CPage S-&amp;P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NYCT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NYCT</dc:creator>
  <cp:keywords/>
  <dc:description/>
  <cp:lastModifiedBy>Robert Hickey</cp:lastModifiedBy>
  <cp:revision/>
  <dcterms:created xsi:type="dcterms:W3CDTF">2013-03-08T21:53:35Z</dcterms:created>
  <dcterms:modified xsi:type="dcterms:W3CDTF">2021-12-09T04:28:55Z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