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95"/>
  </bookViews>
  <sheets>
    <sheet name="AIDL接口" sheetId="1" r:id="rId1"/>
  </sheets>
  <definedNames>
    <definedName name="_xlnm._FilterDatabase" localSheetId="0" hidden="1">AIDL接口!$A$1:$W$117</definedName>
  </definedNames>
  <calcPr calcId="144525"/>
</workbook>
</file>

<file path=xl/sharedStrings.xml><?xml version="1.0" encoding="utf-8"?>
<sst xmlns="http://schemas.openxmlformats.org/spreadsheetml/2006/main" count="2137" uniqueCount="636">
  <si>
    <t>No、</t>
  </si>
  <si>
    <t>协议编号</t>
  </si>
  <si>
    <t>协议名称</t>
  </si>
  <si>
    <t>功能名称</t>
  </si>
  <si>
    <t>优先级</t>
  </si>
  <si>
    <t>验证点</t>
  </si>
  <si>
    <t>用例类型</t>
  </si>
  <si>
    <t>设计方式</t>
  </si>
  <si>
    <t>测试方式</t>
  </si>
  <si>
    <t>前置条件</t>
  </si>
  <si>
    <t>后置动作</t>
  </si>
  <si>
    <t>输入json</t>
  </si>
  <si>
    <t>测试步骤</t>
  </si>
  <si>
    <t>预期返回json</t>
  </si>
  <si>
    <t>预期结果</t>
  </si>
  <si>
    <t>实际返回json</t>
  </si>
  <si>
    <t>差异</t>
  </si>
  <si>
    <t>实际结果截图</t>
  </si>
  <si>
    <t>判定结果</t>
  </si>
  <si>
    <t>执行者</t>
  </si>
  <si>
    <t>日期</t>
  </si>
  <si>
    <t>BugID</t>
  </si>
  <si>
    <t>备注</t>
  </si>
  <si>
    <t>AW02-JK-AIDL-0794</t>
  </si>
  <si>
    <t>搜索结果列表操作</t>
  </si>
  <si>
    <t>POI搜索结果-下一页</t>
  </si>
  <si>
    <t>P0</t>
  </si>
  <si>
    <t>对poi搜索结果进行下一页翻页
pageTurning:1</t>
  </si>
  <si>
    <t>正常系</t>
  </si>
  <si>
    <t>需求分析法</t>
  </si>
  <si>
    <t>click:'com.aiways.autonavi:id/tv_search'
click:'com.aiways.autonavi:id/fl_search_main_toilet''</t>
  </si>
  <si>
    <t>shell:"input keyevent 4"
shell:"input keyevent 4"</t>
  </si>
  <si>
    <t>{
 "protocolId": 80023,
 "messageType": "request",
 "versionName": "5.0.7.601114",
 "data": {
 "screenTurning": -1,
 "operateType": 0,
 "poiIndex": -1,
 "pageTurning": 1
 },
 "statusCode": 0,
 "needResponse": false,
 "message": "",
 "responseCode": "",
 "requestCode": "",
 "requestAuthor": "com.aiways.aiwaysservice"
}</t>
  </si>
  <si>
    <t>输入json，查看返回json或查看地图</t>
  </si>
  <si>
    <t>无返回</t>
  </si>
  <si>
    <t>poi搜索结果实现下一页翻页</t>
  </si>
  <si>
    <t>{'data': {'errorMessage': '请求成功', 'resultCode': 10000}, 'message': '', 'messageType': 'response', 'needResponse': False, 'protocolId': 80023, 'requestAuthor': 'com.aiways.autonavi', 'requestCode': '', 'responseCode': '', 'statusCode': 200, 'versionName': '5.0.7.601114'}</t>
  </si>
  <si>
    <t>{}</t>
  </si>
  <si>
    <t>OK</t>
  </si>
  <si>
    <t>chenghchengy</t>
  </si>
  <si>
    <t>2022-01-20 18:30:37</t>
  </si>
  <si>
    <t>请求成功</t>
  </si>
  <si>
    <t>AW02-JK-AIDL-0795</t>
  </si>
  <si>
    <t>P1</t>
  </si>
  <si>
    <t>click:'com.aiways.autonavi:id/tv_search'
click:'com.aiways.autonavi:id/fl_search_main_toilet'
wait:2
swipe:(0.5,0.8,0.5,0.2,10)</t>
  </si>
  <si>
    <t>地图无动作</t>
  </si>
  <si>
    <t>2022-01-20 18:32:00</t>
  </si>
  <si>
    <t>AW02-JK-AIDL-0796</t>
  </si>
  <si>
    <t>POI搜索结果-上一页</t>
  </si>
  <si>
    <t>对poi搜索结果进行上一页翻页
pageTurning:0</t>
  </si>
  <si>
    <t>{
 "protocolId": 80023,
 "messageType": "request",
 "versionName": "5.0.7.601114",
 "data": {
 "screenTurning": -1,
 "operateType": 0,
 "poiIndex": -1,
 "pageTurning": 0
 },
 "statusCode": 0,
 "needResponse": false,
 "message": "",
 "responseCode": "",
 "requestCode": "",
 "requestAuthor": "com.aiways.aiwaysservice"
}</t>
  </si>
  <si>
    <t>poi搜索结果实现上一页翻页</t>
  </si>
  <si>
    <t>2022-01-20 18:33:23</t>
  </si>
  <si>
    <t>AW02-JK-AIDL-0797</t>
  </si>
  <si>
    <t xml:space="preserve">click:'com.aiways.autonavi:id/tv_search'
click:'com.aiways.autonavi:id/fl_search_main_toilet''
</t>
  </si>
  <si>
    <t>2022-01-20 18:34:14</t>
  </si>
  <si>
    <t>AW02-JK-AIDL-0798</t>
  </si>
  <si>
    <t>POI搜索结果-参数全默认</t>
  </si>
  <si>
    <t>P2</t>
  </si>
  <si>
    <t>参数全默认</t>
  </si>
  <si>
    <t>异常系</t>
  </si>
  <si>
    <t>错误推测法</t>
  </si>
  <si>
    <t xml:space="preserve">click:'com.aiways.autonavi:id/iv_main_search'
click:'com.aiways.autonavi:id/fl_search_main_toilet''
</t>
  </si>
  <si>
    <t>{
 "protocolId": 80023,
 "messageType": "request",
 "versionName": "5.0.7.601114",
 "data": {
 "screenTurning": -1,
 "operateType": 0,
 "poiIndex": -1,
 "pageTurning": -1
 },
 "statusCode": 0,
 "needResponse": false,
 "message": "",
 "responseCode": "",
 "requestCode": "",
 "requestAuthor": "com.aiways.aiwaysservice"
}</t>
  </si>
  <si>
    <t>resultCode:10000</t>
  </si>
  <si>
    <t>2022-01-20 18:35:05</t>
  </si>
  <si>
    <t>AW02-JK-AIDL-0799</t>
  </si>
  <si>
    <t>POI搜索结果-pageTurning异常</t>
  </si>
  <si>
    <t>pageTurning:-2</t>
  </si>
  <si>
    <t>边界值</t>
  </si>
  <si>
    <t>{
 "protocolId": 80023,
 "messageType": "request",
 "versionName": "5.0.7.601114",
 "data": {
 "screenTurning": -1,
 "operateType": 0,
 "poiIndex": -1,
 "pageTurning": -2
 },
 "statusCode": 0,
 "needResponse": false,
 "message": "",
 "responseCode": "",
 "requestCode": "",
 "requestAuthor": "com.aiways.aiwaysservice"
}</t>
  </si>
  <si>
    <t>resultCode:10001</t>
  </si>
  <si>
    <t>{'data': {'errorMessage': '非法参数', 'resultCode': 10001}, 'message': '', 'messageType': 'response', 'needResponse': False, 'protocolId': 80023, 'requestAuthor': 'com.aiways.autonavi', 'requestCode': '', 'responseCode': '', 'statusCode': 200, 'versionName': '5.0.7.601114'}</t>
  </si>
  <si>
    <t>2022-01-20 18:35:55</t>
  </si>
  <si>
    <t>AW02-JK-AIDL-0800</t>
  </si>
  <si>
    <t>pageTurning:2</t>
  </si>
  <si>
    <t>{
 "protocolId": 80023,
 "messageType": "request",
 "versionName": "5.0.7.601114",
 "data": {
 "screenTurning": -1,
 "operateType": 0,
 "poiIndex": -1,
 "pageTurning": 2
 },
 "statusCode": 0,
 "needResponse": false,
 "message": "",
 "responseCode": "",
 "requestCode": "",
 "requestAuthor": "com.aiways.aiwaysservice"
}</t>
  </si>
  <si>
    <t>2022-01-20 18:36:46</t>
  </si>
  <si>
    <t>AW02-JK-AIDL-0801</t>
  </si>
  <si>
    <t>POI搜索结果-下翻屛</t>
  </si>
  <si>
    <t>对poi搜索结果进行向下滑动
screenTurning:1</t>
  </si>
  <si>
    <t>/</t>
  </si>
  <si>
    <t>\</t>
  </si>
  <si>
    <t>{
 "protocolId": 80023,
 "messageType": "request",
 "versionName": "5.0.7.601114",
 "data": {
 "screenTurning": 1,
 "operateType": 0,
 "poiIndex": -1,
 "pageTurning": -1
 },
 "statusCode": 0,
 "needResponse": false,
 "message": "",
 "responseCode": "",
 "requestCode": "",
 "requestAuthor": "com.aiways.aiwaysservice"
}</t>
  </si>
  <si>
    <t>当前搜索页向下滑动，展示下面的内容</t>
  </si>
  <si>
    <t>2022-01-20 18:37:21</t>
  </si>
  <si>
    <t>AW02-JK-AIDL-0802</t>
  </si>
  <si>
    <t>2022-01-20 18:38:11</t>
  </si>
  <si>
    <t>AW02-JK-AIDL-0803</t>
  </si>
  <si>
    <t>POI搜索结果-上翻屛</t>
  </si>
  <si>
    <t>对poi搜索结果进行向上滑动
screenTurning:0</t>
  </si>
  <si>
    <t>{
 "protocolId": 80023,
 "messageType": "request",
 "versionName": "5.0.7.601114",
 "data": {
 "screenTurning": 0,
 "operateType": 0,
 "poiIndex": -1,
 "pageTurning": -1
 },
 "statusCode": 0,
 "needResponse": false,
 "message": "",
 "responseCode": "",
 "requestCode": "",
 "requestAuthor": "com.aiways.aiwaysservice"
}</t>
  </si>
  <si>
    <t>当前搜索页向上滑动，展示上面的内容</t>
  </si>
  <si>
    <t>2022-01-20 18:38:47</t>
  </si>
  <si>
    <t>AW02-JK-AIDL-0804</t>
  </si>
  <si>
    <t>2022-01-20 18:39:38</t>
  </si>
  <si>
    <t>AW02-JK-AIDL-0805</t>
  </si>
  <si>
    <t>POI搜索结果-screenTurning异常</t>
  </si>
  <si>
    <t>screenTurning:-2</t>
  </si>
  <si>
    <t>{
 "protocolId": 80023,
 "messageType": "request",
 "versionName": "5.0.7.601114",
 "data": {
 "screenTurning": -2,
 "operateType": 0,
 "poiIndex": -1,
 "pageTurning": -1
 },
 "statusCode": 0,
 "needResponse": false,
 "message": "",
 "responseCode": "",
 "requestCode": "",
 "requestAuthor": "com.aiways.aiwaysservice"
}</t>
  </si>
  <si>
    <t>2022-01-20 18:40:29</t>
  </si>
  <si>
    <t>AW02-JK-AIDL-0806</t>
  </si>
  <si>
    <t>screenTurning:2</t>
  </si>
  <si>
    <t>{
 "protocolId": 80023,
 "messageType": "request",
 "versionName": "5.0.7.601114",
 "data": {
 "screenTurning": 2,
 "operateType": 0,
 "poiIndex": -1,
 "pageTurning": -1
 },
 "statusCode": 0,
 "needResponse": false,
 "message": "",
 "responseCode": "",
 "requestCode": "",
 "requestAuthor": "com.aiways.aiwaysservice"
}</t>
  </si>
  <si>
    <t>2022-01-20 18:41:19</t>
  </si>
  <si>
    <t>AW02-JK-AIDL-0807</t>
  </si>
  <si>
    <t>POI搜索结果-选择POI</t>
  </si>
  <si>
    <t>对poi搜索结果进行选择
poiIndex:0</t>
  </si>
  <si>
    <t>{
 "protocolId": 80023,
 "messageType": "request",
 "versionName": "5.0.7.601114",
 "data": {
 "screenTurning": -1,
 "operateType": 0,
 "poiIndex": 0,
 "pageTurning": -1
 },
 "statusCode": 0,
 "needResponse": false,
 "message": "",
 "responseCode": "",
 "requestCode": "",
 "requestAuthor": "com.aiways.aiwaysservice"
}</t>
  </si>
  <si>
    <t>选择第1个POI</t>
  </si>
  <si>
    <t>2022-01-20 18:42:09</t>
  </si>
  <si>
    <t>AW02-JK-AIDL-0808</t>
  </si>
  <si>
    <t>对poi搜索结果进行选择
poiIndex:4</t>
  </si>
  <si>
    <t>{
 "protocolId": 80023,
 "messageType": "request",
 "versionName": "5.0.7.601114",
 "data": {
 "screenTurning": -1,
 "operateType": 0,
 "poiIndex": 4,
 "pageTurning": -1
 },
 "statusCode": 0,
 "needResponse": false,
 "message": "",
 "responseCode": "",
 "requestCode": "",
 "requestAuthor": "com.aiways.aiwaysservice"
}</t>
  </si>
  <si>
    <t>选择第5个POI</t>
  </si>
  <si>
    <t>2022-01-20 18:43:15</t>
  </si>
  <si>
    <t>AW02-JK-AIDL-0809</t>
  </si>
  <si>
    <t>对poi搜索结果进行选择
poiIndex:9</t>
  </si>
  <si>
    <t>{
 "protocolId": 80023,
 "messageType": "request",
 "versionName": "5.0.7.601114",
 "data": {
 "screenTurning": -1,
 "operateType": 0,
 "poiIndex": 9,
 "pageTurning": -1
 },
 "statusCode": 0,
 "needResponse": false,
 "message": "",
 "responseCode": "",
 "requestCode": "",
 "requestAuthor": "com.aiways.aiwaysservice"
}</t>
  </si>
  <si>
    <t>选择第10个POI</t>
  </si>
  <si>
    <t>2022-01-20 18:44:23</t>
  </si>
  <si>
    <t>AW02-JK-AIDL-0810</t>
  </si>
  <si>
    <t>POI搜索结果-poiIndex异常</t>
  </si>
  <si>
    <t>poiIndex:-2</t>
  </si>
  <si>
    <t>{
 "protocolId": 80023,
 "messageType": "request",
 "versionName": "5.0.7.601114",
 "data": {
 "screenTurning": -1,
 "operateType": 0,
 "poiIndex": -2,
 "pageTurning": -1
 },
 "statusCode": 0,
 "needResponse": false,
 "message": "",
 "responseCode": "",
 "requestCode": "",
 "requestAuthor": "com.aiways.aiwaysservice"
}</t>
  </si>
  <si>
    <t>2022-01-20 18:45:30</t>
  </si>
  <si>
    <t>AW02-JK-AIDL-0811</t>
  </si>
  <si>
    <t>poiIndex:11</t>
  </si>
  <si>
    <t>{
 "protocolId": 80023,
 "messageType": "request",
 "versionName": "5.0.7.601114",
 "data": {
 "screenTurning": -1,
 "operateType": 0,
 "poiIndex": 11,
 "pageTurning": -1
 },
 "statusCode": 0,
 "needResponse": false,
 "message": "",
 "responseCode": "",
 "requestCode": "",
 "requestAuthor": "com.aiways.aiwaysservice"
}</t>
  </si>
  <si>
    <t>2022-01-20 18:46:20</t>
  </si>
  <si>
    <t>AW02-JK-AIDL-0812</t>
  </si>
  <si>
    <t>POI搜索结果-查看poi</t>
  </si>
  <si>
    <t>对选择的POI进行查看
operateType:0</t>
  </si>
  <si>
    <t xml:space="preserve">
click:'com.aiways.autonavi:id/iv_main_search'
click:'com.aiways.autonavi:id/fl_search_main_toilet''</t>
  </si>
  <si>
    <t>{
 "protocolId": 80023,
 "messageType": "request",
 "versionName": "5.0.7.601114",
 "data": {
 "screenTurning": -1,
 "operateType": 0,
 "poiIndex": 1,
 "pageTurning": -1
 },
 "statusCode": 0,
 "needResponse": false,
 "message": "",
 "responseCode": "",
 "requestCode": "",
 "requestAuthor": "com.aiways.aiwaysservice"
}</t>
  </si>
  <si>
    <t>地图展示索引为2的poi信息</t>
  </si>
  <si>
    <t>2022-01-20 18:47:11</t>
  </si>
  <si>
    <t>AW02-JK-AIDL-0813</t>
  </si>
  <si>
    <t>POI搜索结果-路线规划</t>
  </si>
  <si>
    <t>对选择的POI进行路线规划
operateType:1</t>
  </si>
  <si>
    <t>{
 "protocolId": 80023,
 "messageType": "request",
 "versionName": "5.0.7.601114",
 "data": {
 "screenTurning": -1,
 "operateType": 1,
 "poiIndex": 1,
 "pageTurning": -1
 },
 "statusCode": 0,
 "needResponse": false,
 "message": "",
 "responseCode": "",
 "requestCode": "",
 "requestAuthor": "com.aiways.aiwaysservice"
}</t>
  </si>
  <si>
    <t>规划路径，终点是索引为2的POI</t>
  </si>
  <si>
    <t>2022-01-20 18:48:18</t>
  </si>
  <si>
    <t>AW02-JK-AIDL-0814</t>
  </si>
  <si>
    <t>POI搜索结果-operateType异常</t>
  </si>
  <si>
    <t>operateType:-1</t>
  </si>
  <si>
    <t>{
 "protocolId": 80023,
 "messageType": "request",
 "versionName": "5.0.7.601114",
 "data": {
 "screenTurning": -1,
 "operateType": -1,
 "poiIndex": 1,
 "pageTurning": -1
 },
 "statusCode": 0,
 "needResponse": false,
 "message": "",
 "responseCode": "",
 "requestCode": "",
 "requestAuthor": "com.aiways.aiwaysservice"
}</t>
  </si>
  <si>
    <t>2022-01-20 18:49:24</t>
  </si>
  <si>
    <t>AW02-JK-AIDL-0815</t>
  </si>
  <si>
    <t>operateType:2</t>
  </si>
  <si>
    <t>{
 "protocolId": 80023,
 "messageType": "request",
 "versionName": "5.0.7.601114",
 "data": {
 "screenTurning": -1,
 "operateType": 2,
 "poiIndex": 1,
 "pageTurning": -1
 },
 "statusCode": 0,
 "needResponse": false,
 "message": "",
 "responseCode": "",
 "requestCode": "",
 "requestAuthor": "com.aiways.aiwaysservice"
}</t>
  </si>
  <si>
    <t>2022-01-20 18:50:15</t>
  </si>
  <si>
    <t>AW02-JK-AIDL-0816</t>
  </si>
  <si>
    <t xml:space="preserve">POI搜索结果-poiIndex异常
pageTurning异常
</t>
  </si>
  <si>
    <t>poiIndex：-2
pageTurning：-1
operateType：0</t>
  </si>
  <si>
    <t>查看第一个POI详情信息</t>
  </si>
  <si>
    <t>2022-01-20 18:51:05</t>
  </si>
  <si>
    <t>AW02-JK-AIDL-0817</t>
  </si>
  <si>
    <t>poiIndex：-2
pageTurning：-1
operateType：1</t>
  </si>
  <si>
    <t>click:'com.aiways.autonavi:id/iv_main_search'
click:'com.aiways.autonavi:id/fl_search_main_toilet''</t>
  </si>
  <si>
    <t>{
 "protocolId": 80023,
 "messageType": "request",
 "versionName": "5.0.7.601114",
 "data": {
 "screenTurning": -1,
 "operateType": 1,
 "poiIndex": -2,
 "pageTurning": -1
 },
 "statusCode": 0,
 "needResponse": false,
 "message": "",
 "responseCode": "",
 "requestCode": "",
 "requestAuthor": "com.aiways.aiwaysservice"
}</t>
  </si>
  <si>
    <t>规划路径，终点是索引为0的POI</t>
  </si>
  <si>
    <t>2022-01-20 18:51:56</t>
  </si>
  <si>
    <t>AW02-JK-AIDL-0818</t>
  </si>
  <si>
    <t>路线全览</t>
  </si>
  <si>
    <t>进入或退出全览</t>
  </si>
  <si>
    <t>导航中，进入全览
isShow: 0</t>
  </si>
  <si>
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</si>
  <si>
    <t>click:'com.aiways.autonavi:id/stv_auto_panel_content_route_pref'
click:'com.aiways.autonavi:id/stv_auto_panel_content_route_pref'</t>
  </si>
  <si>
    <t>{
 "protocolId": 80076,
 "messageType": "request",
 "versionName": "5.0.7.601114",
 "data": {
 "isShow": 0
 },
 "statusCode": 0,
 "needResponse": false,
 "message": "",
 "responseCode": "",
 "requestCode": "",
 "requestAuthor": "com.aiways.aiwaysservice"
}</t>
  </si>
  <si>
    <t>进入全览</t>
  </si>
  <si>
    <t>{'data': {'errorMessage': '请求成功', 'resultCode': 10000}, 'message': '', 'messageType': 'response', 'needResponse': False, 'protocolId': 80076, 'requestAuthor': 'com.aiways.autonavi', 'requestCode': '', 'responseCode': '', 'statusCode': 200, 'versionName': '5.0.7.601114'}</t>
  </si>
  <si>
    <t>NG</t>
  </si>
  <si>
    <t>2022-01-20 18:53:12</t>
  </si>
  <si>
    <t>Waiting timeout for appearance of "UIObjectProxy of "com.aiways.autonavi:id/stv_auto_panel_content_route_pref""</t>
  </si>
  <si>
    <t>AW02-JK-AIDL-0819</t>
  </si>
  <si>
    <t>导航中，进入全览
isShow: 1</t>
  </si>
  <si>
    <t>{
 "protocolId": 80076,
 "messageType": "request",
 "versionName": "5.0.7.601114",
 "data": {
 "isShow": 1
 },
 "statusCode": 0,
 "needResponse": false,
 "message": "",
 "responseCode": "",
 "requestCode": "",
 "requestAuthor": "com.aiways.aiwaysservice"
}</t>
  </si>
  <si>
    <t>退出全览</t>
  </si>
  <si>
    <t>2022-01-20 18:54:56</t>
  </si>
  <si>
    <t>AW02-JK-AIDL-0820</t>
  </si>
  <si>
    <t>进入或退出全览-isShow异常</t>
  </si>
  <si>
    <t>isShow:-1</t>
  </si>
  <si>
    <t>{
 "protocolId": 80076,
 "messageType": "request",
 "versionName": "5.0.7.601114",
 "data": {
 "isShow": -1
 },
 "statusCode": 0,
 "needResponse": false,
 "message": "",
 "responseCode": "",
 "requestCode": "",
 "requestAuthor": "com.aiways.aiwaysservice"
}</t>
  </si>
  <si>
    <t>{'data': {'errorMessage': '非法参数', 'resultCode': 10001}, 'message': '', 'messageType': 'response', 'needResponse': False, 'protocolId': 80076, 'requestAuthor': 'com.aiways.autonavi', 'requestCode': '', 'responseCode': '', 'statusCode': 200, 'versionName': '5.0.7.601114'}</t>
  </si>
  <si>
    <t>2022-01-20 18:56:39</t>
  </si>
  <si>
    <t>AW02-JK-AIDL-0821</t>
  </si>
  <si>
    <t>isShow:2</t>
  </si>
  <si>
    <t>{
 "protocolId": 80076,
 "messageType": "request",
 "versionName": "5.0.7.601114",
 "data": {
 "isShow": 2
 },
 "statusCode": 0,
 "needResponse": false,
 "message": "",
 "responseCode": "",
 "requestCode": "",
 "requestAuthor": "com.aiways.aiwaysservice"
}</t>
  </si>
  <si>
    <t>2022-01-20 18:58:27</t>
  </si>
  <si>
    <t>AW02-JK-AIDL-0822</t>
  </si>
  <si>
    <t>结束导航</t>
  </si>
  <si>
    <t>结束当前导航</t>
  </si>
  <si>
    <t>{
 "protocolId": 80078,
 "messageType": "request",
 "versionName": "5.0.7.601114",
 "data": [],
 "statusCode": 0,
 "needResponse": false,
 "message": "",
 "responseCode": "",
 "requestCode": "",
 "requestAuthor": "com.aiways.aiwaysservice"
}</t>
  </si>
  <si>
    <t>{'data': {'errorMessage': '请求成功', 'resultCode': 10000}, 'message': '', 'messageType': 'response', 'needResponse': False, 'protocolId': 80078, 'requestAuthor': 'com.aiways.autonavi', 'requestCode': '', 'responseCode': '', 'statusCode': 200, 'versionName': '5.0.7.601114'}</t>
  </si>
  <si>
    <t>2022-01-20 19:00:09</t>
  </si>
  <si>
    <t>AW02-JK-AIDL-0823</t>
  </si>
  <si>
    <t>resultCode:10028</t>
  </si>
  <si>
    <t>{'data': {'errorMessage': '导航未启动', 'resultCode': 10004}, 'message': '', 'messageType': 'response', 'needResponse': False, 'protocolId': 80078, 'requestAuthor': 'com.aiways.autonavi', 'requestCode': '', 'responseCode': '', 'statusCode': 200, 'versionName': '5.0.7.601114'}</t>
  </si>
  <si>
    <t>2022-01-20 19:00:52</t>
  </si>
  <si>
    <t>AW02-JK-AIDL-0824</t>
  </si>
  <si>
    <t>发起限行信息查询请求</t>
  </si>
  <si>
    <t>发起限行信息查询请求1.车牌信息：鄂A:45678
2.输入坐标
上海市
121.533361,31.272436</t>
  </si>
  <si>
    <t>{
 "protocolId": 80097,
 "messageType": "request",
 "versionName": "5.0.7.601114",
 "data": {
 "date": "",
 "lat": 31.272436,
 "carPlateNumber": "鄂A:45678",
 "lon": 121.533361
 },
 "statusCode": 0,
 "needResponse": true,
 "message": "",
 "responseCode": "",
 "requestCode": "",
 "requestAuthor": "com.aiways.aiwaysservice"
}</t>
  </si>
  <si>
    <t>{
 "protocolId": 80097,
 "messageType": "response",
 "versionName": "5.0.7.601114",
 "data": {
 "trafficRestrictInfoResult": "限行信息",
 "resultCode": 10000,
 "errorMessage": ""
 },
 "statusCode": 0,
 "needResponse": false,
 "message": "",
 "responseCode": "",
 "requestCode": "",
 "requestAuthor": "com.autonavi.amapauto"
}</t>
  </si>
  <si>
    <t>语音播报鄂A:45678在上海的限行信息</t>
  </si>
  <si>
    <t>{'data': {'errorMessage': '请求成功', 'resultCode': 10000, 'trafficRestrictInfoResult': '无限行限制'}, 'message': '', 'messageType': 'response', 'needResponse': False, 'protocolId': 80097, 'requestAuthor': 'com.aiways.autonavi', 'requestCode': '', 'responseCode': '', 'statusCode': 200, 'versionName': '5.0.7.601114'}</t>
  </si>
  <si>
    <t>{'data': {'预期': {'trafficRestrictInfoResult': '限行信息', 'resultCode': 10000, 'errorMessage': ''}, '实际': {'errorMessage': '请求成功', 'resultCode': 10000, 'trafficRestrictInfoResult': '无限行限制'}}, 'trafficRestrictInfoResult': {'预期': '限行信息', '实际': '无限行限制'}, 'errorMessage': {'预期': '', '实际': '请求成功'}, 'statusCode': {'预期': 0, '实际': 200}, 'requestAuthor': {'预期': 'com.autonavi.amapauto', '实际': 'com.aiways.autonavi'}}</t>
  </si>
  <si>
    <t>2022-01-20 19:01:28</t>
  </si>
  <si>
    <t>AW02-JK-AIDL-0825</t>
  </si>
  <si>
    <t>发起限行信息查询请求1.车牌信息：鄂A:456789
2.输入坐标
上海市
121.533361,31.272436</t>
  </si>
  <si>
    <t>{
 "protocolId": 80097,
 "messageType": "request",
 "versionName": "5.0.7.601114",
 "data": {
 "date": "",
 "lat": 31.272436,
 "carPlateNumber": "鄂A:456789",
 "lon": 121.533361
 },
 "statusCode": 0,
 "needResponse": true,
 "message": "",
 "responseCode": "",
 "requestCode": "",
 "requestAuthor": "com.aiways.aiwaysservice"
}</t>
  </si>
  <si>
    <t>语音播报鄂A:456789在上海的限行信息</t>
  </si>
  <si>
    <t>2022-01-20 19:02:05</t>
  </si>
  <si>
    <t>AW02-JK-AIDL-0826</t>
  </si>
  <si>
    <t>发起限行信息查询请求1.车牌信息：鄂A:45678
2.不输入坐标</t>
  </si>
  <si>
    <t>{
 "protocolId": 80097,
 "messageType": "request",
 "versionName": "5.0.7.601114",
 "data": {
 "date": "",
 "lat":0,
 "carPlateNumber": "鄂A:45678",
 "lon":0
 },
 "statusCode": 0,
 "needResponse": true,
 "message": "",
 "responseCode": "",
 "requestCode": "",
 "requestAuthor": "com.aiways.aiwaysservice"
}</t>
  </si>
  <si>
    <t>语音播报 鄂A:45678在当前位置的限行信息</t>
  </si>
  <si>
    <t>2022-01-20 19:02:41</t>
  </si>
  <si>
    <t>AW02-JK-AIDL-0828</t>
  </si>
  <si>
    <t xml:space="preserve">发起限行信息查询请求-车牌信息为空
</t>
  </si>
  <si>
    <t>{
 "protocolId": 80097,
 "messageType": "request",
 "versionName": "5.0.7.601114",
 "data": {
 "date": "",
 "lat":0,
 "carPlateNumber": "",
 "lon":0
 },
 "statusCode": 0,
 "needResponse": true,
 "message": "",
 "responseCode": "",
 "requestCode": "",
 "requestAuthor": "com.aiways.aiwaysservice"
}</t>
  </si>
  <si>
    <t>resultCode:10045</t>
  </si>
  <si>
    <t>无语音播报</t>
  </si>
  <si>
    <t>2022-01-20 19:03:17</t>
  </si>
  <si>
    <t>AW02-JK-AIDL-0829</t>
  </si>
  <si>
    <t xml:space="preserve">发起限行信息查询请求-车牌号错误1.车牌信息：鄂A:4567
</t>
  </si>
  <si>
    <t>{
 "protocolId": 80097,
 "messageType": "request",
 "versionName": "5.0.7.601114",
 "data": {
 "date": "",
 "lat":0,
 "carPlateNumber": "鄂A:4567",
 "lon":0
 },
 "statusCode": 0,
 "needResponse": true,
 "message": "",
 "responseCode": "",
 "requestCode": "",
 "requestAuthor": "com.aiways.aiwaysservice"
}</t>
  </si>
  <si>
    <t>2022-01-20 19:03:54</t>
  </si>
  <si>
    <t>AW02-JK-AIDL-0830</t>
  </si>
  <si>
    <t xml:space="preserve">发起限行信息查询请求-车牌号错误1.车牌信息：鄂A:4567891
</t>
  </si>
  <si>
    <t>{
 "protocolId": 80097,
 "messageType": "request",
 "versionName": "5.0.7.601114",
 "data": {
 "date": "",
 "lat":0,
 "carPlateNumber": "鄂A:4567891",
 "lon":0
 },
 "statusCode": 0,
 "needResponse": true,
 "message": "",
 "responseCode": "",
 "requestCode": "",
 "requestAuthor": "com.aiways.aiwaysservice"
}</t>
  </si>
  <si>
    <t>2022-01-20 19:04:30</t>
  </si>
  <si>
    <t>AW02-JK-AIDL-0835</t>
  </si>
  <si>
    <t>主辅路切换</t>
  </si>
  <si>
    <t>主辅路切换-切换主路</t>
  </si>
  <si>
    <t>切换主路
type:0</t>
  </si>
  <si>
    <t>{
 "protocolId": 80107,
 "messageType": "request",
 "versionName": "5.0.7.601114",
 "data": {
 "type": 0
 },
 "statusCode": 0,
 "needResponse": true,
 "message": "",
 "responseCode": "",
 "requestCode": "",
 "requestAuthor": "com.aiways.aiwaysservice"
}</t>
  </si>
  <si>
    <t>{
 "protocolId": 80107,
 "messageType": "response",
 "versionName": "5.0.7.601114",
 "data": {
 "resultCode": 10000,
 "state": 0,
 "errorMessage": ""
 },
 "statusCode": 0,
 "needResponse": false,
 "message": "",
 "responseCode": "",
 "requestCode": "",
 "requestAuthor": "com.autonavi.amapauto"
}</t>
  </si>
  <si>
    <t>主路切换到辅路</t>
  </si>
  <si>
    <t>{'data': {'errorMessage': '请求成功', 'resultCode': 10000, 'state': 0}, 'message': '', 'messageType': 'response', 'needResponse': False, 'protocolId': 80107, 'requestAuthor': 'com.aiways.autonavi', 'requestCode': '', 'responseCode': '', 'statusCode': 200, 'versionName': '5.0.7.601114'}</t>
  </si>
  <si>
    <t>{'data': {'预期': {'resultCode': 10000, 'state': 0, 'errorMessage': ''}, '实际': {'errorMessage': '请求成功', 'resultCode': 10000, 'state': 0}}, 'errorMessage': {'预期': '', '实际': '请求成功'}, 'statusCode': {'预期': 0, '实际': 200}, 'requestAuthor': {'预期': 'com.autonavi.amapauto', '实际': 'com.aiways.autonavi'}}</t>
  </si>
  <si>
    <t>2022-01-20 19:05:45</t>
  </si>
  <si>
    <t>AW02-JK-AIDL-0836</t>
  </si>
  <si>
    <t>主辅路切换-切换辅路</t>
  </si>
  <si>
    <t>切换辅路
type:1</t>
  </si>
  <si>
    <t>{
 "protocolId": 80107,
 "messageType": "request",
 "versionName": "5.0.7.601114",
 "data": {
 "type": 1
 },
 "statusCode": 0,
 "needResponse": true,
 "message": "",
 "responseCode": "",
 "requestCode": "",
 "requestAuthor": "com.aiways.aiwaysservice"
}</t>
  </si>
  <si>
    <t>辅路切换到主路</t>
  </si>
  <si>
    <t>2022-01-20 19:07:30</t>
  </si>
  <si>
    <t>AW02-JK-AIDL-0837</t>
  </si>
  <si>
    <t>主辅路切换-type异常</t>
  </si>
  <si>
    <t>type:-1</t>
  </si>
  <si>
    <t>{
 "protocolId": 80107,
 "messageType": "request",
 "versionName": "5.0.7.601114",
 "data": {
 "type": -1
 },
 "statusCode": 0,
 "needResponse": true,
 "message": "",
 "responseCode": "",
 "requestCode": "",
 "requestAuthor": "com.aiways.aiwaysservice"
}</t>
  </si>
  <si>
    <t>{'data': {'errorMessage': '非法参数', 'resultCode': 10001}, 'message': '', 'messageType': 'response', 'needResponse': False, 'protocolId': 80107, 'requestAuthor': 'com.aiways.autonavi', 'requestCode': '', 'responseCode': '', 'statusCode': 200, 'versionName': '5.0.7.601114'}</t>
  </si>
  <si>
    <t>2022-01-20 19:09:14</t>
  </si>
  <si>
    <t>AW02-JK-AIDL-0838</t>
  </si>
  <si>
    <t>type:2</t>
  </si>
  <si>
    <t>{
 "protocolId": 80107,
 "messageType": "request",
 "versionName": "5.0.7.601114",
 "data": {
 "type": 2
 },
 "statusCode": 0,
 "needResponse": true,
 "message": "",
 "responseCode": "",
 "requestCode": "",
 "requestAuthor": "com.aiways.aiwaysservice"
}</t>
  </si>
  <si>
    <t>2022-01-20 19:11:04</t>
  </si>
  <si>
    <t>AW02-JK-AIDL-1449</t>
  </si>
  <si>
    <t>重复播报</t>
  </si>
  <si>
    <t>重复播报当前位置的引导语音</t>
  </si>
  <si>
    <t>{
  "protocolId": 80083,
  "messageType": "request",
  "versionName": "5.0.7.601114",
  "data": [],
  "statusCode": 0,
  "needResponse": false,
  "message": "",
  "responseCode": "",
  "requestCode": "",
  "requestAuthor": "com.aiways.aiwaysservice"
}</t>
  </si>
  <si>
    <t>地图无动作，无语音播报</t>
  </si>
  <si>
    <t>2022-01-20 19:12:10</t>
  </si>
  <si>
    <t>AW02-JK-AIDL-1450</t>
  </si>
  <si>
    <t>控制续航弹条是否弹出</t>
  </si>
  <si>
    <t>续航弹条</t>
  </si>
  <si>
    <t>续航弹条-弹出</t>
  </si>
  <si>
    <t>{
  "protocolId": 80060,
  "messageType": "request",
  "versionName": "5.0.7.601114",
  "data": {
    "operationType": 1
  },
  "statusCode": 0,
  "needResponse": false,
  "message": "",
  "responseCode": "",
  "requestCode": "",
  "requestAuthor": "com.aiways.aiwaysservice"
}</t>
  </si>
  <si>
    <t>弹出续航弹条</t>
  </si>
  <si>
    <t>2022-01-20 19:12:45</t>
  </si>
  <si>
    <t>AW02-JK-AIDL-1451</t>
  </si>
  <si>
    <t>续航弹条-不弹出</t>
  </si>
  <si>
    <t>{
  "protocolId": 80060,
  "messageType": "request",
  "versionName": "5.0.7.601114",
  "data": {
    "operationType": 0
  },
  "statusCode": 0,
  "needResponse": false,
  "message": "",
  "responseCode": "",
  "requestCode": "",
  "requestAuthor": "com.aiways.aiwaysservice"
}</t>
  </si>
  <si>
    <t>不弹出续航弹条</t>
  </si>
  <si>
    <t>2022-01-20 19:13:22</t>
  </si>
  <si>
    <t>AW02-JK-AIDL-1452</t>
  </si>
  <si>
    <t>续航弹条-operationType异常</t>
  </si>
  <si>
    <t>{
  "protocolId": 80060,
  "messageType": "request",
  "versionName": "5.0.7.601114",
  "data": {
    "operationType": -1
  },
  "statusCode": 0,
  "needResponse": false,
  "message": "",
  "responseCode": "",
  "requestCode": "",
  "requestAuthor": "com.aiways.aiwaysservice"
}</t>
  </si>
  <si>
    <t>2022-01-20 19:13:59</t>
  </si>
  <si>
    <t>AW02-JK-AIDL-1453</t>
  </si>
  <si>
    <t>{
  "protocolId": 80060,
  "messageType": "request",
  "versionName": "5.0.7.601114",
  "data": {
    "operationType": 3
  },
  "statusCode": 0,
  "needResponse": false,
  "message": "",
  "responseCode": "",
  "requestCode": "",
  "requestAuthor": "com.aiways.aiwaysservice"
}</t>
  </si>
  <si>
    <t>2022-01-20 19:14:35</t>
  </si>
  <si>
    <t>AW02-JK-AIDL-1454</t>
  </si>
  <si>
    <t>Send2car消息透出</t>
  </si>
  <si>
    <t>Send2car消息透出-true</t>
  </si>
  <si>
    <t>{
  "protocolId": 80089,
  "messageType": "request",
  "versionName": "5.0.7.601114",
  "data": {
    "send2carData": true
  },
  "statusCode": 0,
  "needResponse": true,
  "message": "",
  "responseCode": "",
  "requestCode": "",
  "requestAuthor": "com.aiways.aiwaysservice"
}</t>
  </si>
  <si>
    <t>{
 "protocolId": 80089,
 "messageType": "dispatch",
 "versionName": "5.0.7.601114",
 "data": {
 "dlat": 0.01,
 "poitype": "",
 "dlon": 0.01,
 "send2carData": ""
 },
 "statusCode": 0,
 "needResponse": false,
 "message": "",
 "responseCode": "",
 "requestCode": "",
 "requestAuthor": "com.autonavi.amapauto"
}</t>
  </si>
  <si>
    <t>透出send2car的接口信息</t>
  </si>
  <si>
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</si>
  <si>
    <t>2022-01-20 19:15:12</t>
  </si>
  <si>
    <t>AW02-JK-AIDL-1455</t>
  </si>
  <si>
    <t>Send2car消息透出-false</t>
  </si>
  <si>
    <t>{
  "protocolId": 80089,
  "messageType": "request",
  "versionName": "5.0.7.601114",
  "data": {
    "send2carData": false
  },
  "statusCode": 0,
  "needResponse": true,
  "message": "",
  "responseCode": "",
  "requestCode": "",
  "requestAuthor": "com.aiways.aiwaysservice"
}</t>
  </si>
  <si>
    <t>不透出send2car的接口信息</t>
  </si>
  <si>
    <t>2022-01-20 19:15:48</t>
  </si>
  <si>
    <t>AW02-JK-AIDL-1456</t>
  </si>
  <si>
    <t>行政区域信息查询</t>
  </si>
  <si>
    <t>行政区域信息查询-不填经纬度</t>
  </si>
  <si>
    <t>{
  "protocolId": 80030,
  "messageType": "request",
  "versionName": "5.0.7.601114",
  "data": {
    "lon": 0.01,
    "lat": 0.01
  },
  "statusCode": 0,
  "needResponse": true,
  "message": "",
  "responseCode": "",
  "requestCode": "",
  "requestAuthor": "com.aiways.aiwaysservice"
}</t>
  </si>
  <si>
    <t>{
 "protocolId": 80030,
 "messageType": "response",
 "versionName": "5.0.7.601114",
 "data": {
 "cityName": "",
 "provinceName": "",
 "countryName": "",
 "resultCode": 10000,
 "errorMessage": "",
 "districyName": "",
 "areaCode": ""
 },
 "statusCode": 0,
 "needResponse": false,
 "message": "",
 "responseCode": "",
 "requestCode": "",
 "requestAuthor": "com.autonavi.amapauto"
}</t>
  </si>
  <si>
    <t>透出当前行政区域信息</t>
  </si>
  <si>
    <t>{'data': {'errorMessage': '请求失败', 'resultCode': 10032}, 'message': '', 'messageType': 'response', 'needResponse': False, 'protocolId': 80030, 'requestAuthor': 'com.aiways.autonavi', 'requestCode': '', 'responseCode': '', 'statusCode': 200, 'versionName': '5.0.7.601114'}</t>
  </si>
  <si>
    <t>{'data': {'预期': {'cityName': '', 'provinceName': '', 'countryName': '', 'resultCode': 10000, 'errorMessage': '', 'districyName': '', 'areaCode': ''}, '实际': {'errorMessage': '请求失败', 'resultCode': 10032}}, 'cityName': ['dst不存在这个key'], 'provinceName': ['dst不存在这个key'], 'countryName': ['dst不存在这个key'], 'resultCode': {'预期': 10000, '实际': 10032}, 'errorMessage': {'预期': '', '实际': '请求失败'}, 'districyName': ['dst不存在这个key'], 'areaCode': ['dst不存在这个key'], 'statusCode': {'预期': 0, '实际': 200}, 'requestAuthor': {'预期': 'com.autonavi.amapauto', '实际': 'com.aiways.autonavi'}}</t>
  </si>
  <si>
    <t>2022-01-20 19:16:25</t>
  </si>
  <si>
    <t>请求失败</t>
  </si>
  <si>
    <t>AW02-JK-AIDL-1457</t>
  </si>
  <si>
    <t>行政区域信息查询-传入国内经纬度</t>
  </si>
  <si>
    <t>{
  "protocolId": 80030,
  "messageType": "request",
  "versionName": "5.0.7.601114",
  "data": {
    "lon": 114.410533,
    "lat": 30.476995
  },
  "statusCode": 0,
  "needResponse": true,
  "message": "",
  "responseCode": "",
  "requestCode": "",
  "requestAuthor": "com.aiways.aiwaysservice"
}</t>
  </si>
  <si>
    <t>{
 "protocolId": 80030,
 "messageType": "response",
 "versionName": "5.0.7.601114",
 "data": {
 "cityName": "武汉市",
 "provinceName": "湖北省",
 "countryName": "",
 "resultCode": 10000,
 "errorMessage": "中国",
 "districyName": "洪山区",
 "areaCode": ""
 },
 "statusCode": 0,
 "needResponse": false,
 "message": "",
 "responseCode": "",
 "requestCode": "",
 "requestAuthor": "com.autonavi.amapauto"
}</t>
  </si>
  <si>
    <t>透出传入经纬度的行政区域信息</t>
  </si>
  <si>
    <t>{'data': {'areaCode': '420111', 'cityName': '武汉市', 'countryName': '中国', 'districyName': '洪山区', 'errorMessage': '请求成功', 'provinceName': '湖北省', 'resultCode': 10000}, 'message': '', 'messageType': 'response', 'needResponse': False, 'protocolId': 80030, 'requestAuthor': 'com.aiways.autonavi', 'requestCode': '', 'responseCode': '', 'statusCode': 200, 'versionName': '5.0.7.601114'}</t>
  </si>
  <si>
    <t>{'data': {'预期': {'cityName': '武汉市', 'provinceName': '湖北省', 'countryName': '', 'resultCode': 10000, 'errorMessage': '中国', 'districyName': '洪山区', 'areaCode': ''}, '实际': {'areaCode': '420111', 'cityName': '武汉市', 'countryName': '中国', 'districyName': '洪山区', 'errorMessage': '请求成功', 'provinceName': '湖北省', 'resultCode': 10000}}, 'countryName': {'预期': '', '实际': '中国'}, 'errorMessage': {'预期': '中国', '实际': '请求成功'}, 'areaCode': {'预期': '', '实际': '420111'}, 'statusCode': {'预期': 0, '实际': 200}, 'requestAuthor': {'预期': 'com.autonavi.amapauto', '实际': 'com.aiways.autonavi'}}</t>
  </si>
  <si>
    <t>2022-01-20 19:17:02</t>
  </si>
  <si>
    <t>AW02-JK-AIDL-1458</t>
  </si>
  <si>
    <t>行政区域信息查询-传入国外经纬度</t>
  </si>
  <si>
    <t>{
  "protocolId": 80030,
  "messageType": "request",
  "versionName": "5.0.7.601114",
  "data": {
    "lon": -120.66282,
    "lat": 37.779359
  },
  "statusCode": 0,
  "needResponse": true,
  "message": "",
  "responseCode": "",
  "requestCode": "",
  "requestAuthor": "com.aiways.aiwaysservice"
}</t>
  </si>
  <si>
    <t>{
 "protocolId": 80030,
 "messageType": "response",
 "versionName": "5.0.7.601114",
 "data": {
 "cityName": "",
 "provinceName": "",
 "countryName": "",
 "resultCode": 10000,
 "errorMessage": "美国",
 "districyName": "",
 "areaCode": ""
 },
 "statusCode": 0,
 "needResponse": false,
 "message": "",
 "responseCode": "",
 "requestCode": "",
 "requestAuthor": "com.autonavi.amapauto"
}</t>
  </si>
  <si>
    <t>{'data': {'预期': {'cityName': '', 'provinceName': '', 'countryName': '', 'resultCode': 10000, 'errorMessage': '美国', 'districyName': '', 'areaCode': ''}, '实际': {'errorMessage': '请求失败', 'resultCode': 10032}}, 'cityName': ['dst不存在这个key'], 'provinceName': ['dst不存在这个key'], 'countryName': ['dst不存在这个key'], 'resultCode': {'预期': 10000, '实际': 10032}, 'errorMessage': {'预期': '美国', '实际': '请求失败'}, 'districyName': ['dst不存在这个key'], 'areaCode': ['dst不存在这个key'], 'statusCode': {'预期': 0, '实际': 200}, 'requestAuthor': {'预期': 'com.autonavi.amapauto', '实际': 'com.aiways.autonavi'}}</t>
  </si>
  <si>
    <t>2022-01-20 19:19:41</t>
  </si>
  <si>
    <t>AW02-JK-AIDL-1459</t>
  </si>
  <si>
    <t>手势八向移图操作</t>
  </si>
  <si>
    <t>地图移动</t>
  </si>
  <si>
    <t>地图移动-X轴正向移动</t>
  </si>
  <si>
    <t>等价划分法</t>
  </si>
  <si>
    <t>{
  "protocolId": 80048,
  "messageType": "request",
  "versionName": "5.0.7.601114",
  "data": {
    "duration": 500,
    "directionY": 0,
    "minOffset": 500,
    "directionX": 1
  },
  "statusCode": 0,
  "needResponse": false,
  "message": "",
  "responseCode": "",
  "requestCode": "",
  "requestAuthor": "com.aiways.aiwaysservice"
}</t>
  </si>
  <si>
    <t>地图向右平移500像素，存在500ms的动画效果</t>
  </si>
  <si>
    <t>2022-01-20 19:20:17</t>
  </si>
  <si>
    <t>AW02-JK-AIDL-1460</t>
  </si>
  <si>
    <t>地图移动-X轴负向移动</t>
  </si>
  <si>
    <t>{
  "protocolId": 80048,
  "messageType": "request",
  "versionName": "5.0.7.601114",
  "data": {
    "duration": 500,
    "directionY": 0,
    "minOffset": 500,
    "directionX": 2
  },
  "statusCode": 0,
  "needResponse": false,
  "message": "",
  "responseCode": "",
  "requestCode": "",
  "requestAuthor": "com.aiways.aiwaysservice"
}</t>
  </si>
  <si>
    <t>地图向左平移500像素，存在500ms的动画效果</t>
  </si>
  <si>
    <t>2022-01-20 19:21:00</t>
  </si>
  <si>
    <t>AW02-JK-AIDL-1461</t>
  </si>
  <si>
    <t>地图移动-Y轴正向移动</t>
  </si>
  <si>
    <t>{
  "protocolId": 80048,
  "messageType": "request",
  "versionName": "5.0.7.601114",
  "data": {
    "duration": 500,
    "directionY": 1,
    "minOffset": 500,
    "directionX": 0
  },
  "statusCode": 0,
  "needResponse": false,
  "message": "",
  "responseCode": "",
  "requestCode": "",
  "requestAuthor": "com.aiways.aiwaysservice"
}</t>
  </si>
  <si>
    <t>地图向上平移500像素，存在500ms的动画效果</t>
  </si>
  <si>
    <t>2022-01-20 19:21:43</t>
  </si>
  <si>
    <t>AW02-JK-AIDL-1462</t>
  </si>
  <si>
    <t>地图移动-Y轴负向移动</t>
  </si>
  <si>
    <t>{
  "protocolId": 80048,
  "messageType": "request",
  "versionName": "5.0.7.601114",
  "data": {
    "duration": 500,
    "directionY": 2,
    "minOffset": 500,
    "directionX": 0
  },
  "statusCode": 0,
  "needResponse": false,
  "message": "",
  "responseCode": "",
  "requestCode": "",
  "requestAuthor": "com.aiways.aiwaysservice"
}</t>
  </si>
  <si>
    <t>地图向下平移500像素，存在500ms的动画效果</t>
  </si>
  <si>
    <t>2022-01-20 19:22:26</t>
  </si>
  <si>
    <t>AW02-JK-AIDL-1463</t>
  </si>
  <si>
    <t>地图移动-X,Y无偏移</t>
  </si>
  <si>
    <t>{
  "protocolId": 80048,
  "messageType": "request",
  "versionName": "5.0.7.601114",
  "data": {
    "duration": 500,
    "directionY": 0,
    "minOffset": 500,
    "directionX": 0
  },
  "statusCode": 0,
  "needResponse": false,
  "message": "",
  "responseCode": "",
  "requestCode": "",
  "requestAuthor": "com.aiways.aiwaysservice"
}</t>
  </si>
  <si>
    <t>2022-01-20 19:23:09</t>
  </si>
  <si>
    <t>AW02-JK-AIDL-1464</t>
  </si>
  <si>
    <t>地图移动-X,Y正向</t>
  </si>
  <si>
    <t>{
  "protocolId": 80048,
  "messageType": "request",
  "versionName": "5.0.7.601114",
  "data": {
    "duration": 500,
    "directionY": 1,
    "minOffset": 500,
    "directionX": 1
  },
  "statusCode": 0,
  "needResponse": false,
  "message": "",
  "responseCode": "",
  "requestCode": "",
  "requestAuthor": "com.aiways.aiwaysservice"
}</t>
  </si>
  <si>
    <t>地图右上角移动500像素，存在500ms的动画效果</t>
  </si>
  <si>
    <t>2022-01-20 19:23:51</t>
  </si>
  <si>
    <t>AW02-JK-AIDL-1465</t>
  </si>
  <si>
    <t>地图移动-X负向,Y正向</t>
  </si>
  <si>
    <t>{
  "protocolId": 80048,
  "messageType": "request",
  "versionName": "5.0.7.601114",
  "data": {
    "duration": 500,
    "directionY": 1,
    "minOffset": 500,
    "directionX": 2
  },
  "statusCode": 0,
  "needResponse": false,
  "message": "",
  "responseCode": "",
  "requestCode": "",
  "requestAuthor": "com.aiways.aiwaysservice"
}</t>
  </si>
  <si>
    <t>地图左上角移动500像素，存在500ms的动画效果</t>
  </si>
  <si>
    <t>2022-01-20 19:24:34</t>
  </si>
  <si>
    <t>AW02-JK-AIDL-1466</t>
  </si>
  <si>
    <t>地图移动-X,Y负向</t>
  </si>
  <si>
    <t>{
  "protocolId": 80048,
  "messageType": "request",
  "versionName": "5.0.7.601114",
  "data": {
    "duration": 500,
    "directionY": 2,
    "minOffset": 500,
    "directionX": 2
  },
  "statusCode": 0,
  "needResponse": false,
  "message": "",
  "responseCode": "",
  "requestCode": "",
  "requestAuthor": "com.aiways.aiwaysservice"
}</t>
  </si>
  <si>
    <t>地图左下角移动500像素，存在500ms的动画效果</t>
  </si>
  <si>
    <t>2022-01-20 19:25:17</t>
  </si>
  <si>
    <t>AW02-JK-AIDL-1467</t>
  </si>
  <si>
    <t>地图移动-X正向,Y负向</t>
  </si>
  <si>
    <t>{
  "protocolId": 80048,
  "messageType": "request",
  "versionName": "5.0.7.601114",
  "data": {
    "duration": 500,
    "directionY": 2,
    "minOffset": 500,
    "directionX": 1
  },
  "statusCode": 0,
  "needResponse": false,
  "message": "",
  "responseCode": "",
  "requestCode": "",
  "requestAuthor": "com.aiways.aiwaysservice"
}</t>
  </si>
  <si>
    <t>地图右下角移动500像素，存在500ms的动画效果</t>
  </si>
  <si>
    <t>2022-01-20 19:26:00</t>
  </si>
  <si>
    <t>AW02-JK-AIDL-1468</t>
  </si>
  <si>
    <t>地图移动-X异常</t>
  </si>
  <si>
    <t>{
  "protocolId": 80048,
  "messageType": "request",
  "versionName": "5.0.7.601114",
  "data": {
    "duration": 500,
    "directionY": 0,
    "minOffset": 500,
    "directionX": -1
  },
  "statusCode": 0,
  "needResponse": false,
  "message": "",
  "responseCode": "",
  "requestCode": "",
  "requestAuthor": "com.aiways.aiwaysservice"
}</t>
  </si>
  <si>
    <t>2022-01-20 19:26:43</t>
  </si>
  <si>
    <t>AW02-JK-AIDL-1469</t>
  </si>
  <si>
    <t>{
  "protocolId": 80048,
  "messageType": "request",
  "versionName": "5.0.7.601114",
  "data": {
    "duration": 500,
    "directionY": 1,
    "minOffset": 500,
    "directionX": -1
  },
  "statusCode": 0,
  "needResponse": false,
  "message": "",
  "responseCode": "",
  "requestCode": "",
  "requestAuthor": "com.aiways.aiwaysservice"
}</t>
  </si>
  <si>
    <t>2022-01-20 19:27:25</t>
  </si>
  <si>
    <t>AW02-JK-AIDL-1470</t>
  </si>
  <si>
    <t>{
  "protocolId": 80048,
  "messageType": "request",
  "versionName": "5.0.7.601114",
  "data": {
    "duration": 500,
    "directionY": 2,
    "minOffset": 500,
    "directionX": -1
  },
  "statusCode": 0,
  "needResponse": false,
  "message": "",
  "responseCode": "",
  "requestCode": "",
  "requestAuthor": "com.aiways.aiwaysservice"
}</t>
  </si>
  <si>
    <t>2022-01-20 19:28:08</t>
  </si>
  <si>
    <t>AW02-JK-AIDL-1471</t>
  </si>
  <si>
    <t>{
  "protocolId": 80048,
  "messageType": "request",
  "versionName": "5.0.7.601114",
  "data": {
    "duration": 500,
    "directionY": 0,
    "minOffset": 500,
    "directionX": 3
  },
  "statusCode": 0,
  "needResponse": false,
  "message": "",
  "responseCode": "",
  "requestCode": "",
  "requestAuthor": "com.aiways.aiwaysservice"
}</t>
  </si>
  <si>
    <t>2022-01-20 19:28:51</t>
  </si>
  <si>
    <t>AW02-JK-AIDL-1472</t>
  </si>
  <si>
    <t>{
  "protocolId": 80048,
  "messageType": "request",
  "versionName": "5.0.7.601114",
  "data": {
    "duration": 500,
    "directionY": 1,
    "minOffset": 500,
    "directionX": 3
  },
  "statusCode": 0,
  "needResponse": false,
  "message": "",
  "responseCode": "",
  "requestCode": "",
  "requestAuthor": "com.aiways.aiwaysservice"
}</t>
  </si>
  <si>
    <t>2022-01-20 19:29:34</t>
  </si>
  <si>
    <t>AW02-JK-AIDL-1473</t>
  </si>
  <si>
    <t>{
  "protocolId": 80048,
  "messageType": "request",
  "versionName": "5.0.7.601114",
  "data": {
    "duration": 500,
    "directionY": 2,
    "minOffset": 500,
    "directionX": 3
  },
  "statusCode": 0,
  "needResponse": false,
  "message": "",
  "responseCode": "",
  "requestCode": "",
  "requestAuthor": "com.aiways.aiwaysservice"
}</t>
  </si>
  <si>
    <t>2022-01-20 19:30:16</t>
  </si>
  <si>
    <t>AW02-JK-AIDL-1474</t>
  </si>
  <si>
    <t>地图移动-Y异常</t>
  </si>
  <si>
    <t>{
  "protocolId": 80048,
  "messageType": "request",
  "versionName": "5.0.7.601114",
  "data": {
    "duration": 500,
    "directionY": -1,
    "minOffset": 500,
    "directionX": 0
  },
  "statusCode": 0,
  "needResponse": false,
  "message": "",
  "responseCode": "",
  "requestCode": "",
  "requestAuthor": "com.aiways.aiwaysservice"
}</t>
  </si>
  <si>
    <t>2022-01-20 19:30:59</t>
  </si>
  <si>
    <t>AW02-JK-AIDL-1475</t>
  </si>
  <si>
    <t>{
  "protocolId": 80048,
  "messageType": "request",
  "versionName": "5.0.7.601114",
  "data": {
    "duration": 500,
    "directionY": -1,
    "minOffset": 500,
    "directionX": 1
  },
  "statusCode": 0,
  "needResponse": false,
  "message": "",
  "responseCode": "",
  "requestCode": "",
  "requestAuthor": "com.aiways.aiwaysservice"
}</t>
  </si>
  <si>
    <t>2022-01-20 19:31:42</t>
  </si>
  <si>
    <t>AW02-JK-AIDL-1476</t>
  </si>
  <si>
    <t>{
  "protocolId": 80048,
  "messageType": "request",
  "versionName": "5.0.7.601114",
  "data": {
    "duration": 500,
    "directionY": -1,
    "minOffset": 500,
    "directionX": 2
  },
  "statusCode": 0,
  "needResponse": false,
  "message": "",
  "responseCode": "",
  "requestCode": "",
  "requestAuthor": "com.aiways.aiwaysservice"
}</t>
  </si>
  <si>
    <t>2022-01-20 19:32:25</t>
  </si>
  <si>
    <t>AW02-JK-AIDL-1477</t>
  </si>
  <si>
    <t>{
  "protocolId": 80048,
  "messageType": "request",
  "versionName": "5.0.7.601114",
  "data": {
    "duration": 500,
    "directionY": 3,
    "minOffset": 500,
    "directionX": 0
  },
  "statusCode": 0,
  "needResponse": false,
  "message": "",
  "responseCode": "",
  "requestCode": "",
  "requestAuthor": "com.aiways.aiwaysservice"
}</t>
  </si>
  <si>
    <t>2022-01-20 19:33:08</t>
  </si>
  <si>
    <t>AW02-JK-AIDL-1478</t>
  </si>
  <si>
    <t>{
  "protocolId": 80048,
  "messageType": "request",
  "versionName": "5.0.7.601114",
  "data": {
    "duration": 500,
    "directionY": 3,
    "minOffset": 500,
    "directionX": 1
  },
  "statusCode": 0,
  "needResponse": false,
  "message": "",
  "responseCode": "",
  "requestCode": "",
  "requestAuthor": "com.aiways.aiwaysservice"
}</t>
  </si>
  <si>
    <t>2022-01-20 19:33:51</t>
  </si>
  <si>
    <t>AW02-JK-AIDL-1479</t>
  </si>
  <si>
    <t>{
  "protocolId": 80048,
  "messageType": "request",
  "versionName": "5.0.7.601114",
  "data": {
    "duration": 500,
    "directionY": 3,
    "minOffset": 500,
    "directionX": 2
  },
  "statusCode": 0,
  "needResponse": false,
  "message": "",
  "responseCode": "",
  "requestCode": "",
  "requestAuthor": "com.aiways.aiwaysservice"
}</t>
  </si>
  <si>
    <t>2022-01-20 19:34:34</t>
  </si>
  <si>
    <t>AW02-JK-AIDL-1480</t>
  </si>
  <si>
    <t>地图移动-X,Y异常</t>
  </si>
  <si>
    <t>{
  "protocolId": 80048,
  "messageType": "request",
  "versionName": "5.0.7.601114",
  "data": {
    "duration": 500,
    "directionY": 3,
    "minOffset": 500,
    "directionX": 3
  },
  "statusCode": 0,
  "needResponse": false,
  "message": "",
  "responseCode": "",
  "requestCode": "",
  "requestAuthor": "com.aiways.aiwaysservice"
}</t>
  </si>
  <si>
    <t>2022-01-20 19:35:17</t>
  </si>
  <si>
    <t>AW02-JK-AIDL-1481</t>
  </si>
  <si>
    <t>{
  "protocolId": 80048,
  "messageType": "request",
  "versionName": "5.0.7.601114",
  "data": {
    "duration": 500,
    "directionY": -1,
    "minOffset": 500,
    "directionX": -1
  },
  "statusCode": 0,
  "needResponse": false,
  "message": "",
  "responseCode": "",
  "requestCode": "",
  "requestAuthor": "com.aiways.aiwaysservice"
}</t>
  </si>
  <si>
    <t>2022-01-20 19:36:00</t>
  </si>
  <si>
    <t>AW02-JK-AIDL-1483</t>
  </si>
  <si>
    <t>minOffset:1000
duration:0</t>
  </si>
  <si>
    <t>{
  "protocolId": 80048,
  "messageType": "request",
  "versionName": "5.0.7.601114",
  "data": {
    "duration": 0,
    "directionY": 1,
    "minOffset": 1000,
    "directionX": 1
  },
  "statusCode": 0,
  "needResponse": false,
  "message": "",
  "responseCode": "",
  "requestCode": "",
  "requestAuthor": "com.aiways.aiwaysservice"
}</t>
  </si>
  <si>
    <t>地图左上角移动1000像素，无移图效果</t>
  </si>
  <si>
    <t>2022-01-20 19:36:43</t>
  </si>
  <si>
    <t>AW02-JK-AIDL-1484</t>
  </si>
  <si>
    <t>minOffset:1000
duration:1000</t>
  </si>
  <si>
    <t>地图左上角移动1000像素，存在1000ms的移图效果</t>
  </si>
  <si>
    <t>2022-01-20 19:37:25</t>
  </si>
  <si>
    <t>AW02-JK-AIDL-1485</t>
  </si>
  <si>
    <t>指定偏移量移图</t>
  </si>
  <si>
    <t>指定偏移量移图-X,Y为0</t>
  </si>
  <si>
    <t>{
  "protocolId": 80090,
  "messageType": "request",
  "versionName": "5.0.7.601114",
  "data": {
    "offsetY": 0,
    "offsetX": 0
  },
  "statusCode": 0,
  "needResponse": false,
  "message": "",
  "responseCode": "",
  "requestCode": "",
  "requestAuthor": "com.aiways.aiwaysservice"
}</t>
  </si>
  <si>
    <t>2022-01-20 19:38:09</t>
  </si>
  <si>
    <t>AW02-JK-AIDL-1486</t>
  </si>
  <si>
    <t>指定偏移量移图-X：500
Y：0</t>
  </si>
  <si>
    <t>{
  "protocolId": 80090,
  "messageType": "request",
  "versionName": "5.0.7.601114",
  "data": {
    "offsetY": 0,
    "offsetX": 500
  },
  "statusCode": 0,
  "needResponse": false,
  "message": "",
  "responseCode": "",
  "requestCode": "",
  "requestAuthor": "com.aiways.aiwaysservice"
}</t>
  </si>
  <si>
    <t>向右偏移500像素</t>
  </si>
  <si>
    <t>2022-01-20 19:38:52</t>
  </si>
  <si>
    <t>AW02-JK-AIDL-1487</t>
  </si>
  <si>
    <t>指定偏移量移图-X：-500
Y：0</t>
  </si>
  <si>
    <t>{
  "protocolId": 80090,
  "messageType": "request",
  "versionName": "5.0.7.601114",
  "data": {
    "offsetY": 0,
    "offsetX": -500
  },
  "statusCode": 0,
  "needResponse": false,
  "message": "",
  "responseCode": "",
  "requestCode": "",
  "requestAuthor": "com.aiways.aiwaysservice"
}</t>
  </si>
  <si>
    <t>向左偏移500像素</t>
  </si>
  <si>
    <t>2022-01-20 19:39:35</t>
  </si>
  <si>
    <t>AW02-JK-AIDL-1488</t>
  </si>
  <si>
    <t>指定偏移量移图-X：0
Y：500</t>
  </si>
  <si>
    <t>{
  "protocolId": 80090,
  "messageType": "request",
  "versionName": "5.0.7.601114",
  "data": {
    "offsetY": 500,
    "offsetX": -0
  },
  "statusCode": 0,
  "needResponse": false,
  "message": "",
  "responseCode": "",
  "requestCode": "",
  "requestAuthor": "com.aiways.aiwaysservice"
}</t>
  </si>
  <si>
    <t>向上偏移500像素</t>
  </si>
  <si>
    <t>2022-01-20 19:40:18</t>
  </si>
  <si>
    <t>AW02-JK-AIDL-1489</t>
  </si>
  <si>
    <t>向下偏移500像素</t>
  </si>
  <si>
    <t>2022-01-20 19:41:01</t>
  </si>
  <si>
    <t>AW02-JK-AIDL-1490</t>
  </si>
  <si>
    <t>指定偏移量移图-X：500
Y：500</t>
  </si>
  <si>
    <t>{
  "protocolId": 80090,
  "messageType": "request",
  "versionName": "5.0.7.601114",
  "data": {
    "offsetY": 500,
    "offsetX": 500
  },
  "statusCode": 0,
  "needResponse": false,
  "message": "",
  "responseCode": "",
  "requestCode": "",
  "requestAuthor": "com.aiways.aiwaysservice"
}</t>
  </si>
  <si>
    <t>向右上角偏移500像素</t>
  </si>
  <si>
    <t>2022-01-20 19:41:43</t>
  </si>
  <si>
    <t>AW02-JK-AIDL-1491</t>
  </si>
  <si>
    <t>指定偏移量移图-X：-500
Y：500</t>
  </si>
  <si>
    <t>{
  "protocolId": 80090,
  "messageType": "request",
  "versionName": "5.0.7.601114",
  "data": {
    "offsetY": 500,
    "offsetX": -500
  },
  "statusCode": 0,
  "needResponse": false,
  "message": "",
  "responseCode": "",
  "requestCode": "",
  "requestAuthor": "com.aiways.aiwaysservice"
}</t>
  </si>
  <si>
    <t>向左上角偏移500像素</t>
  </si>
  <si>
    <t>2022-01-20 19:42:26</t>
  </si>
  <si>
    <t>AW02-JK-AIDL-1492</t>
  </si>
  <si>
    <t>指定偏移量移图-X：-500
Y：-500</t>
  </si>
  <si>
    <t>{
  "protocolId": 80090,
  "messageType": "request",
  "versionName": "5.0.7.601114",
  "data": {
    "offsetY": -500,
    "offsetX": -500
  },
  "statusCode": 0,
  "needResponse": false,
  "message": "",
  "responseCode": "",
  "requestCode": "",
  "requestAuthor": "com.aiways.aiwaysservice"
}</t>
  </si>
  <si>
    <t>向左下角偏移500像素</t>
  </si>
  <si>
    <t>2022-01-20 19:43:09</t>
  </si>
  <si>
    <t>AW02-JK-AIDL-1493</t>
  </si>
  <si>
    <t>向右下角偏移500像素</t>
  </si>
  <si>
    <t>2022-01-20 19:43:51</t>
  </si>
  <si>
    <t>AW02-JK-AIDL-1499</t>
  </si>
  <si>
    <t>到达目的地的预计剩余电量透出</t>
  </si>
  <si>
    <t>剩余电量透出</t>
  </si>
  <si>
    <t>剩余电量透出-：路径规划页</t>
  </si>
  <si>
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</si>
  <si>
    <t>输入目的地（任意），进入路径规划页，查看透出的json</t>
  </si>
  <si>
    <t>电量信息无透出</t>
  </si>
  <si>
    <t>2022-01-20 19:45:05</t>
  </si>
  <si>
    <t>AW02-JK-AIDL-1500</t>
  </si>
  <si>
    <t>切换路线，查看透出的json</t>
  </si>
  <si>
    <t>2022-01-20 19:46:18</t>
  </si>
  <si>
    <t>AW02-JK-AIDL-1501</t>
  </si>
  <si>
    <t>剩余电量透出-：进入导航</t>
  </si>
  <si>
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</si>
  <si>
    <t>选择目的地进入导航，查看透出的json</t>
  </si>
  <si>
    <t>2022-01-20 19:47:34</t>
  </si>
  <si>
    <t>AW02-JK-AIDL-1512</t>
  </si>
  <si>
    <t>当前道路名透出</t>
  </si>
  <si>
    <t>透出当前道路名</t>
  </si>
  <si>
    <t>click:'com.aiways.autonavi:id/iv_main_setting'
click:'com.aiways.autonavi:id/tv_update_map'
click:text='查看下载'
click:com.aiways.autonavi:id/ski_delete,value='1'
click:'com.aiways.autonavi:id/dialog_confirm'
click:com.aiways.autonavi:id/ski_delete,value='1'
click:'com.aiways.autonavi:id/dialog_confirm'
click:com.aiways.autonavi:id/ski_delete,value='1'
click:'com.aiways.autonavi:id/dialog_confirm'
click:com.aiways.autonavi:id/ski_delete,value='1'
click:'com.aiways.autonavi:id/dialog_confirm'</t>
  </si>
  <si>
    <t>click:'com.aiways.autonavi:id/iv_main_setting'
click:'com.aiways.autonavi:id/tv_update_map'
click:text='查看下载'
click:'com.aiways.autonavi:id/set_offline_date_search_bar'
input:com.aiways.autonavi:id/set_offline_date_search_bar,value="北京"
click:'com.aiways.autonavi:id/tv_down_status'
click:'com.aiways.autonavi:id/siv_offline_date_search_bar'
input:com.aiways.autonavi:id/set_offline_date_search_bar,value="上海"
click:'com.aiways.autonavi:id/tv_down_status'
click:'com.aiways.autonavi:id/siv_offline_date_search_bar'
input:com.aiways.autonavi:id/set_offline_date_search_bar,value="武汉"
click:'com.aiways.autonavi:id/tv_down_status'
click:'com.aiways.autonavi:id/siv_offline_date_search_bar'
click:'com.aiways.autonavi:id/siv_back_bar_title'</t>
  </si>
  <si>
    <t>自启动导航app，查看透出的json</t>
  </si>
  <si>
    <t>道路名信息无透出</t>
  </si>
  <si>
    <t/>
  </si>
  <si>
    <t>2022-01-20 19:48:35</t>
  </si>
  <si>
    <t>Waiting timeout for appearance of "UIObjectProxy of "com.aiways.autonavi:id/ski_delete""</t>
  </si>
  <si>
    <t>AW02-JK-AIDL-1522</t>
  </si>
  <si>
    <t>图面操作结果反馈</t>
  </si>
  <si>
    <t>图面操作结果反馈-打开路况</t>
  </si>
  <si>
    <t>click:'com.aiways.autonavi:id/iv_main_traffic_lights'
click:'com.aiways.autonavi:id/iv_main_traffic_lights'</t>
  </si>
  <si>
    <t>点击打开路况按钮，查看透出的json</t>
  </si>
  <si>
    <t>{
 "protocolId": 80095,
 "messageType": "dispatch",
 "versionName": "5.0.7.601114",
 "data": {
 "isSuccess": true,
 "operateType": 1,
 "isCanZoom": false
 },
 "statusCode": 0,
 "needResponse": false,
 "message": "",
 "responseCode": "",
 "requestCode": "",
 "requestAuthor": "com.autonavi.amapauto"
}</t>
  </si>
  <si>
    <t>透出的json信息于预期一致</t>
  </si>
  <si>
    <t>{'data': {'isCanZoom': True, 'isSuccess': True, 'operateType': 1}, 'message': '', 'messageType': 'dispatch', 'needResponse': False, 'protocolId': 80095, 'requestAuthor': 'com.aiways.autonavi', 'requestCode': '', 'responseCode': '', 'statusCode': 200, 'versionName': '5.0.7.601114'}</t>
  </si>
  <si>
    <t>{'data': {'预期': {'isSuccess': True, 'operateType': 1, 'isCanZoom': False}, '实际': {'isCanZoom': True, 'isSuccess': True, 'operateType': 1}}, 'isCanZoom': {'预期': False, '实际': True}, 'statusCode': {'预期': 0, '实际': 200}, 'requestAuthor': {'预期': 'com.autonavi.amapauto', '实际': 'com.aiways.autonavi'}}</t>
  </si>
  <si>
    <t>2022-01-20 19:49:37</t>
  </si>
  <si>
    <t>AW02-JK-AIDL-1523</t>
  </si>
  <si>
    <t>图面操作结果反馈-关闭路况</t>
  </si>
  <si>
    <t>click:'com.aiways.autonavi:id/iv_main_traffic_lights'</t>
  </si>
  <si>
    <t>关闭路况按钮，查看透出的json</t>
  </si>
  <si>
    <t>{
 "protocolId": 80095,
 "messageType": "dispatch",
 "versionName": "5.0.7.601114",
 "data": {
 "isSuccess": true,
 "operateType": 2,
 "isCanZoom": false
 },
 "statusCode": 0,
 "needResponse": false,
 "message": "",
 "responseCode": "",
 "requestCode": "",
 "requestAuthor": "com.autonavi.amapauto"
}</t>
  </si>
  <si>
    <t>{'data': {'isCanZoom': True, 'isSuccess': True, 'operateType': 2}, 'message': '', 'messageType': 'dispatch', 'needResponse': False, 'protocolId': 80095, 'requestAuthor': 'com.aiways.autonavi', 'requestCode': '', 'responseCode': '', 'statusCode': 200, 'versionName': '5.0.7.601114'}</t>
  </si>
  <si>
    <t>{'data': {'预期': {'isSuccess': True, 'operateType': 2, 'isCanZoom': False}, '实际': {'isCanZoom': True, 'isSuccess': True, 'operateType': 2}}, 'isCanZoom': {'预期': False, '实际': True}, 'statusCode': {'预期': 0, '实际': 200}, 'requestAuthor': {'预期': 'com.autonavi.amapauto', '实际': 'com.aiways.autonavi'}}</t>
  </si>
  <si>
    <t>2022-01-20 19:50:22</t>
  </si>
  <si>
    <t>AW02-JK-AIDL-1530</t>
  </si>
  <si>
    <t>click:'com.aiways.autonavi:id/tv_search'
click:'com.aiways.autonavi:id/et_search_around_text_input'
input:'com.aiways.autonavi:id/et_search_around_text_input',value="黄鹤楼"
click:'com.aiways.autonavi:id/stv_text_tittle'
click:'com.aiways.autonavi:id/stv_go_here_text'
click:'com.aiways.autonavi:id/stv_text_go'
click:'com.aiways.autonavi:id/iv_main_traffic_lights'
click:'com.aiways.autonavi:id/iv_main_traffic_lights'</t>
  </si>
  <si>
    <t>2022-01-20 19:51:43</t>
  </si>
  <si>
    <t>AW02-JK-AIDL-1531</t>
  </si>
  <si>
    <t>click:'com.aiways.autonavi:id/tv_search'
click:'com.aiways.autonavi:id/et_search_around_text_input'
input:'com.aiways.autonavi:id/et_search_around_text_input',value="黄鹤楼"
click:'com.aiways.autonavi:id/stv_text_tittle'
click:'com.aiways.autonavi:id/stv_go_here_text'
click:'com.aiways.autonavi:id/stv_text_go'
click:'com.aiways.autonavi:id/iv_main_traffic_lights'</t>
  </si>
  <si>
    <t>click:'com.aiways.autonavi:id/iv_main_traffic_lights'
shell:"input keyevent 4"
shell:"input keyevent 4"</t>
  </si>
  <si>
    <t>再次点击打开路况按钮，查看透出的json</t>
  </si>
  <si>
    <t>2022-01-20 19:53:10</t>
  </si>
  <si>
    <t>AW02-JK-AIDL-1541</t>
  </si>
  <si>
    <t>区间测速信息的透出</t>
  </si>
  <si>
    <t>区间测速信息主动透出</t>
  </si>
  <si>
    <t>查看透出的json</t>
  </si>
  <si>
    <t>无区间测速信息透出</t>
  </si>
  <si>
    <t>2022-01-20 19:53:52</t>
  </si>
  <si>
    <t>AW02-JK-AIDL-1542</t>
  </si>
  <si>
    <t>透出后台巡航开关和电子眼播报开关的状态</t>
  </si>
  <si>
    <t>透出前方路况信息</t>
  </si>
  <si>
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</si>
  <si>
    <t>1.打开前方路况信息
2.查看透出的json</t>
  </si>
  <si>
    <t>{
 "protocolId": 80122,
 "messageType": "dispatch",
 "versionName": "5.0.7.601114",
 "data": {
 "settingResultDog": false,
 "settingResultCrossArea": false,
 "settingResultBackgroundDog": false,
 "settingResultRoad": true,
 "settingResultWarn": false
 },
 "statusCode": 0,
 "needResponse": false,
 "message": "",
 "responseCode": "",
 "requestCode": "",
 "requestAuthor": "com.autonavi.amapauto"
}</t>
  </si>
  <si>
    <t>2022-01-20 19:54:48</t>
  </si>
  <si>
    <t>Waiting timeout for appearance of "UIObjectProxy of "com.aiways.autonavi:id/sw_digital""</t>
  </si>
  <si>
    <t>AW02-JK-AIDL-1543</t>
  </si>
  <si>
    <t>1.关闭前方路况信息
2.查看透出的json</t>
  </si>
  <si>
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</si>
  <si>
    <t>2022-01-20 19:55:59</t>
  </si>
  <si>
    <t>AW02-JK-AIDL-1544</t>
  </si>
  <si>
    <t>透出电子眼信息</t>
  </si>
  <si>
    <t>1.打开电子眼信息
2.查看透出的json</t>
  </si>
  <si>
    <t>{
 "protocolId": 80122,
 "messageType": "dispatch",
 "versionName": "5.0.7.601114",
 "data": {
 "settingResultDog": true,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</si>
  <si>
    <t>2022-01-20 19:57:11</t>
  </si>
  <si>
    <t>AW02-JK-AIDL-1545</t>
  </si>
  <si>
    <t>1.关闭电子眼信息
2.查看透出的json</t>
  </si>
  <si>
    <t>2022-01-20 19:58:24</t>
  </si>
  <si>
    <t>AW02-JK-AIDL-1546</t>
  </si>
  <si>
    <t>透出安全警告的信息</t>
  </si>
  <si>
    <t>1.打开安全警告的信息
2.查看透出的json</t>
  </si>
  <si>
    <t>{
 "protocolId": 80122,
 "messageType": "dispatch",
 "versionName": "5.0.7.601114",
 "data": {
 "settingResultDog": false,
 "settingResultCrossArea": false,
 "settingResultBackgroundDog": false,
 "settingResultRoad": false,
 "settingResultWarn": true
 },
 "statusCode": 0,
 "needResponse": false,
 "message": "",
 "responseCode": "",
 "requestCode": "",
 "requestAuthor": "com.autonavi.amapauto"
}</t>
  </si>
  <si>
    <t>2022-01-20 19:59:37</t>
  </si>
  <si>
    <t>AW02-JK-AIDL-1547</t>
  </si>
  <si>
    <t>1.关闭安全警告的信息
2.查看透出的json</t>
  </si>
  <si>
    <t>2022-01-20 20:00:49</t>
  </si>
  <si>
    <t>AW02-JK-AIDL-1548</t>
  </si>
  <si>
    <t>透出后台巡航播报</t>
  </si>
  <si>
    <t>1.打开后台巡航播报
2.查看透出的json</t>
  </si>
  <si>
    <t>{
 "protocolId": 80122,
 "messageType": "dispatch",
 "versionName": "5.0.7.601114",
 "data": {
 "settingResultDog": false,
 "settingResultCrossArea": false,
 "settingResultBackgroundDog": true,
 "settingResultRoad": false,
 "settingResultWarn": false
 },
 "statusCode": 0,
 "needResponse": false,
 "message": "",
 "responseCode": "",
 "requestCode": "",
 "requestAuthor": "com.autonavi.amapauto"
}</t>
  </si>
  <si>
    <t>2022-01-20 20:04:03</t>
  </si>
  <si>
    <t>AW02-JK-AIDL-1549</t>
  </si>
  <si>
    <t>1.关闭后台巡航播报的信息
2.查看透出的json</t>
  </si>
  <si>
    <t>2022-01-20 20:05:16</t>
  </si>
  <si>
    <t>AW02-JK-AIDL-1550</t>
  </si>
  <si>
    <t>透出跨行政区域播报的信息</t>
  </si>
  <si>
    <t>1.打开跨行政区域播报的信息
2.查看透出的json</t>
  </si>
  <si>
    <t>{
 "protocolId": 80122,
 "messageType": "dispatch",
 "versionName": "5.0.7.601114",
 "data": {
 "settingResultDog": false,
 "settingResultCrossArea": true,
 "settingResultBackgroundDog": false,
 "settingResultRoad": false,
 "settingResultWarn": false
 },
 "statusCode": 0,
 "needResponse": false,
 "message": "",
 "responseCode": "",
 "requestCode": "",
 "requestAuthor": "com.autonavi.amapauto"
}</t>
  </si>
  <si>
    <t>2022-01-20 20:06:28</t>
  </si>
  <si>
    <t>AW02-JK-AIDL-1551</t>
  </si>
  <si>
    <t>1.关闭跨行政区域播报的信息
2.查看透出的json</t>
  </si>
  <si>
    <t>2022-01-20 20:07:41</t>
  </si>
  <si>
    <t>AW02-JK-AIDL-1552</t>
  </si>
  <si>
    <t>车头方向（匹配后信息）</t>
  </si>
  <si>
    <t>车头方向主动透出</t>
  </si>
  <si>
    <t>{
  "protocolId": 80063,
  "messageType": "dispatch",
  "versionName": "5.0.7.601114",
  "data": {
    "locationInfo": "bearing,accuracy,speed,time,provider"
  },
  "statusCode": 0,
  "needResponse": false,
  "message": "",
  "responseCode": "",
  "requestCode": "",
  "requestAuthor": "com.autonavi.amapauto"
}</t>
  </si>
  <si>
    <t>透出的json信息于预期一致，1秒一次</t>
  </si>
  <si>
    <t>2022-01-20 20:08:33</t>
  </si>
  <si>
    <t>AW02-JK-AIDL-1553</t>
  </si>
  <si>
    <t>{'data': {'locationInfo': '{"accuracy":200.0,"bearing":-1.0,"provider":0,"speed":0.0,"time":{"day":0,"hour":0,"minute":0,"month":0,"second":0,"year":0}}'}, 'message': '', 'messageType': 'dispatch', 'needResponse': False, 'protocolId': 80063, 'requestAuthor': 'com.aiways.autonavi', 'requestCode': '', 'responseCode': '', 'statusCode': 200, 'versionName': '5.0.7.601114'}</t>
  </si>
  <si>
    <t>{'data': {'预期': {'locationInfo': 'bearing,accuracy,speed,time,provider'}, '实际': {'locationInfo': '{"accuracy":200.0,"bearing":-1.0,"provider":0,"speed":0.0,"time":{"day":0,"hour":0,"minute":0,"month":0,"second":0,"year":0}}'}}, 'locationInfo': {'预期': 'bearing,accuracy,speed,time,provider', '实际': '{"accuracy":200.0,"bearing":-1.0,"provider":0,"speed":0.0,"time":{"day":0,"hour":0,"minute":0,"month":0,"second":0,"year":0}}'}, 'statusCode': {'预期': 0, '实际': 200}, 'requestAuthor': {'预期': 'com.autonavi.amapauto', '实际': 'com.aiways.autonavi'}}</t>
  </si>
  <si>
    <t>2022-01-20 20:09:43</t>
  </si>
  <si>
    <t>AW02-JK-AIDL-1555</t>
  </si>
  <si>
    <t>shell:"input keyevent 3"</t>
  </si>
  <si>
    <t>startapp:'com.aiways.autonavi'</t>
  </si>
  <si>
    <t>2022-01-20 20:10:31</t>
  </si>
  <si>
    <t>AW02-JK-AIDL-1556</t>
  </si>
  <si>
    <t>搜索结果列表状态透出</t>
  </si>
  <si>
    <t>搜索结果列表页当前状态透出</t>
  </si>
  <si>
    <t>第一页</t>
  </si>
  <si>
    <t>click:'com.aiways.autonavi:id/tv_search'
click:'com.aiways.autonavi:id/et_search_around_text_input'
input:'com.aiways.autonavi:id/et_search_around_text_input',value="武汉"
click:'com.aiways.autonavi:id/stv_text_tittle'</t>
  </si>
  <si>
    <t>shell:"input keyevent 4"
shell:"input keyevent 4"
shell:"input keyevent 4"</t>
  </si>
  <si>
    <t>点击搜索页，搜索任意POI，展示出poi搜索列表，查看透出json</t>
  </si>
  <si>
    <t>{
 "protocolId": 80034,
 "messageType": "dispatch",
 "versionName": "5.0.7.601114",
 "data": {
 "totalPage": 5,
 "planRoute": false,
 "curPage": 1,
 "choice": -1,
 "isFirstPage": true,
 "isLastPage": false,
 "isListTop": true,
 "back": false,
 "poinum": 10,
 "isListBottom": false
 },
 "statusCode": 0,
 "needResponse": false,
 "message": "",
 "responseCode": "",
 "requestCode": "",
 "requestAuthor": "com.autonavi.amapauto"
}</t>
  </si>
  <si>
    <t>透出json与预期结果一致</t>
  </si>
  <si>
    <t>2022-01-20 20:11:32</t>
  </si>
  <si>
    <t>AW02-JK-AIDL-1557</t>
  </si>
  <si>
    <t>点击搜索页，搜索任意POI，手动选择第一页，第一个POI，查看透出json</t>
  </si>
  <si>
    <t>{
 "protocolId": 80034,
 "messageType": "dispatch",
 "versionName": "5.0.7.601114",
 "data": {
 "totalPage": 5,
 "planRoute": false,
 "curPage": 1,
 "choice": 0,
 "isFirstPage": true,
 "isLastPage": false,
 "isListTop": true,
 "back": false,
 "poinum": 10,
 "isListBottom": false
 },
 "statusCode": 0,
 "needResponse": false,
 "message": "",
 "responseCode": "",
 "requestCode": "",
 "requestAuthor": "com.autonavi.amapauto"
}</t>
  </si>
  <si>
    <t>2022-01-20 20:12:36</t>
  </si>
  <si>
    <t>AW02-JK-AIDL-1558</t>
  </si>
  <si>
    <t xml:space="preserve">click:'com.aiways.autonavi:id/tv_search'
click:'com.aiways.autonavi:id/et_search_around_text_input'
input:'com.aiways.autonavi:id/et_search_around_text_input',value="武汉"
click:'com.aiways.autonavi:id/stv_text_tittle'
shell:"input keyevent 4"
shell:"input keyevent 4"
shell:"input keyevent 4"
</t>
  </si>
  <si>
    <t>点击搜索页，搜索任意POI，手动选择第一页，第一个POI，点击返回，查看透出json</t>
  </si>
  <si>
    <t>{
 "protocolId": 80034,
 "messageType": "dispatch",
 "versionName": "5.0.7.601114",
 "data": {
 "totalPage": 5,
 "planRoute": false,
 "curPage": 1,
 "choice": 0,
 "isFirstPage": true,
 "isLastPage": false,
 "isListTop": true,
 "back": true,
 "poinum": 10,
 "isListBottom": false
 },
 "statusCode": 0,
 "needResponse": false,
 "message": "",
 "responseCode": "",
 "requestCode": "",
 "requestAuthor": "com.autonavi.amapauto"
}</t>
  </si>
  <si>
    <t>2022-01-20 20:13:38</t>
  </si>
  <si>
    <t>AW02-JK-AIDL-1559</t>
  </si>
  <si>
    <t>click:'com.aiways.autonavi:id/tv_search'
click:'com.aiways.autonavi:id/et_search_around_text_input'
input:'com.aiways.autonavi:id/et_search_around_text_input',value="武汉"
click:'com.aiways.autonavi:id/stv_text_tittle'
click:'com.aiways.autonavi:id/stv_go_here_text'</t>
  </si>
  <si>
    <t>点击搜索页，搜索任意POI，手动选择第一页，第一个POI，点击去这里进行路线规划，查看透出json</t>
  </si>
  <si>
    <t>{
 "protocolId": 80034,
 "messageType": "dispatch",
 "versionName": "5.0.7.601114",
 "data": {
 "totalPage": 5,
 "planRoute": true,
 "curPage": 1,
 "choice": 0,
 "isFirstPage": true,
 "isLastPage": false,
 "isListTop": true,
 "back": false,
 "poinum": 10,
 "isListBottom": false
 },
 "statusCode": 0,
 "needResponse": false,
 "message": "",
 "responseCode": "",
 "requestCode": "",
 "requestAuthor": "com.autonavi.amapauto"
}</t>
  </si>
  <si>
    <t>2022-01-20 20:14:30</t>
  </si>
  <si>
    <t>Waiting timeout for appearance of "UIObjectProxy of "com.aiways.autonavi:id/stv_text_tittle""</t>
  </si>
  <si>
    <t>AW02-JK-AIDL-1560</t>
  </si>
  <si>
    <t>click:'com.aiways.autonavi:id/tv_search'
click:'com.aiways.autonavi:id/et_search_around_text_input'
input:'com.aiways.autonavi:id/et_search_around_text_input',value="武汉"
click:text='武汉站(西进站口)'</t>
  </si>
  <si>
    <t>点击搜索页，搜索任意POI，手动选择第一页，第五个POI，查看透出json</t>
  </si>
  <si>
    <t>{
 "protocolId": 80034,
 "messageType": "dispatch",
 "versionName": "5.0.7.601114",
 "data": {
 "totalPage": 5,
 "planRoute": false,
 "curPage": 1,
 "choice": 4,
 "isFirstPage": true,
 "isLastPage": false,
 "isListTop": false,
 "back": false,
 "poinum": 10,
 "isListBottom": false
 },
 "statusCode": 0,
 "needResponse": false,
 "message": "",
 "responseCode": "",
 "requestCode": "",
 "requestAuthor": "com.autonavi.amapauto"
}</t>
  </si>
  <si>
    <t>2022-01-20 20:15:39</t>
  </si>
  <si>
    <t>Waiting timeout for appearance of "UIObjectProxy of "text=武汉站(西进站口)""</t>
  </si>
  <si>
    <t>AW02-JK-AIDL-1561</t>
  </si>
  <si>
    <t>click:'com.aiways.autonavi:id/tv_search'
click:'com.aiways.autonavi:id/et_search_around_text_input'
input:'com.aiways.autonavi:id/et_search_around_text_input',value="武汉"
click:text='武汉站(西进站口)'
shell:"input keyevent 4"
shell:"input keyevent 4"
shell:"input keyevent 4"</t>
  </si>
  <si>
    <t>点击搜索页，搜索任意POI，手动选择第一页，第五个POI，点击返回，查看透出json</t>
  </si>
  <si>
    <t>{
 "protocolId": 80034,
 "messageType": "dispatch",
 "versionName": "5.0.7.601114",
 "data": {
 "totalPage": 5,
 "planRoute": false,
 "curPage": 1,
 "choice": 4,
 "isFirstPage": true,
 "isLastPage": false,
 "isListTop": false,
 "back": true,
 "poinum": 10,
 "isListBottom": false
 },
 "statusCode": 0,
 "needResponse": false,
 "message": "",
 "responseCode": "",
 "requestCode": "",
 "requestAuthor": "com.autonavi.amapauto"
}</t>
  </si>
  <si>
    <t>2022-01-20 20:16:49</t>
  </si>
  <si>
    <t>AW02-JK-AIDL-1562</t>
  </si>
  <si>
    <t>click:'com.aiways.autonavi:id/tv_search'
click:'com.aiways.autonavi:id/et_search_around_text_input'
input:'com.aiways.autonavi:id/et_search_around_text_input',value="武汉"
click:text='武汉站(西进站口)'
click:'com.aiways.autonavi:id/stv_go_here_text'</t>
  </si>
  <si>
    <t>点击搜索页，搜索任意POI，手动选择第一页，第五个POI，点击去这里进行路线规划，查看透出json</t>
  </si>
  <si>
    <t>{
 "protocolId": 80034,
 "messageType": "dispatch",
 "versionName": "5.0.7.601114",
 "data": {
 "totalPage": 5,
 "planRoute": true,
 "curPage": 1,
 "choice": 4,
 "isFirstPage": true,
 "isLastPage": false,
 "isListTop": false,
 "back": false,
 "poinum": 10,
 "isListBottom": false
 },
 "statusCode": 0,
 "needResponse": false,
 "message": "",
 "responseCode": "",
 "requestCode": "",
 "requestAuthor": "com.autonavi.amapauto"
}</t>
  </si>
  <si>
    <t>2022-01-20 20:17:58</t>
  </si>
  <si>
    <t>AW02-JK-AIDL-1563</t>
  </si>
  <si>
    <t>click:'com.aiways.autonavi:id/tv_search'
click:'com.aiways.autonavi:id/et_search_around_text_input'
input:'com.aiways.autonavi:id/et_search_around_text_input',value="武汉"
swipe:(0.5,0.8,0.5,0.2,3)
click:text='武汉站P1停车场'</t>
  </si>
  <si>
    <t>点击搜索页，搜索任意POI，手动选择第一页，第10个POI，查看透出json</t>
  </si>
  <si>
    <t>{
 "protocolId": 80034,
 "messageType": "dispatch",
 "versionName": "5.0.7.601114",
 "data": {
 "totalPage": 5,
 "planRoute": false,
 "curPage": 1,
 "choice": 9,
 "isFirstPage": true,
 "isLastPage": false,
 "isListTop": false,
 "back": false,
 "poinum": 10,
 "isListBottom": true
 },
 "statusCode": 0,
 "needResponse": false,
 "message": "",
 "responseCode": "",
 "requestCode": "",
 "requestAuthor": "com.autonavi.amapauto"
}</t>
  </si>
  <si>
    <t>2022-01-20 20:19:18</t>
  </si>
  <si>
    <t>Waiting timeout for appearance of "UIObjectProxy of "text=武汉站P1停车场""</t>
  </si>
  <si>
    <t>AW02-JK-AIDL-1564</t>
  </si>
  <si>
    <t>click:'com.aiways.autonavi:id/tv_search'
click:'com.aiways.autonavi:id/et_search_around_text_input'
input:'com.aiways.autonavi:id/et_search_around_text_input',value="武汉"
swipe:(0.5,0.8,0.5,0.2,3)
click:text='武汉站P1停车场'
shell:"input keyevent 4"
shell:"input keyevent 4"
shell:"input keyevent 4"</t>
  </si>
  <si>
    <t>点击搜索页，搜索任意POI，手动选择第一页，第10个POI，点击返回，查看透出json</t>
  </si>
  <si>
    <t>{
 "protocolId": 80034,
 "messageType": "dispatch",
 "versionName": "5.0.7.601114",
 "data": {
 "totalPage": 5,
 "planRoute": false,
 "curPage": 1,
 "choice": 9,
 "isFirstPage": true,
 "isLastPage": false,
 "isListTop": false,
 "back": true,
 "poinum": 10,
 "isListBottom": true
 },
 "statusCode": 0,
 "needResponse": false,
 "message": "",
 "responseCode": "",
 "requestCode": "",
 "requestAuthor": "com.autonavi.amapauto"
}</t>
  </si>
  <si>
    <t>2022-01-20 20:20:37</t>
  </si>
  <si>
    <t>AW02-JK-AIDL-1565</t>
  </si>
  <si>
    <t>click:'com.aiways.autonavi:id/tv_search'
click:'com.aiways.autonavi:id/et_search_around_text_input'
input:'com.aiways.autonavi:id/et_search_around_text_input',value="武汉"
swipe:(0.5,0.8,0.5,0.2,3)
click:text='武汉站P1停车场'
click:'com.aiways.autonavi:id/stv_go_here_text'</t>
  </si>
  <si>
    <t>点击搜索页，搜索任意POI，手动选择第一页，第10个POI，点击去这里进行路线规划，查看透出json</t>
  </si>
  <si>
    <t>{
 "protocolId": 80034,
 "messageType": "dispatch",
 "versionName": "5.0.7.601114",
 "data": {
 "totalPage": 5,
 "planRoute": true,
 "curPage": 1,
 "choice": 9,
 "isFirstPage": true,
 "isLastPage": false,
 "isListTop": false,
 "back": false,
 "poinum": 10,
 "isListBottom": true
 },
 "statusCode": 0,
 "needResponse": false,
 "message": "",
 "responseCode": "",
 "requestCode": "",
 "requestAuthor": "com.autonavi.amapauto"
}</t>
  </si>
  <si>
    <t>2022-01-20 20:21:57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</si>
</sst>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2" borderId="0">
      <alignment vertical="center"/>
    </xf>
    <xf numFmtId="0" fontId="7" fillId="5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3" borderId="0">
      <alignment vertical="center"/>
    </xf>
    <xf numFmtId="0" fontId="10" fillId="8" borderId="0">
      <alignment vertical="center"/>
    </xf>
    <xf numFmtId="43" fontId="0" fillId="0" borderId="0">
      <alignment vertical="center"/>
    </xf>
    <xf numFmtId="0" fontId="11" fillId="14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15" borderId="7">
      <alignment vertical="center"/>
    </xf>
    <xf numFmtId="0" fontId="11" fillId="19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8">
      <alignment vertical="center"/>
    </xf>
    <xf numFmtId="0" fontId="21" fillId="0" borderId="8">
      <alignment vertical="center"/>
    </xf>
    <xf numFmtId="0" fontId="11" fillId="13" borderId="0">
      <alignment vertical="center"/>
    </xf>
    <xf numFmtId="0" fontId="17" fillId="0" borderId="9">
      <alignment vertical="center"/>
    </xf>
    <xf numFmtId="0" fontId="11" fillId="18" borderId="0">
      <alignment vertical="center"/>
    </xf>
    <xf numFmtId="0" fontId="13" fillId="7" borderId="6">
      <alignment vertical="center"/>
    </xf>
    <xf numFmtId="0" fontId="9" fillId="7" borderId="4">
      <alignment vertical="center"/>
    </xf>
    <xf numFmtId="0" fontId="22" fillId="24" borderId="10">
      <alignment vertical="center"/>
    </xf>
    <xf numFmtId="0" fontId="5" fillId="28" borderId="0">
      <alignment vertical="center"/>
    </xf>
    <xf numFmtId="0" fontId="11" fillId="17" borderId="0">
      <alignment vertical="center"/>
    </xf>
    <xf numFmtId="0" fontId="23" fillId="0" borderId="11">
      <alignment vertical="center"/>
    </xf>
    <xf numFmtId="0" fontId="12" fillId="0" borderId="5">
      <alignment vertical="center"/>
    </xf>
    <xf numFmtId="0" fontId="6" fillId="4" borderId="0">
      <alignment vertical="center"/>
    </xf>
    <xf numFmtId="0" fontId="8" fillId="6" borderId="0">
      <alignment vertical="center"/>
    </xf>
    <xf numFmtId="0" fontId="5" fillId="23" borderId="0">
      <alignment vertical="center"/>
    </xf>
    <xf numFmtId="0" fontId="11" fillId="29" borderId="0">
      <alignment vertical="center"/>
    </xf>
    <xf numFmtId="0" fontId="5" fillId="31" borderId="0">
      <alignment vertical="center"/>
    </xf>
    <xf numFmtId="0" fontId="5" fillId="30" borderId="0">
      <alignment vertical="center"/>
    </xf>
    <xf numFmtId="0" fontId="5" fillId="21" borderId="0">
      <alignment vertical="center"/>
    </xf>
    <xf numFmtId="0" fontId="5" fillId="32" borderId="0">
      <alignment vertical="center"/>
    </xf>
    <xf numFmtId="0" fontId="11" fillId="12" borderId="0">
      <alignment vertical="center"/>
    </xf>
    <xf numFmtId="0" fontId="11" fillId="10" borderId="0">
      <alignment vertical="center"/>
    </xf>
    <xf numFmtId="0" fontId="5" fillId="9" borderId="0">
      <alignment vertical="center"/>
    </xf>
    <xf numFmtId="0" fontId="5" fillId="22" borderId="0">
      <alignment vertical="center"/>
    </xf>
    <xf numFmtId="0" fontId="11" fillId="20" borderId="0">
      <alignment vertical="center"/>
    </xf>
    <xf numFmtId="0" fontId="5" fillId="27" borderId="0">
      <alignment vertical="center"/>
    </xf>
    <xf numFmtId="0" fontId="11" fillId="11" borderId="0">
      <alignment vertical="center"/>
    </xf>
    <xf numFmtId="0" fontId="11" fillId="26" borderId="0">
      <alignment vertical="center"/>
    </xf>
    <xf numFmtId="0" fontId="5" fillId="16" borderId="0">
      <alignment vertical="center"/>
    </xf>
    <xf numFmtId="0" fontId="11" fillId="25" borderId="0">
      <alignment vertical="center"/>
    </xf>
  </cellStyleXfs>
  <cellXfs count="18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7"/>
  <sheetViews>
    <sheetView tabSelected="1" workbookViewId="0">
      <selection activeCell="V2" sqref="V2"/>
    </sheetView>
  </sheetViews>
  <sheetFormatPr defaultColWidth="9" defaultRowHeight="13.5"/>
  <sheetData>
    <row r="1" ht="28.5" customHeight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8" t="s">
        <v>8</v>
      </c>
      <c r="J1" s="2" t="s">
        <v>9</v>
      </c>
      <c r="K1" s="9" t="s">
        <v>10</v>
      </c>
      <c r="L1" s="2" t="s">
        <v>11</v>
      </c>
      <c r="M1" s="10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409.5" customHeight="1" spans="1:23">
      <c r="A2" s="3" t="s">
        <v>23</v>
      </c>
      <c r="B2" s="4">
        <v>80023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3" t="s">
        <v>29</v>
      </c>
      <c r="I2" s="11"/>
      <c r="J2" s="3" t="s">
        <v>30</v>
      </c>
      <c r="K2" s="12" t="s">
        <v>31</v>
      </c>
      <c r="L2" s="3" t="s">
        <v>32</v>
      </c>
      <c r="M2" s="1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4" t="str">
        <f>HYPERLINK("E:\AutoTest\log\2022-01-20_18-29-52\AW02-JK-AIDL-0794","测试图片地址")</f>
        <v>测试图片地址</v>
      </c>
      <c r="S2" s="4" t="s">
        <v>38</v>
      </c>
      <c r="T2" s="4" t="s">
        <v>39</v>
      </c>
      <c r="U2" s="4" t="s">
        <v>40</v>
      </c>
      <c r="V2" s="4"/>
      <c r="W2" s="4" t="s">
        <v>41</v>
      </c>
    </row>
    <row r="3" ht="409.5" customHeight="1" spans="1:23">
      <c r="A3" s="3" t="s">
        <v>42</v>
      </c>
      <c r="B3" s="4">
        <v>80023</v>
      </c>
      <c r="C3" s="4" t="s">
        <v>24</v>
      </c>
      <c r="D3" s="4" t="s">
        <v>25</v>
      </c>
      <c r="E3" s="4" t="s">
        <v>43</v>
      </c>
      <c r="F3" s="4" t="s">
        <v>27</v>
      </c>
      <c r="G3" s="4" t="s">
        <v>28</v>
      </c>
      <c r="H3" s="3" t="s">
        <v>29</v>
      </c>
      <c r="I3" s="11"/>
      <c r="J3" s="3" t="s">
        <v>44</v>
      </c>
      <c r="K3" s="12" t="s">
        <v>31</v>
      </c>
      <c r="L3" s="3" t="s">
        <v>32</v>
      </c>
      <c r="M3" s="13" t="s">
        <v>33</v>
      </c>
      <c r="N3" s="3" t="s">
        <v>34</v>
      </c>
      <c r="O3" s="3" t="s">
        <v>45</v>
      </c>
      <c r="P3" s="3" t="s">
        <v>36</v>
      </c>
      <c r="Q3" s="3" t="s">
        <v>37</v>
      </c>
      <c r="R3" s="4" t="str">
        <f>HYPERLINK("E:\AutoTest\log\2022-01-20_18-29-52\AW02-JK-AIDL-0795","测试图片地址")</f>
        <v>测试图片地址</v>
      </c>
      <c r="S3" s="4" t="s">
        <v>38</v>
      </c>
      <c r="T3" s="4" t="s">
        <v>39</v>
      </c>
      <c r="U3" s="4" t="s">
        <v>46</v>
      </c>
      <c r="V3" s="4"/>
      <c r="W3" s="4" t="s">
        <v>41</v>
      </c>
    </row>
    <row r="4" ht="409.5" customHeight="1" spans="1:23">
      <c r="A4" s="3" t="s">
        <v>47</v>
      </c>
      <c r="B4" s="4">
        <v>80023</v>
      </c>
      <c r="C4" s="4" t="s">
        <v>24</v>
      </c>
      <c r="D4" s="4" t="s">
        <v>48</v>
      </c>
      <c r="E4" s="4" t="s">
        <v>26</v>
      </c>
      <c r="F4" s="4" t="s">
        <v>49</v>
      </c>
      <c r="G4" s="4" t="s">
        <v>28</v>
      </c>
      <c r="H4" s="3" t="s">
        <v>29</v>
      </c>
      <c r="I4" s="11"/>
      <c r="J4" s="3" t="s">
        <v>44</v>
      </c>
      <c r="K4" s="12" t="s">
        <v>31</v>
      </c>
      <c r="L4" s="3" t="s">
        <v>50</v>
      </c>
      <c r="M4" s="13" t="s">
        <v>33</v>
      </c>
      <c r="N4" s="3" t="s">
        <v>34</v>
      </c>
      <c r="O4" s="3" t="s">
        <v>51</v>
      </c>
      <c r="P4" s="3" t="s">
        <v>36</v>
      </c>
      <c r="Q4" s="3" t="s">
        <v>37</v>
      </c>
      <c r="R4" s="4" t="str">
        <f>HYPERLINK("E:\AutoTest\log\2022-01-20_18-29-52\AW02-JK-AIDL-0796","测试图片地址")</f>
        <v>测试图片地址</v>
      </c>
      <c r="S4" s="4" t="s">
        <v>38</v>
      </c>
      <c r="T4" s="4" t="s">
        <v>39</v>
      </c>
      <c r="U4" s="4" t="s">
        <v>52</v>
      </c>
      <c r="V4" s="4"/>
      <c r="W4" s="4" t="s">
        <v>41</v>
      </c>
    </row>
    <row r="5" ht="409.5" customHeight="1" spans="1:23">
      <c r="A5" s="3" t="s">
        <v>53</v>
      </c>
      <c r="B5" s="4">
        <v>80023</v>
      </c>
      <c r="C5" s="4" t="s">
        <v>24</v>
      </c>
      <c r="D5" s="4" t="s">
        <v>48</v>
      </c>
      <c r="E5" s="4" t="s">
        <v>43</v>
      </c>
      <c r="F5" s="4" t="s">
        <v>49</v>
      </c>
      <c r="G5" s="4" t="s">
        <v>28</v>
      </c>
      <c r="H5" s="3" t="s">
        <v>29</v>
      </c>
      <c r="I5" s="11"/>
      <c r="J5" s="3" t="s">
        <v>54</v>
      </c>
      <c r="K5" s="12" t="s">
        <v>31</v>
      </c>
      <c r="L5" s="3" t="s">
        <v>50</v>
      </c>
      <c r="M5" s="13" t="s">
        <v>33</v>
      </c>
      <c r="N5" s="3" t="s">
        <v>34</v>
      </c>
      <c r="O5" s="3" t="s">
        <v>45</v>
      </c>
      <c r="P5" s="3" t="s">
        <v>36</v>
      </c>
      <c r="Q5" s="3" t="s">
        <v>37</v>
      </c>
      <c r="R5" s="4" t="str">
        <f>HYPERLINK("E:\AutoTest\log\2022-01-20_18-29-52\AW02-JK-AIDL-0797","测试图片地址")</f>
        <v>测试图片地址</v>
      </c>
      <c r="S5" s="4" t="s">
        <v>38</v>
      </c>
      <c r="T5" s="4" t="s">
        <v>39</v>
      </c>
      <c r="U5" s="4" t="s">
        <v>55</v>
      </c>
      <c r="V5" s="4"/>
      <c r="W5" s="4" t="s">
        <v>41</v>
      </c>
    </row>
    <row r="6" ht="409.5" customHeight="1" spans="1:23">
      <c r="A6" s="3" t="s">
        <v>56</v>
      </c>
      <c r="B6" s="4">
        <v>80023</v>
      </c>
      <c r="C6" s="4" t="s">
        <v>24</v>
      </c>
      <c r="D6" s="4" t="s">
        <v>57</v>
      </c>
      <c r="E6" s="4" t="s">
        <v>58</v>
      </c>
      <c r="F6" s="4" t="s">
        <v>59</v>
      </c>
      <c r="G6" s="4" t="s">
        <v>60</v>
      </c>
      <c r="H6" s="3" t="s">
        <v>61</v>
      </c>
      <c r="I6" s="11"/>
      <c r="J6" s="3" t="s">
        <v>62</v>
      </c>
      <c r="K6" s="12" t="s">
        <v>31</v>
      </c>
      <c r="L6" s="3" t="s">
        <v>63</v>
      </c>
      <c r="M6" s="13" t="s">
        <v>33</v>
      </c>
      <c r="N6" s="3" t="s">
        <v>64</v>
      </c>
      <c r="O6" s="3" t="s">
        <v>45</v>
      </c>
      <c r="P6" s="3" t="s">
        <v>37</v>
      </c>
      <c r="Q6" s="3" t="s">
        <v>37</v>
      </c>
      <c r="R6" s="4" t="str">
        <f>HYPERLINK("E:\AutoTest\log\2022-01-20_18-29-52\AW02-JK-AIDL-0798","测试图片地址")</f>
        <v>测试图片地址</v>
      </c>
      <c r="S6" s="4" t="s">
        <v>38</v>
      </c>
      <c r="T6" s="4" t="s">
        <v>39</v>
      </c>
      <c r="U6" s="4" t="s">
        <v>65</v>
      </c>
      <c r="V6" s="4"/>
      <c r="W6" s="4" t="s">
        <v>41</v>
      </c>
    </row>
    <row r="7" ht="409.5" customHeight="1" spans="1:23">
      <c r="A7" s="3" t="s">
        <v>66</v>
      </c>
      <c r="B7" s="4">
        <v>80023</v>
      </c>
      <c r="C7" s="4" t="s">
        <v>24</v>
      </c>
      <c r="D7" s="4" t="s">
        <v>67</v>
      </c>
      <c r="E7" s="4" t="s">
        <v>58</v>
      </c>
      <c r="F7" s="4" t="s">
        <v>68</v>
      </c>
      <c r="G7" s="4" t="s">
        <v>60</v>
      </c>
      <c r="H7" s="3" t="s">
        <v>69</v>
      </c>
      <c r="I7" s="11"/>
      <c r="J7" s="3" t="s">
        <v>62</v>
      </c>
      <c r="K7" s="12" t="s">
        <v>31</v>
      </c>
      <c r="L7" s="3" t="s">
        <v>70</v>
      </c>
      <c r="M7" s="13" t="s">
        <v>33</v>
      </c>
      <c r="N7" s="3" t="s">
        <v>71</v>
      </c>
      <c r="O7" s="3" t="s">
        <v>45</v>
      </c>
      <c r="P7" s="3" t="s">
        <v>72</v>
      </c>
      <c r="Q7" s="3" t="s">
        <v>37</v>
      </c>
      <c r="R7" s="4" t="str">
        <f>HYPERLINK("E:\AutoTest\log\2022-01-20_18-29-52\AW02-JK-AIDL-0799","测试图片地址")</f>
        <v>测试图片地址</v>
      </c>
      <c r="S7" s="4" t="s">
        <v>38</v>
      </c>
      <c r="T7" s="4" t="s">
        <v>39</v>
      </c>
      <c r="U7" s="4" t="s">
        <v>73</v>
      </c>
      <c r="V7" s="4"/>
      <c r="W7" s="4" t="s">
        <v>41</v>
      </c>
    </row>
    <row r="8" ht="409.5" customHeight="1" spans="1:23">
      <c r="A8" s="3" t="s">
        <v>74</v>
      </c>
      <c r="B8" s="4">
        <v>80023</v>
      </c>
      <c r="C8" s="4" t="s">
        <v>24</v>
      </c>
      <c r="D8" s="4" t="s">
        <v>67</v>
      </c>
      <c r="E8" s="4" t="s">
        <v>58</v>
      </c>
      <c r="F8" s="4" t="s">
        <v>75</v>
      </c>
      <c r="G8" s="4" t="s">
        <v>60</v>
      </c>
      <c r="H8" s="3" t="s">
        <v>69</v>
      </c>
      <c r="I8" s="11"/>
      <c r="J8" s="3" t="s">
        <v>62</v>
      </c>
      <c r="K8" s="12" t="s">
        <v>31</v>
      </c>
      <c r="L8" s="3" t="s">
        <v>76</v>
      </c>
      <c r="M8" s="13" t="s">
        <v>33</v>
      </c>
      <c r="N8" s="3" t="s">
        <v>71</v>
      </c>
      <c r="O8" s="3" t="s">
        <v>45</v>
      </c>
      <c r="P8" s="3" t="s">
        <v>72</v>
      </c>
      <c r="Q8" s="3" t="s">
        <v>37</v>
      </c>
      <c r="R8" s="4" t="str">
        <f>HYPERLINK("E:\AutoTest\log\2022-01-20_18-29-52\AW02-JK-AIDL-0800","测试图片地址")</f>
        <v>测试图片地址</v>
      </c>
      <c r="S8" s="4" t="s">
        <v>38</v>
      </c>
      <c r="T8" s="4" t="s">
        <v>39</v>
      </c>
      <c r="U8" s="4" t="s">
        <v>77</v>
      </c>
      <c r="V8" s="4"/>
      <c r="W8" s="4" t="s">
        <v>41</v>
      </c>
    </row>
    <row r="9" ht="409.5" customHeight="1" spans="1:23">
      <c r="A9" s="3" t="s">
        <v>78</v>
      </c>
      <c r="B9" s="4">
        <v>80023</v>
      </c>
      <c r="C9" s="4" t="s">
        <v>24</v>
      </c>
      <c r="D9" s="4" t="s">
        <v>79</v>
      </c>
      <c r="E9" s="4" t="s">
        <v>26</v>
      </c>
      <c r="F9" s="4" t="s">
        <v>80</v>
      </c>
      <c r="G9" s="4" t="s">
        <v>28</v>
      </c>
      <c r="H9" s="3" t="s">
        <v>29</v>
      </c>
      <c r="I9" s="11"/>
      <c r="J9" s="3" t="s">
        <v>81</v>
      </c>
      <c r="K9" s="12" t="s">
        <v>82</v>
      </c>
      <c r="L9" s="3" t="s">
        <v>83</v>
      </c>
      <c r="M9" s="13" t="s">
        <v>33</v>
      </c>
      <c r="N9" s="3" t="s">
        <v>34</v>
      </c>
      <c r="O9" s="3" t="s">
        <v>84</v>
      </c>
      <c r="P9" s="3" t="s">
        <v>36</v>
      </c>
      <c r="Q9" s="3" t="s">
        <v>37</v>
      </c>
      <c r="R9" s="4" t="str">
        <f>HYPERLINK("E:\AutoTest\log\2022-01-20_18-29-52\AW02-JK-AIDL-0801","测试图片地址")</f>
        <v>测试图片地址</v>
      </c>
      <c r="S9" s="4" t="s">
        <v>38</v>
      </c>
      <c r="T9" s="4" t="s">
        <v>39</v>
      </c>
      <c r="U9" s="4" t="s">
        <v>85</v>
      </c>
      <c r="V9" s="4"/>
      <c r="W9" s="4" t="s">
        <v>41</v>
      </c>
    </row>
    <row r="10" ht="409.5" customHeight="1" spans="1:23">
      <c r="A10" s="3" t="s">
        <v>86</v>
      </c>
      <c r="B10" s="4">
        <v>80023</v>
      </c>
      <c r="C10" s="4" t="s">
        <v>24</v>
      </c>
      <c r="D10" s="4" t="s">
        <v>79</v>
      </c>
      <c r="E10" s="4" t="s">
        <v>43</v>
      </c>
      <c r="F10" s="4" t="s">
        <v>80</v>
      </c>
      <c r="G10" s="4" t="s">
        <v>28</v>
      </c>
      <c r="H10" s="3" t="s">
        <v>29</v>
      </c>
      <c r="I10" s="11"/>
      <c r="J10" s="3" t="s">
        <v>62</v>
      </c>
      <c r="K10" s="12" t="s">
        <v>31</v>
      </c>
      <c r="L10" s="3" t="s">
        <v>83</v>
      </c>
      <c r="M10" s="13" t="s">
        <v>33</v>
      </c>
      <c r="N10" s="3" t="s">
        <v>34</v>
      </c>
      <c r="O10" s="3" t="s">
        <v>45</v>
      </c>
      <c r="P10" s="3" t="s">
        <v>36</v>
      </c>
      <c r="Q10" s="3" t="s">
        <v>37</v>
      </c>
      <c r="R10" s="4" t="str">
        <f>HYPERLINK("E:\AutoTest\log\2022-01-20_18-29-52\AW02-JK-AIDL-0802","测试图片地址")</f>
        <v>测试图片地址</v>
      </c>
      <c r="S10" s="4" t="s">
        <v>38</v>
      </c>
      <c r="T10" s="4" t="s">
        <v>39</v>
      </c>
      <c r="U10" s="4" t="s">
        <v>87</v>
      </c>
      <c r="V10" s="4"/>
      <c r="W10" s="4" t="s">
        <v>41</v>
      </c>
    </row>
    <row r="11" ht="409.5" customHeight="1" spans="1:23">
      <c r="A11" s="3" t="s">
        <v>88</v>
      </c>
      <c r="B11" s="4">
        <v>80023</v>
      </c>
      <c r="C11" s="4" t="s">
        <v>24</v>
      </c>
      <c r="D11" s="4" t="s">
        <v>89</v>
      </c>
      <c r="E11" s="4" t="s">
        <v>26</v>
      </c>
      <c r="F11" s="4" t="s">
        <v>90</v>
      </c>
      <c r="G11" s="4" t="s">
        <v>28</v>
      </c>
      <c r="H11" s="3" t="s">
        <v>29</v>
      </c>
      <c r="I11" s="11"/>
      <c r="J11" s="3" t="s">
        <v>81</v>
      </c>
      <c r="K11" s="12" t="s">
        <v>82</v>
      </c>
      <c r="L11" s="3" t="s">
        <v>91</v>
      </c>
      <c r="M11" s="13" t="s">
        <v>33</v>
      </c>
      <c r="N11" s="3" t="s">
        <v>34</v>
      </c>
      <c r="O11" s="3" t="s">
        <v>92</v>
      </c>
      <c r="P11" s="3" t="s">
        <v>36</v>
      </c>
      <c r="Q11" s="3" t="s">
        <v>37</v>
      </c>
      <c r="R11" s="4" t="str">
        <f>HYPERLINK("E:\AutoTest\log\2022-01-20_18-29-52\AW02-JK-AIDL-0803","测试图片地址")</f>
        <v>测试图片地址</v>
      </c>
      <c r="S11" s="4" t="s">
        <v>38</v>
      </c>
      <c r="T11" s="4" t="s">
        <v>39</v>
      </c>
      <c r="U11" s="4" t="s">
        <v>93</v>
      </c>
      <c r="V11" s="4"/>
      <c r="W11" s="4" t="s">
        <v>41</v>
      </c>
    </row>
    <row r="12" ht="409.5" customHeight="1" spans="1:23">
      <c r="A12" s="3" t="s">
        <v>94</v>
      </c>
      <c r="B12" s="4">
        <v>80023</v>
      </c>
      <c r="C12" s="4" t="s">
        <v>24</v>
      </c>
      <c r="D12" s="4" t="s">
        <v>89</v>
      </c>
      <c r="E12" s="4" t="s">
        <v>26</v>
      </c>
      <c r="F12" s="4" t="s">
        <v>90</v>
      </c>
      <c r="G12" s="4" t="s">
        <v>28</v>
      </c>
      <c r="H12" s="3" t="s">
        <v>29</v>
      </c>
      <c r="I12" s="11"/>
      <c r="J12" s="3" t="s">
        <v>62</v>
      </c>
      <c r="K12" s="12" t="s">
        <v>31</v>
      </c>
      <c r="L12" s="3" t="s">
        <v>91</v>
      </c>
      <c r="M12" s="13" t="s">
        <v>33</v>
      </c>
      <c r="N12" s="3" t="s">
        <v>34</v>
      </c>
      <c r="O12" s="3" t="s">
        <v>45</v>
      </c>
      <c r="P12" s="3" t="s">
        <v>36</v>
      </c>
      <c r="Q12" s="3" t="s">
        <v>37</v>
      </c>
      <c r="R12" s="4" t="str">
        <f>HYPERLINK("E:\AutoTest\log\2022-01-20_18-29-52\AW02-JK-AIDL-0804","测试图片地址")</f>
        <v>测试图片地址</v>
      </c>
      <c r="S12" s="4" t="s">
        <v>38</v>
      </c>
      <c r="T12" s="4" t="s">
        <v>39</v>
      </c>
      <c r="U12" s="4" t="s">
        <v>95</v>
      </c>
      <c r="V12" s="4"/>
      <c r="W12" s="4" t="s">
        <v>41</v>
      </c>
    </row>
    <row r="13" ht="409.5" customHeight="1" spans="1:23">
      <c r="A13" s="3" t="s">
        <v>96</v>
      </c>
      <c r="B13" s="4">
        <v>80023</v>
      </c>
      <c r="C13" s="4" t="s">
        <v>24</v>
      </c>
      <c r="D13" s="4" t="s">
        <v>97</v>
      </c>
      <c r="E13" s="4" t="s">
        <v>58</v>
      </c>
      <c r="F13" s="4" t="s">
        <v>98</v>
      </c>
      <c r="G13" s="4" t="s">
        <v>60</v>
      </c>
      <c r="H13" s="3" t="s">
        <v>69</v>
      </c>
      <c r="I13" s="11"/>
      <c r="J13" s="3" t="s">
        <v>62</v>
      </c>
      <c r="K13" s="12" t="s">
        <v>31</v>
      </c>
      <c r="L13" s="3" t="s">
        <v>99</v>
      </c>
      <c r="M13" s="13" t="s">
        <v>33</v>
      </c>
      <c r="N13" s="3" t="s">
        <v>71</v>
      </c>
      <c r="O13" s="3" t="s">
        <v>45</v>
      </c>
      <c r="P13" s="3" t="s">
        <v>72</v>
      </c>
      <c r="Q13" s="3" t="s">
        <v>37</v>
      </c>
      <c r="R13" s="4" t="str">
        <f>HYPERLINK("E:\AutoTest\log\2022-01-20_18-29-52\AW02-JK-AIDL-0805","测试图片地址")</f>
        <v>测试图片地址</v>
      </c>
      <c r="S13" s="4" t="s">
        <v>38</v>
      </c>
      <c r="T13" s="4" t="s">
        <v>39</v>
      </c>
      <c r="U13" s="4" t="s">
        <v>100</v>
      </c>
      <c r="V13" s="4"/>
      <c r="W13" s="4" t="s">
        <v>41</v>
      </c>
    </row>
    <row r="14" ht="409.5" customHeight="1" spans="1:23">
      <c r="A14" s="3" t="s">
        <v>101</v>
      </c>
      <c r="B14" s="4">
        <v>80023</v>
      </c>
      <c r="C14" s="4" t="s">
        <v>24</v>
      </c>
      <c r="D14" s="4" t="s">
        <v>97</v>
      </c>
      <c r="E14" s="4" t="s">
        <v>58</v>
      </c>
      <c r="F14" s="4" t="s">
        <v>102</v>
      </c>
      <c r="G14" s="4" t="s">
        <v>60</v>
      </c>
      <c r="H14" s="3" t="s">
        <v>69</v>
      </c>
      <c r="I14" s="11"/>
      <c r="J14" s="3" t="s">
        <v>62</v>
      </c>
      <c r="K14" s="12" t="s">
        <v>31</v>
      </c>
      <c r="L14" s="3" t="s">
        <v>103</v>
      </c>
      <c r="M14" s="13" t="s">
        <v>33</v>
      </c>
      <c r="N14" s="3" t="s">
        <v>71</v>
      </c>
      <c r="O14" s="3" t="s">
        <v>45</v>
      </c>
      <c r="P14" s="3" t="s">
        <v>72</v>
      </c>
      <c r="Q14" s="3" t="s">
        <v>37</v>
      </c>
      <c r="R14" s="4" t="str">
        <f>HYPERLINK("E:\AutoTest\log\2022-01-20_18-29-52\AW02-JK-AIDL-0806","测试图片地址")</f>
        <v>测试图片地址</v>
      </c>
      <c r="S14" s="4" t="s">
        <v>38</v>
      </c>
      <c r="T14" s="4" t="s">
        <v>39</v>
      </c>
      <c r="U14" s="4" t="s">
        <v>104</v>
      </c>
      <c r="V14" s="4"/>
      <c r="W14" s="4" t="s">
        <v>41</v>
      </c>
    </row>
    <row r="15" ht="409.5" customHeight="1" spans="1:23">
      <c r="A15" s="3" t="s">
        <v>105</v>
      </c>
      <c r="B15" s="4">
        <v>80023</v>
      </c>
      <c r="C15" s="4" t="s">
        <v>24</v>
      </c>
      <c r="D15" s="4" t="s">
        <v>106</v>
      </c>
      <c r="E15" s="4" t="s">
        <v>26</v>
      </c>
      <c r="F15" s="4" t="s">
        <v>107</v>
      </c>
      <c r="G15" s="4" t="s">
        <v>28</v>
      </c>
      <c r="H15" s="3" t="s">
        <v>69</v>
      </c>
      <c r="I15" s="11"/>
      <c r="J15" s="3" t="s">
        <v>62</v>
      </c>
      <c r="K15" s="12" t="s">
        <v>31</v>
      </c>
      <c r="L15" s="3" t="s">
        <v>108</v>
      </c>
      <c r="M15" s="13" t="s">
        <v>33</v>
      </c>
      <c r="N15" s="3" t="s">
        <v>34</v>
      </c>
      <c r="O15" s="3" t="s">
        <v>109</v>
      </c>
      <c r="P15" s="3" t="s">
        <v>36</v>
      </c>
      <c r="Q15" s="3" t="s">
        <v>37</v>
      </c>
      <c r="R15" s="4" t="str">
        <f>HYPERLINK("E:\AutoTest\log\2022-01-20_18-29-52\AW02-JK-AIDL-0807","测试图片地址")</f>
        <v>测试图片地址</v>
      </c>
      <c r="S15" s="4" t="s">
        <v>38</v>
      </c>
      <c r="T15" s="4" t="s">
        <v>39</v>
      </c>
      <c r="U15" s="4" t="s">
        <v>110</v>
      </c>
      <c r="V15" s="4"/>
      <c r="W15" s="4" t="s">
        <v>41</v>
      </c>
    </row>
    <row r="16" ht="409.5" customHeight="1" spans="1:23">
      <c r="A16" s="3" t="s">
        <v>111</v>
      </c>
      <c r="B16" s="4">
        <v>80023</v>
      </c>
      <c r="C16" s="4" t="s">
        <v>24</v>
      </c>
      <c r="D16" s="4" t="s">
        <v>106</v>
      </c>
      <c r="E16" s="4" t="s">
        <v>26</v>
      </c>
      <c r="F16" s="4" t="s">
        <v>112</v>
      </c>
      <c r="G16" s="4" t="s">
        <v>28</v>
      </c>
      <c r="H16" s="3" t="s">
        <v>69</v>
      </c>
      <c r="I16" s="11"/>
      <c r="J16" s="3" t="s">
        <v>62</v>
      </c>
      <c r="K16" s="12" t="s">
        <v>31</v>
      </c>
      <c r="L16" s="3" t="s">
        <v>113</v>
      </c>
      <c r="M16" s="13" t="s">
        <v>33</v>
      </c>
      <c r="N16" s="3" t="s">
        <v>34</v>
      </c>
      <c r="O16" s="3" t="s">
        <v>114</v>
      </c>
      <c r="P16" s="3" t="s">
        <v>36</v>
      </c>
      <c r="Q16" s="3" t="s">
        <v>37</v>
      </c>
      <c r="R16" s="4" t="str">
        <f>HYPERLINK("E:\AutoTest\log\2022-01-20_18-29-52\AW02-JK-AIDL-0808","测试图片地址")</f>
        <v>测试图片地址</v>
      </c>
      <c r="S16" s="4" t="s">
        <v>38</v>
      </c>
      <c r="T16" s="4" t="s">
        <v>39</v>
      </c>
      <c r="U16" s="4" t="s">
        <v>115</v>
      </c>
      <c r="V16" s="4"/>
      <c r="W16" s="4" t="s">
        <v>41</v>
      </c>
    </row>
    <row r="17" ht="409.5" customHeight="1" spans="1:23">
      <c r="A17" s="3" t="s">
        <v>116</v>
      </c>
      <c r="B17" s="4">
        <v>80023</v>
      </c>
      <c r="C17" s="4" t="s">
        <v>24</v>
      </c>
      <c r="D17" s="4" t="s">
        <v>106</v>
      </c>
      <c r="E17" s="4" t="s">
        <v>26</v>
      </c>
      <c r="F17" s="4" t="s">
        <v>117</v>
      </c>
      <c r="G17" s="4" t="s">
        <v>28</v>
      </c>
      <c r="H17" s="3" t="s">
        <v>69</v>
      </c>
      <c r="I17" s="11"/>
      <c r="J17" s="3" t="s">
        <v>62</v>
      </c>
      <c r="K17" s="12" t="s">
        <v>31</v>
      </c>
      <c r="L17" s="3" t="s">
        <v>118</v>
      </c>
      <c r="M17" s="13" t="s">
        <v>33</v>
      </c>
      <c r="N17" s="3" t="s">
        <v>34</v>
      </c>
      <c r="O17" s="3" t="s">
        <v>119</v>
      </c>
      <c r="P17" s="3" t="s">
        <v>36</v>
      </c>
      <c r="Q17" s="3" t="s">
        <v>37</v>
      </c>
      <c r="R17" s="4" t="str">
        <f>HYPERLINK("E:\AutoTest\log\2022-01-20_18-29-52\AW02-JK-AIDL-0809","测试图片地址")</f>
        <v>测试图片地址</v>
      </c>
      <c r="S17" s="4" t="s">
        <v>38</v>
      </c>
      <c r="T17" s="4" t="s">
        <v>39</v>
      </c>
      <c r="U17" s="4" t="s">
        <v>120</v>
      </c>
      <c r="V17" s="4"/>
      <c r="W17" s="4" t="s">
        <v>41</v>
      </c>
    </row>
    <row r="18" ht="409.5" customHeight="1" spans="1:23">
      <c r="A18" s="3" t="s">
        <v>121</v>
      </c>
      <c r="B18" s="4">
        <v>80023</v>
      </c>
      <c r="C18" s="4" t="s">
        <v>24</v>
      </c>
      <c r="D18" s="4" t="s">
        <v>122</v>
      </c>
      <c r="E18" s="4" t="s">
        <v>58</v>
      </c>
      <c r="F18" s="4" t="s">
        <v>123</v>
      </c>
      <c r="G18" s="4" t="s">
        <v>60</v>
      </c>
      <c r="H18" s="3" t="s">
        <v>69</v>
      </c>
      <c r="I18" s="11"/>
      <c r="J18" s="3" t="s">
        <v>62</v>
      </c>
      <c r="K18" s="12" t="s">
        <v>31</v>
      </c>
      <c r="L18" s="3" t="s">
        <v>124</v>
      </c>
      <c r="M18" s="13" t="s">
        <v>33</v>
      </c>
      <c r="N18" s="3" t="s">
        <v>71</v>
      </c>
      <c r="O18" s="3" t="s">
        <v>45</v>
      </c>
      <c r="P18" s="3" t="s">
        <v>72</v>
      </c>
      <c r="Q18" s="3" t="s">
        <v>37</v>
      </c>
      <c r="R18" s="4" t="str">
        <f>HYPERLINK("E:\AutoTest\log\2022-01-20_18-29-52\AW02-JK-AIDL-0810","测试图片地址")</f>
        <v>测试图片地址</v>
      </c>
      <c r="S18" s="4" t="s">
        <v>38</v>
      </c>
      <c r="T18" s="4" t="s">
        <v>39</v>
      </c>
      <c r="U18" s="4" t="s">
        <v>125</v>
      </c>
      <c r="V18" s="4"/>
      <c r="W18" s="4" t="s">
        <v>41</v>
      </c>
    </row>
    <row r="19" ht="409.5" customHeight="1" spans="1:23">
      <c r="A19" s="3" t="s">
        <v>126</v>
      </c>
      <c r="B19" s="4">
        <v>80023</v>
      </c>
      <c r="C19" s="4" t="s">
        <v>24</v>
      </c>
      <c r="D19" s="4" t="s">
        <v>122</v>
      </c>
      <c r="E19" s="4" t="s">
        <v>58</v>
      </c>
      <c r="F19" s="4" t="s">
        <v>127</v>
      </c>
      <c r="G19" s="4" t="s">
        <v>60</v>
      </c>
      <c r="H19" s="3" t="s">
        <v>69</v>
      </c>
      <c r="I19" s="11"/>
      <c r="J19" s="3" t="s">
        <v>62</v>
      </c>
      <c r="K19" s="12" t="s">
        <v>31</v>
      </c>
      <c r="L19" s="3" t="s">
        <v>128</v>
      </c>
      <c r="M19" s="13" t="s">
        <v>33</v>
      </c>
      <c r="N19" s="3" t="s">
        <v>71</v>
      </c>
      <c r="O19" s="3" t="s">
        <v>45</v>
      </c>
      <c r="P19" s="3" t="s">
        <v>72</v>
      </c>
      <c r="Q19" s="3" t="s">
        <v>37</v>
      </c>
      <c r="R19" s="4" t="str">
        <f>HYPERLINK("E:\AutoTest\log\2022-01-20_18-29-52\AW02-JK-AIDL-0811","测试图片地址")</f>
        <v>测试图片地址</v>
      </c>
      <c r="S19" s="4" t="s">
        <v>38</v>
      </c>
      <c r="T19" s="4" t="s">
        <v>39</v>
      </c>
      <c r="U19" s="4" t="s">
        <v>129</v>
      </c>
      <c r="V19" s="4"/>
      <c r="W19" s="4" t="s">
        <v>41</v>
      </c>
    </row>
    <row r="20" ht="409.5" customHeight="1" spans="1:23">
      <c r="A20" s="3" t="s">
        <v>130</v>
      </c>
      <c r="B20" s="4">
        <v>80023</v>
      </c>
      <c r="C20" s="4" t="s">
        <v>24</v>
      </c>
      <c r="D20" s="4" t="s">
        <v>131</v>
      </c>
      <c r="E20" s="4" t="s">
        <v>26</v>
      </c>
      <c r="F20" s="4" t="s">
        <v>132</v>
      </c>
      <c r="G20" s="4" t="s">
        <v>28</v>
      </c>
      <c r="H20" s="3" t="s">
        <v>29</v>
      </c>
      <c r="I20" s="11"/>
      <c r="J20" s="3" t="s">
        <v>133</v>
      </c>
      <c r="K20" s="12" t="s">
        <v>31</v>
      </c>
      <c r="L20" s="3" t="s">
        <v>134</v>
      </c>
      <c r="M20" s="13" t="s">
        <v>33</v>
      </c>
      <c r="N20" s="3" t="s">
        <v>34</v>
      </c>
      <c r="O20" s="3" t="s">
        <v>135</v>
      </c>
      <c r="P20" s="3" t="s">
        <v>36</v>
      </c>
      <c r="Q20" s="3" t="s">
        <v>37</v>
      </c>
      <c r="R20" s="4" t="str">
        <f>HYPERLINK("E:\AutoTest\log\2022-01-20_18-29-52\AW02-JK-AIDL-0812","测试图片地址")</f>
        <v>测试图片地址</v>
      </c>
      <c r="S20" s="4" t="s">
        <v>38</v>
      </c>
      <c r="T20" s="4" t="s">
        <v>39</v>
      </c>
      <c r="U20" s="4" t="s">
        <v>136</v>
      </c>
      <c r="V20" s="4"/>
      <c r="W20" s="4" t="s">
        <v>41</v>
      </c>
    </row>
    <row r="21" ht="409.5" customHeight="1" spans="1:23">
      <c r="A21" s="3" t="s">
        <v>137</v>
      </c>
      <c r="B21" s="4">
        <v>80023</v>
      </c>
      <c r="C21" s="4" t="s">
        <v>24</v>
      </c>
      <c r="D21" s="4" t="s">
        <v>138</v>
      </c>
      <c r="E21" s="4" t="s">
        <v>26</v>
      </c>
      <c r="F21" s="4" t="s">
        <v>139</v>
      </c>
      <c r="G21" s="4" t="s">
        <v>28</v>
      </c>
      <c r="H21" s="3" t="s">
        <v>29</v>
      </c>
      <c r="I21" s="11"/>
      <c r="J21" s="3" t="s">
        <v>133</v>
      </c>
      <c r="K21" s="12" t="s">
        <v>31</v>
      </c>
      <c r="L21" s="3" t="s">
        <v>140</v>
      </c>
      <c r="M21" s="13" t="s">
        <v>33</v>
      </c>
      <c r="N21" s="3" t="s">
        <v>34</v>
      </c>
      <c r="O21" s="3" t="s">
        <v>141</v>
      </c>
      <c r="P21" s="3" t="s">
        <v>36</v>
      </c>
      <c r="Q21" s="3" t="s">
        <v>37</v>
      </c>
      <c r="R21" s="4" t="str">
        <f>HYPERLINK("E:\AutoTest\log\2022-01-20_18-29-52\AW02-JK-AIDL-0813","测试图片地址")</f>
        <v>测试图片地址</v>
      </c>
      <c r="S21" s="4" t="s">
        <v>38</v>
      </c>
      <c r="T21" s="4" t="s">
        <v>39</v>
      </c>
      <c r="U21" s="4" t="s">
        <v>142</v>
      </c>
      <c r="V21" s="4"/>
      <c r="W21" s="4" t="s">
        <v>41</v>
      </c>
    </row>
    <row r="22" ht="409.5" customHeight="1" spans="1:23">
      <c r="A22" s="3" t="s">
        <v>143</v>
      </c>
      <c r="B22" s="4">
        <v>80023</v>
      </c>
      <c r="C22" s="4" t="s">
        <v>24</v>
      </c>
      <c r="D22" s="4" t="s">
        <v>144</v>
      </c>
      <c r="E22" s="4" t="s">
        <v>58</v>
      </c>
      <c r="F22" s="4" t="s">
        <v>145</v>
      </c>
      <c r="G22" s="4" t="s">
        <v>60</v>
      </c>
      <c r="H22" s="3" t="s">
        <v>69</v>
      </c>
      <c r="I22" s="11"/>
      <c r="J22" s="3" t="s">
        <v>133</v>
      </c>
      <c r="K22" s="12" t="s">
        <v>31</v>
      </c>
      <c r="L22" s="3" t="s">
        <v>146</v>
      </c>
      <c r="M22" s="13" t="s">
        <v>33</v>
      </c>
      <c r="N22" s="3" t="s">
        <v>71</v>
      </c>
      <c r="O22" s="3" t="s">
        <v>45</v>
      </c>
      <c r="P22" s="3" t="s">
        <v>37</v>
      </c>
      <c r="Q22" s="3" t="s">
        <v>37</v>
      </c>
      <c r="R22" s="4" t="str">
        <f>HYPERLINK("E:\AutoTest\log\2022-01-20_18-29-52\AW02-JK-AIDL-0814","测试图片地址")</f>
        <v>测试图片地址</v>
      </c>
      <c r="S22" s="4" t="s">
        <v>38</v>
      </c>
      <c r="T22" s="4" t="s">
        <v>39</v>
      </c>
      <c r="U22" s="4" t="s">
        <v>147</v>
      </c>
      <c r="V22" s="4"/>
      <c r="W22" s="4" t="s">
        <v>41</v>
      </c>
    </row>
    <row r="23" ht="409.5" customHeight="1" spans="1:23">
      <c r="A23" s="3" t="s">
        <v>148</v>
      </c>
      <c r="B23" s="4">
        <v>80023</v>
      </c>
      <c r="C23" s="4" t="s">
        <v>24</v>
      </c>
      <c r="D23" s="4" t="s">
        <v>144</v>
      </c>
      <c r="E23" s="4" t="s">
        <v>58</v>
      </c>
      <c r="F23" s="4" t="s">
        <v>149</v>
      </c>
      <c r="G23" s="4" t="s">
        <v>60</v>
      </c>
      <c r="H23" s="3" t="s">
        <v>69</v>
      </c>
      <c r="I23" s="11"/>
      <c r="J23" s="3" t="s">
        <v>133</v>
      </c>
      <c r="K23" s="12" t="s">
        <v>31</v>
      </c>
      <c r="L23" s="3" t="s">
        <v>150</v>
      </c>
      <c r="M23" s="13" t="s">
        <v>33</v>
      </c>
      <c r="N23" s="3" t="s">
        <v>71</v>
      </c>
      <c r="O23" s="3" t="s">
        <v>45</v>
      </c>
      <c r="P23" s="3" t="s">
        <v>37</v>
      </c>
      <c r="Q23" s="3" t="s">
        <v>37</v>
      </c>
      <c r="R23" s="4" t="str">
        <f>HYPERLINK("E:\AutoTest\log\2022-01-20_18-29-52\AW02-JK-AIDL-0815","测试图片地址")</f>
        <v>测试图片地址</v>
      </c>
      <c r="S23" s="4" t="s">
        <v>38</v>
      </c>
      <c r="T23" s="4" t="s">
        <v>39</v>
      </c>
      <c r="U23" s="4" t="s">
        <v>151</v>
      </c>
      <c r="V23" s="4"/>
      <c r="W23" s="4" t="s">
        <v>41</v>
      </c>
    </row>
    <row r="24" ht="409.5" customHeight="1" spans="1:23">
      <c r="A24" s="3" t="s">
        <v>152</v>
      </c>
      <c r="B24" s="4">
        <v>80023</v>
      </c>
      <c r="C24" s="4" t="s">
        <v>24</v>
      </c>
      <c r="D24" s="4" t="s">
        <v>153</v>
      </c>
      <c r="E24" s="4" t="s">
        <v>58</v>
      </c>
      <c r="F24" s="4" t="s">
        <v>154</v>
      </c>
      <c r="G24" s="4" t="s">
        <v>60</v>
      </c>
      <c r="H24" s="3"/>
      <c r="I24" s="11"/>
      <c r="J24" s="3" t="s">
        <v>133</v>
      </c>
      <c r="K24" s="12" t="s">
        <v>31</v>
      </c>
      <c r="L24" s="3" t="s">
        <v>124</v>
      </c>
      <c r="M24" s="13" t="s">
        <v>33</v>
      </c>
      <c r="N24" s="3" t="s">
        <v>71</v>
      </c>
      <c r="O24" s="3" t="s">
        <v>155</v>
      </c>
      <c r="P24" s="3" t="s">
        <v>72</v>
      </c>
      <c r="Q24" s="3" t="s">
        <v>37</v>
      </c>
      <c r="R24" s="4" t="str">
        <f>HYPERLINK("E:\AutoTest\log\2022-01-20_18-29-52\AW02-JK-AIDL-0816","测试图片地址")</f>
        <v>测试图片地址</v>
      </c>
      <c r="S24" s="4" t="s">
        <v>38</v>
      </c>
      <c r="T24" s="4" t="s">
        <v>39</v>
      </c>
      <c r="U24" s="4" t="s">
        <v>156</v>
      </c>
      <c r="V24" s="4"/>
      <c r="W24" s="4" t="s">
        <v>41</v>
      </c>
    </row>
    <row r="25" ht="409.5" customHeight="1" spans="1:23">
      <c r="A25" s="3" t="s">
        <v>157</v>
      </c>
      <c r="B25" s="4">
        <v>80023</v>
      </c>
      <c r="C25" s="4" t="s">
        <v>24</v>
      </c>
      <c r="D25" s="4" t="s">
        <v>153</v>
      </c>
      <c r="E25" s="4" t="s">
        <v>58</v>
      </c>
      <c r="F25" s="4" t="s">
        <v>158</v>
      </c>
      <c r="G25" s="4" t="s">
        <v>60</v>
      </c>
      <c r="H25" s="3"/>
      <c r="I25" s="11"/>
      <c r="J25" s="3" t="s">
        <v>159</v>
      </c>
      <c r="K25" s="12" t="s">
        <v>31</v>
      </c>
      <c r="L25" s="3" t="s">
        <v>160</v>
      </c>
      <c r="M25" s="13" t="s">
        <v>33</v>
      </c>
      <c r="N25" s="3" t="s">
        <v>71</v>
      </c>
      <c r="O25" s="3" t="s">
        <v>161</v>
      </c>
      <c r="P25" s="3" t="s">
        <v>72</v>
      </c>
      <c r="Q25" s="3" t="s">
        <v>37</v>
      </c>
      <c r="R25" s="4" t="str">
        <f>HYPERLINK("E:\AutoTest\log\2022-01-20_18-29-52\AW02-JK-AIDL-0817","测试图片地址")</f>
        <v>测试图片地址</v>
      </c>
      <c r="S25" s="4" t="s">
        <v>38</v>
      </c>
      <c r="T25" s="4" t="s">
        <v>39</v>
      </c>
      <c r="U25" s="4" t="s">
        <v>162</v>
      </c>
      <c r="V25" s="4"/>
      <c r="W25" s="4" t="s">
        <v>41</v>
      </c>
    </row>
    <row r="26" ht="409.5" customHeight="1" spans="1:23">
      <c r="A26" s="3" t="s">
        <v>163</v>
      </c>
      <c r="B26" s="4">
        <v>80076</v>
      </c>
      <c r="C26" s="4" t="s">
        <v>164</v>
      </c>
      <c r="D26" s="4" t="s">
        <v>165</v>
      </c>
      <c r="E26" s="4" t="s">
        <v>26</v>
      </c>
      <c r="F26" s="4" t="s">
        <v>166</v>
      </c>
      <c r="G26" s="4" t="s">
        <v>28</v>
      </c>
      <c r="H26" s="3" t="s">
        <v>29</v>
      </c>
      <c r="I26" s="11"/>
      <c r="J26" s="3" t="s">
        <v>167</v>
      </c>
      <c r="K26" s="12" t="s">
        <v>168</v>
      </c>
      <c r="L26" s="3" t="s">
        <v>169</v>
      </c>
      <c r="M26" s="13" t="s">
        <v>33</v>
      </c>
      <c r="N26" s="3" t="s">
        <v>34</v>
      </c>
      <c r="O26" s="3" t="s">
        <v>170</v>
      </c>
      <c r="P26" s="3" t="s">
        <v>171</v>
      </c>
      <c r="Q26" s="3" t="s">
        <v>37</v>
      </c>
      <c r="R26" s="4" t="str">
        <f>HYPERLINK("E:\AutoTest\log\2022-01-20_18-29-52\AW02-JK-AIDL-0818","测试图片地址")</f>
        <v>测试图片地址</v>
      </c>
      <c r="S26" s="4" t="s">
        <v>172</v>
      </c>
      <c r="T26" s="4" t="s">
        <v>39</v>
      </c>
      <c r="U26" s="4" t="s">
        <v>173</v>
      </c>
      <c r="V26" s="4"/>
      <c r="W26" s="4" t="s">
        <v>174</v>
      </c>
    </row>
    <row r="27" ht="409.5" customHeight="1" spans="1:23">
      <c r="A27" s="3" t="s">
        <v>175</v>
      </c>
      <c r="B27" s="4">
        <v>80076</v>
      </c>
      <c r="C27" s="4" t="s">
        <v>164</v>
      </c>
      <c r="D27" s="4" t="s">
        <v>165</v>
      </c>
      <c r="E27" s="4" t="s">
        <v>26</v>
      </c>
      <c r="F27" s="4" t="s">
        <v>176</v>
      </c>
      <c r="G27" s="4" t="s">
        <v>28</v>
      </c>
      <c r="H27" s="3" t="s">
        <v>29</v>
      </c>
      <c r="I27" s="11"/>
      <c r="J27" s="3" t="s">
        <v>167</v>
      </c>
      <c r="K27" s="12" t="s">
        <v>168</v>
      </c>
      <c r="L27" s="3" t="s">
        <v>177</v>
      </c>
      <c r="M27" s="13" t="s">
        <v>33</v>
      </c>
      <c r="N27" s="3" t="s">
        <v>34</v>
      </c>
      <c r="O27" s="3" t="s">
        <v>178</v>
      </c>
      <c r="P27" s="3" t="s">
        <v>171</v>
      </c>
      <c r="Q27" s="3" t="s">
        <v>37</v>
      </c>
      <c r="R27" s="4" t="str">
        <f>HYPERLINK("E:\AutoTest\log\2022-01-20_18-29-52\AW02-JK-AIDL-0819","测试图片地址")</f>
        <v>测试图片地址</v>
      </c>
      <c r="S27" s="4" t="s">
        <v>172</v>
      </c>
      <c r="T27" s="4" t="s">
        <v>39</v>
      </c>
      <c r="U27" s="4" t="s">
        <v>179</v>
      </c>
      <c r="V27" s="4"/>
      <c r="W27" s="4" t="s">
        <v>174</v>
      </c>
    </row>
    <row r="28" ht="409.5" customHeight="1" spans="1:23">
      <c r="A28" s="3" t="s">
        <v>180</v>
      </c>
      <c r="B28" s="4">
        <v>80076</v>
      </c>
      <c r="C28" s="4" t="s">
        <v>164</v>
      </c>
      <c r="D28" s="4" t="s">
        <v>181</v>
      </c>
      <c r="E28" s="4" t="s">
        <v>58</v>
      </c>
      <c r="F28" s="4" t="s">
        <v>182</v>
      </c>
      <c r="G28" s="4" t="s">
        <v>60</v>
      </c>
      <c r="H28" s="3" t="s">
        <v>69</v>
      </c>
      <c r="I28" s="11"/>
      <c r="J28" s="3" t="s">
        <v>167</v>
      </c>
      <c r="K28" s="12" t="s">
        <v>168</v>
      </c>
      <c r="L28" s="3" t="s">
        <v>183</v>
      </c>
      <c r="M28" s="13" t="s">
        <v>33</v>
      </c>
      <c r="N28" s="3" t="s">
        <v>71</v>
      </c>
      <c r="O28" s="3" t="s">
        <v>45</v>
      </c>
      <c r="P28" s="3" t="s">
        <v>184</v>
      </c>
      <c r="Q28" s="3" t="s">
        <v>37</v>
      </c>
      <c r="R28" s="4" t="str">
        <f>HYPERLINK("E:\AutoTest\log\2022-01-20_18-29-52\AW02-JK-AIDL-0820","测试图片地址")</f>
        <v>测试图片地址</v>
      </c>
      <c r="S28" s="4" t="s">
        <v>172</v>
      </c>
      <c r="T28" s="4" t="s">
        <v>39</v>
      </c>
      <c r="U28" s="4" t="s">
        <v>185</v>
      </c>
      <c r="V28" s="4"/>
      <c r="W28" s="4" t="s">
        <v>174</v>
      </c>
    </row>
    <row r="29" ht="409.5" customHeight="1" spans="1:23">
      <c r="A29" s="3" t="s">
        <v>186</v>
      </c>
      <c r="B29" s="4">
        <v>80076</v>
      </c>
      <c r="C29" s="4" t="s">
        <v>164</v>
      </c>
      <c r="D29" s="4" t="s">
        <v>181</v>
      </c>
      <c r="E29" s="4" t="s">
        <v>58</v>
      </c>
      <c r="F29" s="4" t="s">
        <v>187</v>
      </c>
      <c r="G29" s="4" t="s">
        <v>60</v>
      </c>
      <c r="H29" s="3" t="s">
        <v>69</v>
      </c>
      <c r="I29" s="11"/>
      <c r="J29" s="3" t="s">
        <v>167</v>
      </c>
      <c r="K29" s="12" t="s">
        <v>168</v>
      </c>
      <c r="L29" s="3" t="s">
        <v>188</v>
      </c>
      <c r="M29" s="13" t="s">
        <v>33</v>
      </c>
      <c r="N29" s="3" t="s">
        <v>71</v>
      </c>
      <c r="O29" s="3" t="s">
        <v>45</v>
      </c>
      <c r="P29" s="3" t="s">
        <v>184</v>
      </c>
      <c r="Q29" s="3" t="s">
        <v>37</v>
      </c>
      <c r="R29" s="4" t="str">
        <f>HYPERLINK("E:\AutoTest\log\2022-01-20_18-29-52\AW02-JK-AIDL-0821","测试图片地址")</f>
        <v>测试图片地址</v>
      </c>
      <c r="S29" s="4" t="s">
        <v>172</v>
      </c>
      <c r="T29" s="4" t="s">
        <v>39</v>
      </c>
      <c r="U29" s="4" t="s">
        <v>189</v>
      </c>
      <c r="V29" s="4"/>
      <c r="W29" s="4" t="s">
        <v>174</v>
      </c>
    </row>
    <row r="30" ht="409.5" customHeight="1" spans="1:23">
      <c r="A30" s="3" t="s">
        <v>190</v>
      </c>
      <c r="B30" s="4">
        <v>80078</v>
      </c>
      <c r="C30" s="4" t="s">
        <v>191</v>
      </c>
      <c r="D30" s="4" t="s">
        <v>192</v>
      </c>
      <c r="E30" s="4" t="s">
        <v>26</v>
      </c>
      <c r="F30" s="4" t="s">
        <v>191</v>
      </c>
      <c r="G30" s="4" t="s">
        <v>28</v>
      </c>
      <c r="H30" s="3" t="s">
        <v>29</v>
      </c>
      <c r="I30" s="11"/>
      <c r="J30" s="3" t="s">
        <v>167</v>
      </c>
      <c r="K30" s="12" t="s">
        <v>168</v>
      </c>
      <c r="L30" s="3" t="s">
        <v>193</v>
      </c>
      <c r="M30" s="13" t="s">
        <v>33</v>
      </c>
      <c r="N30" s="3" t="s">
        <v>34</v>
      </c>
      <c r="O30" s="4" t="s">
        <v>192</v>
      </c>
      <c r="P30" s="4" t="s">
        <v>194</v>
      </c>
      <c r="Q30" s="4" t="s">
        <v>37</v>
      </c>
      <c r="R30" s="4" t="str">
        <f>HYPERLINK("E:\AutoTest\log\2022-01-20_18-29-52\AW02-JK-AIDL-0822","测试图片地址")</f>
        <v>测试图片地址</v>
      </c>
      <c r="S30" s="4" t="s">
        <v>172</v>
      </c>
      <c r="T30" s="4" t="s">
        <v>39</v>
      </c>
      <c r="U30" s="4" t="s">
        <v>195</v>
      </c>
      <c r="V30" s="4"/>
      <c r="W30" s="4" t="s">
        <v>174</v>
      </c>
    </row>
    <row r="31" ht="409.5" customHeight="1" spans="1:23">
      <c r="A31" s="3" t="s">
        <v>196</v>
      </c>
      <c r="B31" s="4">
        <v>80078</v>
      </c>
      <c r="C31" s="4" t="s">
        <v>191</v>
      </c>
      <c r="D31" s="4" t="s">
        <v>192</v>
      </c>
      <c r="E31" s="4" t="s">
        <v>58</v>
      </c>
      <c r="F31" s="4" t="s">
        <v>191</v>
      </c>
      <c r="G31" s="4" t="s">
        <v>60</v>
      </c>
      <c r="H31" s="3" t="s">
        <v>29</v>
      </c>
      <c r="I31" s="11"/>
      <c r="J31" s="3" t="s">
        <v>81</v>
      </c>
      <c r="K31" s="12" t="s">
        <v>82</v>
      </c>
      <c r="L31" s="3" t="s">
        <v>193</v>
      </c>
      <c r="M31" s="13" t="s">
        <v>33</v>
      </c>
      <c r="N31" s="3" t="s">
        <v>197</v>
      </c>
      <c r="O31" s="4" t="s">
        <v>45</v>
      </c>
      <c r="P31" s="4" t="s">
        <v>198</v>
      </c>
      <c r="Q31" s="4" t="s">
        <v>37</v>
      </c>
      <c r="R31" s="4" t="str">
        <f>HYPERLINK("E:\AutoTest\log\2022-01-20_18-29-52\AW02-JK-AIDL-0823","测试图片地址")</f>
        <v>测试图片地址</v>
      </c>
      <c r="S31" s="4" t="s">
        <v>38</v>
      </c>
      <c r="T31" s="4" t="s">
        <v>39</v>
      </c>
      <c r="U31" s="4" t="s">
        <v>199</v>
      </c>
      <c r="V31" s="4"/>
      <c r="W31" s="4" t="s">
        <v>41</v>
      </c>
    </row>
    <row r="32" ht="409.5" customHeight="1" spans="1:23">
      <c r="A32" s="3" t="s">
        <v>200</v>
      </c>
      <c r="B32" s="4">
        <v>80097</v>
      </c>
      <c r="C32" s="4" t="s">
        <v>201</v>
      </c>
      <c r="D32" s="4" t="s">
        <v>201</v>
      </c>
      <c r="E32" s="4" t="s">
        <v>26</v>
      </c>
      <c r="F32" s="4" t="s">
        <v>202</v>
      </c>
      <c r="G32" s="4" t="s">
        <v>28</v>
      </c>
      <c r="H32" s="3" t="s">
        <v>29</v>
      </c>
      <c r="I32" s="11"/>
      <c r="J32" s="3" t="s">
        <v>81</v>
      </c>
      <c r="K32" s="12"/>
      <c r="L32" s="3" t="s">
        <v>203</v>
      </c>
      <c r="M32" s="13" t="s">
        <v>33</v>
      </c>
      <c r="N32" s="3" t="s">
        <v>204</v>
      </c>
      <c r="O32" s="3" t="s">
        <v>205</v>
      </c>
      <c r="P32" s="3" t="s">
        <v>206</v>
      </c>
      <c r="Q32" s="3" t="s">
        <v>207</v>
      </c>
      <c r="R32" s="4" t="str">
        <f>HYPERLINK("E:\AutoTest\log\2022-01-20_18-29-52\AW02-JK-AIDL-0824","测试图片地址")</f>
        <v>测试图片地址</v>
      </c>
      <c r="S32" s="4" t="s">
        <v>38</v>
      </c>
      <c r="T32" s="4" t="s">
        <v>39</v>
      </c>
      <c r="U32" s="4" t="s">
        <v>208</v>
      </c>
      <c r="V32" s="4"/>
      <c r="W32" s="4" t="s">
        <v>41</v>
      </c>
    </row>
    <row r="33" ht="409.5" customHeight="1" spans="1:23">
      <c r="A33" s="3" t="s">
        <v>209</v>
      </c>
      <c r="B33" s="4">
        <v>80097</v>
      </c>
      <c r="C33" s="4" t="s">
        <v>201</v>
      </c>
      <c r="D33" s="4" t="s">
        <v>201</v>
      </c>
      <c r="E33" s="4" t="s">
        <v>26</v>
      </c>
      <c r="F33" s="4" t="s">
        <v>210</v>
      </c>
      <c r="G33" s="4" t="s">
        <v>28</v>
      </c>
      <c r="H33" s="3" t="s">
        <v>29</v>
      </c>
      <c r="I33" s="11"/>
      <c r="J33" s="3" t="s">
        <v>81</v>
      </c>
      <c r="K33" s="12"/>
      <c r="L33" s="3" t="s">
        <v>211</v>
      </c>
      <c r="M33" s="13" t="s">
        <v>33</v>
      </c>
      <c r="N33" s="3" t="s">
        <v>204</v>
      </c>
      <c r="O33" s="3" t="s">
        <v>212</v>
      </c>
      <c r="P33" s="3" t="s">
        <v>206</v>
      </c>
      <c r="Q33" s="3" t="s">
        <v>207</v>
      </c>
      <c r="R33" s="4" t="str">
        <f>HYPERLINK("E:\AutoTest\log\2022-01-20_18-29-52\AW02-JK-AIDL-0825","测试图片地址")</f>
        <v>测试图片地址</v>
      </c>
      <c r="S33" s="4" t="s">
        <v>38</v>
      </c>
      <c r="T33" s="4" t="s">
        <v>39</v>
      </c>
      <c r="U33" s="4" t="s">
        <v>213</v>
      </c>
      <c r="V33" s="4"/>
      <c r="W33" s="4" t="s">
        <v>41</v>
      </c>
    </row>
    <row r="34" ht="409.5" customHeight="1" spans="1:23">
      <c r="A34" s="3" t="s">
        <v>214</v>
      </c>
      <c r="B34" s="4">
        <v>80097</v>
      </c>
      <c r="C34" s="4" t="s">
        <v>201</v>
      </c>
      <c r="D34" s="4" t="s">
        <v>201</v>
      </c>
      <c r="E34" s="4" t="s">
        <v>58</v>
      </c>
      <c r="F34" s="4" t="s">
        <v>215</v>
      </c>
      <c r="G34" s="4" t="s">
        <v>28</v>
      </c>
      <c r="H34" s="3" t="s">
        <v>29</v>
      </c>
      <c r="I34" s="11"/>
      <c r="J34" s="3" t="s">
        <v>81</v>
      </c>
      <c r="K34" s="12"/>
      <c r="L34" s="3" t="s">
        <v>216</v>
      </c>
      <c r="M34" s="13" t="s">
        <v>33</v>
      </c>
      <c r="N34" s="3" t="s">
        <v>204</v>
      </c>
      <c r="O34" s="3" t="s">
        <v>217</v>
      </c>
      <c r="P34" s="3" t="s">
        <v>206</v>
      </c>
      <c r="Q34" s="3" t="s">
        <v>207</v>
      </c>
      <c r="R34" s="4" t="str">
        <f>HYPERLINK("E:\AutoTest\log\2022-01-20_18-29-52\AW02-JK-AIDL-0826","测试图片地址")</f>
        <v>测试图片地址</v>
      </c>
      <c r="S34" s="4" t="s">
        <v>38</v>
      </c>
      <c r="T34" s="4" t="s">
        <v>39</v>
      </c>
      <c r="U34" s="4" t="s">
        <v>218</v>
      </c>
      <c r="V34" s="4"/>
      <c r="W34" s="4" t="s">
        <v>41</v>
      </c>
    </row>
    <row r="35" ht="409.5" customHeight="1" spans="1:23">
      <c r="A35" s="3" t="s">
        <v>219</v>
      </c>
      <c r="B35" s="4">
        <v>80097</v>
      </c>
      <c r="C35" s="4" t="s">
        <v>201</v>
      </c>
      <c r="D35" s="4" t="s">
        <v>201</v>
      </c>
      <c r="E35" s="4" t="s">
        <v>58</v>
      </c>
      <c r="F35" s="4" t="s">
        <v>220</v>
      </c>
      <c r="G35" s="4" t="s">
        <v>60</v>
      </c>
      <c r="H35" s="3" t="s">
        <v>29</v>
      </c>
      <c r="I35" s="11"/>
      <c r="J35" s="3" t="s">
        <v>81</v>
      </c>
      <c r="K35" s="12"/>
      <c r="L35" s="3" t="s">
        <v>221</v>
      </c>
      <c r="M35" s="13" t="s">
        <v>33</v>
      </c>
      <c r="N35" s="3" t="s">
        <v>222</v>
      </c>
      <c r="O35" s="3" t="s">
        <v>223</v>
      </c>
      <c r="P35" s="3" t="s">
        <v>206</v>
      </c>
      <c r="Q35" s="3" t="s">
        <v>37</v>
      </c>
      <c r="R35" s="4" t="str">
        <f>HYPERLINK("E:\AutoTest\log\2022-01-20_18-29-52\AW02-JK-AIDL-0828","测试图片地址")</f>
        <v>测试图片地址</v>
      </c>
      <c r="S35" s="4" t="s">
        <v>38</v>
      </c>
      <c r="T35" s="4" t="s">
        <v>39</v>
      </c>
      <c r="U35" s="4" t="s">
        <v>224</v>
      </c>
      <c r="V35" s="4"/>
      <c r="W35" s="4" t="s">
        <v>41</v>
      </c>
    </row>
    <row r="36" ht="409.5" customHeight="1" spans="1:23">
      <c r="A36" s="3" t="s">
        <v>225</v>
      </c>
      <c r="B36" s="4">
        <v>80097</v>
      </c>
      <c r="C36" s="4" t="s">
        <v>201</v>
      </c>
      <c r="D36" s="4" t="s">
        <v>201</v>
      </c>
      <c r="E36" s="4" t="s">
        <v>58</v>
      </c>
      <c r="F36" s="4" t="s">
        <v>226</v>
      </c>
      <c r="G36" s="4" t="s">
        <v>60</v>
      </c>
      <c r="H36" s="3" t="s">
        <v>29</v>
      </c>
      <c r="I36" s="11"/>
      <c r="J36" s="3" t="s">
        <v>81</v>
      </c>
      <c r="K36" s="12"/>
      <c r="L36" s="3" t="s">
        <v>227</v>
      </c>
      <c r="M36" s="13" t="s">
        <v>33</v>
      </c>
      <c r="N36" s="3" t="s">
        <v>71</v>
      </c>
      <c r="O36" s="3" t="s">
        <v>223</v>
      </c>
      <c r="P36" s="3" t="s">
        <v>206</v>
      </c>
      <c r="Q36" s="3" t="s">
        <v>37</v>
      </c>
      <c r="R36" s="4" t="str">
        <f>HYPERLINK("E:\AutoTest\log\2022-01-20_18-29-52\AW02-JK-AIDL-0829","测试图片地址")</f>
        <v>测试图片地址</v>
      </c>
      <c r="S36" s="4" t="s">
        <v>38</v>
      </c>
      <c r="T36" s="4" t="s">
        <v>39</v>
      </c>
      <c r="U36" s="4" t="s">
        <v>228</v>
      </c>
      <c r="V36" s="4"/>
      <c r="W36" s="4" t="s">
        <v>41</v>
      </c>
    </row>
    <row r="37" ht="409.5" customHeight="1" spans="1:23">
      <c r="A37" s="3" t="s">
        <v>229</v>
      </c>
      <c r="B37" s="4">
        <v>80097</v>
      </c>
      <c r="C37" s="4" t="s">
        <v>201</v>
      </c>
      <c r="D37" s="4" t="s">
        <v>201</v>
      </c>
      <c r="E37" s="4" t="s">
        <v>58</v>
      </c>
      <c r="F37" s="4" t="s">
        <v>230</v>
      </c>
      <c r="G37" s="4" t="s">
        <v>60</v>
      </c>
      <c r="H37" s="3" t="s">
        <v>29</v>
      </c>
      <c r="I37" s="11"/>
      <c r="J37" s="3" t="s">
        <v>81</v>
      </c>
      <c r="K37" s="12"/>
      <c r="L37" s="3" t="s">
        <v>231</v>
      </c>
      <c r="M37" s="13" t="s">
        <v>33</v>
      </c>
      <c r="N37" s="3" t="s">
        <v>71</v>
      </c>
      <c r="O37" s="3" t="s">
        <v>223</v>
      </c>
      <c r="P37" s="3" t="s">
        <v>206</v>
      </c>
      <c r="Q37" s="3" t="s">
        <v>37</v>
      </c>
      <c r="R37" s="4" t="str">
        <f>HYPERLINK("E:\AutoTest\log\2022-01-20_18-29-52\AW02-JK-AIDL-0830","测试图片地址")</f>
        <v>测试图片地址</v>
      </c>
      <c r="S37" s="4" t="s">
        <v>38</v>
      </c>
      <c r="T37" s="4" t="s">
        <v>39</v>
      </c>
      <c r="U37" s="4" t="s">
        <v>232</v>
      </c>
      <c r="V37" s="4"/>
      <c r="W37" s="4" t="s">
        <v>41</v>
      </c>
    </row>
    <row r="38" ht="409.5" customHeight="1" spans="1:23">
      <c r="A38" s="3" t="s">
        <v>233</v>
      </c>
      <c r="B38" s="4">
        <v>80107</v>
      </c>
      <c r="C38" s="4" t="s">
        <v>234</v>
      </c>
      <c r="D38" s="4" t="s">
        <v>235</v>
      </c>
      <c r="E38" s="4" t="s">
        <v>26</v>
      </c>
      <c r="F38" s="4" t="s">
        <v>236</v>
      </c>
      <c r="G38" s="4" t="s">
        <v>28</v>
      </c>
      <c r="H38" s="3" t="s">
        <v>29</v>
      </c>
      <c r="I38" s="11"/>
      <c r="J38" s="3" t="s">
        <v>167</v>
      </c>
      <c r="K38" s="12" t="s">
        <v>168</v>
      </c>
      <c r="L38" s="3" t="s">
        <v>237</v>
      </c>
      <c r="M38" s="13" t="s">
        <v>33</v>
      </c>
      <c r="N38" s="3" t="s">
        <v>238</v>
      </c>
      <c r="O38" s="3" t="s">
        <v>239</v>
      </c>
      <c r="P38" s="3" t="s">
        <v>240</v>
      </c>
      <c r="Q38" s="3" t="s">
        <v>241</v>
      </c>
      <c r="R38" s="4" t="str">
        <f>HYPERLINK("E:\AutoTest\log\2022-01-20_18-29-52\AW02-JK-AIDL-0835","测试图片地址")</f>
        <v>测试图片地址</v>
      </c>
      <c r="S38" s="4" t="s">
        <v>172</v>
      </c>
      <c r="T38" s="4" t="s">
        <v>39</v>
      </c>
      <c r="U38" s="4" t="s">
        <v>242</v>
      </c>
      <c r="V38" s="4"/>
      <c r="W38" s="4" t="s">
        <v>174</v>
      </c>
    </row>
    <row r="39" ht="409.5" customHeight="1" spans="1:23">
      <c r="A39" s="3" t="s">
        <v>243</v>
      </c>
      <c r="B39" s="4">
        <v>80107</v>
      </c>
      <c r="C39" s="4" t="s">
        <v>234</v>
      </c>
      <c r="D39" s="4" t="s">
        <v>244</v>
      </c>
      <c r="E39" s="4" t="s">
        <v>26</v>
      </c>
      <c r="F39" s="4" t="s">
        <v>245</v>
      </c>
      <c r="G39" s="4" t="s">
        <v>28</v>
      </c>
      <c r="H39" s="3" t="s">
        <v>29</v>
      </c>
      <c r="I39" s="11"/>
      <c r="J39" s="3" t="s">
        <v>167</v>
      </c>
      <c r="K39" s="12" t="s">
        <v>168</v>
      </c>
      <c r="L39" s="3" t="s">
        <v>246</v>
      </c>
      <c r="M39" s="13" t="s">
        <v>33</v>
      </c>
      <c r="N39" s="3" t="s">
        <v>238</v>
      </c>
      <c r="O39" s="3" t="s">
        <v>247</v>
      </c>
      <c r="P39" s="3" t="s">
        <v>240</v>
      </c>
      <c r="Q39" s="3" t="s">
        <v>241</v>
      </c>
      <c r="R39" s="4" t="str">
        <f>HYPERLINK("E:\AutoTest\log\2022-01-20_18-29-52\AW02-JK-AIDL-0836","测试图片地址")</f>
        <v>测试图片地址</v>
      </c>
      <c r="S39" s="4" t="s">
        <v>172</v>
      </c>
      <c r="T39" s="4" t="s">
        <v>39</v>
      </c>
      <c r="U39" s="4" t="s">
        <v>248</v>
      </c>
      <c r="V39" s="4"/>
      <c r="W39" s="4" t="s">
        <v>174</v>
      </c>
    </row>
    <row r="40" ht="409.5" customHeight="1" spans="1:23">
      <c r="A40" s="3" t="s">
        <v>249</v>
      </c>
      <c r="B40" s="4">
        <v>80107</v>
      </c>
      <c r="C40" s="4" t="s">
        <v>234</v>
      </c>
      <c r="D40" s="4" t="s">
        <v>250</v>
      </c>
      <c r="E40" s="4" t="s">
        <v>58</v>
      </c>
      <c r="F40" s="4" t="s">
        <v>251</v>
      </c>
      <c r="G40" s="4" t="s">
        <v>60</v>
      </c>
      <c r="H40" s="3" t="s">
        <v>69</v>
      </c>
      <c r="I40" s="11"/>
      <c r="J40" s="3" t="s">
        <v>167</v>
      </c>
      <c r="K40" s="12" t="s">
        <v>168</v>
      </c>
      <c r="L40" s="3" t="s">
        <v>252</v>
      </c>
      <c r="M40" s="13" t="s">
        <v>33</v>
      </c>
      <c r="N40" s="3" t="s">
        <v>71</v>
      </c>
      <c r="O40" s="3" t="s">
        <v>45</v>
      </c>
      <c r="P40" s="3" t="s">
        <v>253</v>
      </c>
      <c r="Q40" s="3" t="s">
        <v>37</v>
      </c>
      <c r="R40" s="4" t="str">
        <f>HYPERLINK("E:\AutoTest\log\2022-01-20_18-29-52\AW02-JK-AIDL-0837","测试图片地址")</f>
        <v>测试图片地址</v>
      </c>
      <c r="S40" s="4" t="s">
        <v>172</v>
      </c>
      <c r="T40" s="4" t="s">
        <v>39</v>
      </c>
      <c r="U40" s="4" t="s">
        <v>254</v>
      </c>
      <c r="V40" s="4"/>
      <c r="W40" s="4" t="s">
        <v>174</v>
      </c>
    </row>
    <row r="41" ht="409.5" customHeight="1" spans="1:23">
      <c r="A41" s="3" t="s">
        <v>255</v>
      </c>
      <c r="B41" s="4">
        <v>80107</v>
      </c>
      <c r="C41" s="4" t="s">
        <v>234</v>
      </c>
      <c r="D41" s="4" t="s">
        <v>250</v>
      </c>
      <c r="E41" s="4" t="s">
        <v>58</v>
      </c>
      <c r="F41" s="4" t="s">
        <v>256</v>
      </c>
      <c r="G41" s="4" t="s">
        <v>60</v>
      </c>
      <c r="H41" s="3" t="s">
        <v>69</v>
      </c>
      <c r="I41" s="11"/>
      <c r="J41" s="3" t="s">
        <v>167</v>
      </c>
      <c r="K41" s="12" t="s">
        <v>168</v>
      </c>
      <c r="L41" s="3" t="s">
        <v>257</v>
      </c>
      <c r="M41" s="13" t="s">
        <v>33</v>
      </c>
      <c r="N41" s="3" t="s">
        <v>71</v>
      </c>
      <c r="O41" s="3" t="s">
        <v>45</v>
      </c>
      <c r="P41" s="3" t="s">
        <v>253</v>
      </c>
      <c r="Q41" s="3" t="s">
        <v>37</v>
      </c>
      <c r="R41" s="4" t="str">
        <f>HYPERLINK("E:\AutoTest\log\2022-01-20_18-29-52\AW02-JK-AIDL-0838","测试图片地址")</f>
        <v>测试图片地址</v>
      </c>
      <c r="S41" s="4" t="s">
        <v>172</v>
      </c>
      <c r="T41" s="4" t="s">
        <v>39</v>
      </c>
      <c r="U41" s="4" t="s">
        <v>258</v>
      </c>
      <c r="V41" s="4"/>
      <c r="W41" s="4" t="s">
        <v>174</v>
      </c>
    </row>
    <row r="42" ht="409.5" customHeight="1" spans="1:23">
      <c r="A42" s="3" t="s">
        <v>259</v>
      </c>
      <c r="B42" s="4">
        <v>80083</v>
      </c>
      <c r="C42" s="3" t="s">
        <v>260</v>
      </c>
      <c r="D42" s="3" t="s">
        <v>261</v>
      </c>
      <c r="E42" s="3" t="s">
        <v>58</v>
      </c>
      <c r="F42" s="3" t="s">
        <v>261</v>
      </c>
      <c r="G42" s="4" t="s">
        <v>60</v>
      </c>
      <c r="H42" s="3" t="s">
        <v>29</v>
      </c>
      <c r="I42" s="3"/>
      <c r="J42" s="3" t="s">
        <v>81</v>
      </c>
      <c r="K42" s="12"/>
      <c r="L42" s="3" t="s">
        <v>262</v>
      </c>
      <c r="M42" s="13" t="s">
        <v>33</v>
      </c>
      <c r="N42" s="3" t="s">
        <v>197</v>
      </c>
      <c r="O42" s="3" t="s">
        <v>263</v>
      </c>
      <c r="P42" s="3" t="s">
        <v>37</v>
      </c>
      <c r="Q42" s="3" t="s">
        <v>37</v>
      </c>
      <c r="R42" s="16" t="str">
        <f>HYPERLINK("E:\AutoTest\log\2022-01-20_18-29-52\AW02-JK-AIDL-1449","测试图片地址")</f>
        <v>测试图片地址</v>
      </c>
      <c r="S42" s="16" t="s">
        <v>38</v>
      </c>
      <c r="T42" s="16" t="s">
        <v>39</v>
      </c>
      <c r="U42" s="16" t="s">
        <v>264</v>
      </c>
      <c r="V42" s="16"/>
      <c r="W42" s="16" t="s">
        <v>41</v>
      </c>
    </row>
    <row r="43" ht="409.5" customHeight="1" spans="1:23">
      <c r="A43" s="3" t="s">
        <v>265</v>
      </c>
      <c r="B43" s="4">
        <v>80060</v>
      </c>
      <c r="C43" s="3" t="s">
        <v>266</v>
      </c>
      <c r="D43" s="3" t="s">
        <v>267</v>
      </c>
      <c r="E43" s="3" t="s">
        <v>26</v>
      </c>
      <c r="F43" s="3" t="s">
        <v>268</v>
      </c>
      <c r="G43" s="4" t="s">
        <v>28</v>
      </c>
      <c r="H43" s="3" t="s">
        <v>69</v>
      </c>
      <c r="I43" s="3"/>
      <c r="J43" s="3" t="s">
        <v>81</v>
      </c>
      <c r="K43" s="12"/>
      <c r="L43" s="3" t="s">
        <v>269</v>
      </c>
      <c r="M43" s="13" t="s">
        <v>33</v>
      </c>
      <c r="N43" s="3" t="s">
        <v>34</v>
      </c>
      <c r="O43" s="3" t="s">
        <v>270</v>
      </c>
      <c r="P43" s="3" t="s">
        <v>37</v>
      </c>
      <c r="Q43" s="3" t="s">
        <v>37</v>
      </c>
      <c r="R43" s="16" t="str">
        <f>HYPERLINK("E:\AutoTest\log\2022-01-20_18-29-52\AW02-JK-AIDL-1450","测试图片地址")</f>
        <v>测试图片地址</v>
      </c>
      <c r="S43" s="16" t="s">
        <v>38</v>
      </c>
      <c r="T43" s="16" t="s">
        <v>39</v>
      </c>
      <c r="U43" s="16" t="s">
        <v>271</v>
      </c>
      <c r="V43" s="16"/>
      <c r="W43" s="16" t="s">
        <v>41</v>
      </c>
    </row>
    <row r="44" ht="409.5" customHeight="1" spans="1:23">
      <c r="A44" s="3" t="s">
        <v>272</v>
      </c>
      <c r="B44" s="4">
        <v>80060</v>
      </c>
      <c r="C44" s="3" t="s">
        <v>266</v>
      </c>
      <c r="D44" s="3" t="s">
        <v>267</v>
      </c>
      <c r="E44" s="3" t="s">
        <v>26</v>
      </c>
      <c r="F44" s="3" t="s">
        <v>273</v>
      </c>
      <c r="G44" s="4" t="s">
        <v>28</v>
      </c>
      <c r="H44" s="3" t="s">
        <v>69</v>
      </c>
      <c r="I44" s="3"/>
      <c r="J44" s="3" t="s">
        <v>81</v>
      </c>
      <c r="K44" s="12"/>
      <c r="L44" s="3" t="s">
        <v>274</v>
      </c>
      <c r="M44" s="13" t="s">
        <v>33</v>
      </c>
      <c r="N44" s="3" t="s">
        <v>34</v>
      </c>
      <c r="O44" s="3" t="s">
        <v>275</v>
      </c>
      <c r="P44" s="3" t="s">
        <v>37</v>
      </c>
      <c r="Q44" s="3" t="s">
        <v>37</v>
      </c>
      <c r="R44" s="16" t="str">
        <f>HYPERLINK("E:\AutoTest\log\2022-01-20_18-29-52\AW02-JK-AIDL-1451","测试图片地址")</f>
        <v>测试图片地址</v>
      </c>
      <c r="S44" s="16" t="s">
        <v>38</v>
      </c>
      <c r="T44" s="16" t="s">
        <v>39</v>
      </c>
      <c r="U44" s="16" t="s">
        <v>276</v>
      </c>
      <c r="V44" s="16"/>
      <c r="W44" s="16" t="s">
        <v>41</v>
      </c>
    </row>
    <row r="45" ht="409.5" customHeight="1" spans="1:23">
      <c r="A45" s="3" t="s">
        <v>277</v>
      </c>
      <c r="B45" s="4">
        <v>80060</v>
      </c>
      <c r="C45" s="3" t="s">
        <v>266</v>
      </c>
      <c r="D45" s="3" t="s">
        <v>267</v>
      </c>
      <c r="E45" s="3" t="s">
        <v>58</v>
      </c>
      <c r="F45" s="3" t="s">
        <v>278</v>
      </c>
      <c r="G45" s="4" t="s">
        <v>60</v>
      </c>
      <c r="H45" s="3" t="s">
        <v>69</v>
      </c>
      <c r="I45" s="3"/>
      <c r="J45" s="3" t="s">
        <v>81</v>
      </c>
      <c r="K45" s="12"/>
      <c r="L45" s="3" t="s">
        <v>279</v>
      </c>
      <c r="M45" s="13" t="s">
        <v>33</v>
      </c>
      <c r="N45" s="3" t="s">
        <v>71</v>
      </c>
      <c r="O45" s="3" t="s">
        <v>45</v>
      </c>
      <c r="P45" s="3" t="s">
        <v>37</v>
      </c>
      <c r="Q45" s="3" t="s">
        <v>37</v>
      </c>
      <c r="R45" s="16" t="str">
        <f>HYPERLINK("E:\AutoTest\log\2022-01-20_18-29-52\AW02-JK-AIDL-1452","测试图片地址")</f>
        <v>测试图片地址</v>
      </c>
      <c r="S45" s="16" t="s">
        <v>38</v>
      </c>
      <c r="T45" s="16" t="s">
        <v>39</v>
      </c>
      <c r="U45" s="16" t="s">
        <v>280</v>
      </c>
      <c r="V45" s="16"/>
      <c r="W45" s="16" t="s">
        <v>41</v>
      </c>
    </row>
    <row r="46" ht="409.5" customHeight="1" spans="1:23">
      <c r="A46" s="3" t="s">
        <v>281</v>
      </c>
      <c r="B46" s="4">
        <v>80060</v>
      </c>
      <c r="C46" s="3" t="s">
        <v>266</v>
      </c>
      <c r="D46" s="3" t="s">
        <v>267</v>
      </c>
      <c r="E46" s="3" t="s">
        <v>58</v>
      </c>
      <c r="F46" s="3" t="s">
        <v>278</v>
      </c>
      <c r="G46" s="4" t="s">
        <v>60</v>
      </c>
      <c r="H46" s="3" t="s">
        <v>69</v>
      </c>
      <c r="I46" s="3"/>
      <c r="J46" s="3" t="s">
        <v>81</v>
      </c>
      <c r="K46" s="12"/>
      <c r="L46" s="3" t="s">
        <v>282</v>
      </c>
      <c r="M46" s="13" t="s">
        <v>33</v>
      </c>
      <c r="N46" s="3" t="s">
        <v>71</v>
      </c>
      <c r="O46" s="3" t="s">
        <v>45</v>
      </c>
      <c r="P46" s="3" t="s">
        <v>37</v>
      </c>
      <c r="Q46" s="3" t="s">
        <v>37</v>
      </c>
      <c r="R46" s="16" t="str">
        <f>HYPERLINK("E:\AutoTest\log\2022-01-20_18-29-52\AW02-JK-AIDL-1453","测试图片地址")</f>
        <v>测试图片地址</v>
      </c>
      <c r="S46" s="16" t="s">
        <v>38</v>
      </c>
      <c r="T46" s="16" t="s">
        <v>39</v>
      </c>
      <c r="U46" s="16" t="s">
        <v>283</v>
      </c>
      <c r="V46" s="16"/>
      <c r="W46" s="16" t="s">
        <v>41</v>
      </c>
    </row>
    <row r="47" ht="409.5" customHeight="1" spans="1:23">
      <c r="A47" s="3" t="s">
        <v>284</v>
      </c>
      <c r="B47" s="4">
        <v>80089</v>
      </c>
      <c r="C47" s="3" t="s">
        <v>285</v>
      </c>
      <c r="D47" s="3" t="s">
        <v>285</v>
      </c>
      <c r="E47" s="3" t="s">
        <v>43</v>
      </c>
      <c r="F47" s="3" t="s">
        <v>286</v>
      </c>
      <c r="G47" s="4" t="s">
        <v>28</v>
      </c>
      <c r="H47" s="3" t="s">
        <v>29</v>
      </c>
      <c r="I47" s="3"/>
      <c r="J47" s="3" t="s">
        <v>81</v>
      </c>
      <c r="K47" s="12"/>
      <c r="L47" s="3" t="s">
        <v>287</v>
      </c>
      <c r="M47" s="13" t="s">
        <v>33</v>
      </c>
      <c r="N47" s="3" t="s">
        <v>288</v>
      </c>
      <c r="O47" s="3" t="s">
        <v>289</v>
      </c>
      <c r="P47" s="3" t="s">
        <v>37</v>
      </c>
      <c r="Q47" s="3" t="s">
        <v>290</v>
      </c>
      <c r="R47" s="16" t="str">
        <f>HYPERLINK("E:\AutoTest\log\2022-01-20_18-29-52\AW02-JK-AIDL-1454","测试图片地址")</f>
        <v>测试图片地址</v>
      </c>
      <c r="S47" s="16" t="s">
        <v>38</v>
      </c>
      <c r="T47" s="16" t="s">
        <v>39</v>
      </c>
      <c r="U47" s="16" t="s">
        <v>291</v>
      </c>
      <c r="V47" s="16"/>
      <c r="W47" s="16" t="s">
        <v>41</v>
      </c>
    </row>
    <row r="48" ht="409.5" customHeight="1" spans="1:23">
      <c r="A48" s="5" t="s">
        <v>292</v>
      </c>
      <c r="B48" s="6">
        <v>80089</v>
      </c>
      <c r="C48" s="7" t="s">
        <v>285</v>
      </c>
      <c r="D48" s="7" t="s">
        <v>285</v>
      </c>
      <c r="E48" s="7" t="s">
        <v>43</v>
      </c>
      <c r="F48" s="7" t="s">
        <v>293</v>
      </c>
      <c r="G48" s="6" t="s">
        <v>28</v>
      </c>
      <c r="H48" s="7" t="s">
        <v>29</v>
      </c>
      <c r="I48" s="7"/>
      <c r="J48" s="7" t="s">
        <v>81</v>
      </c>
      <c r="K48" s="14"/>
      <c r="L48" s="7" t="s">
        <v>294</v>
      </c>
      <c r="M48" s="15" t="s">
        <v>33</v>
      </c>
      <c r="N48" s="7" t="s">
        <v>288</v>
      </c>
      <c r="O48" s="7" t="s">
        <v>295</v>
      </c>
      <c r="P48" s="7" t="s">
        <v>37</v>
      </c>
      <c r="Q48" s="7" t="s">
        <v>290</v>
      </c>
      <c r="R48" s="17" t="str">
        <f>HYPERLINK("E:\AutoTest\log\2022-01-20_18-29-52\AW02-JK-AIDL-1455","测试图片地址")</f>
        <v>测试图片地址</v>
      </c>
      <c r="S48" s="17" t="s">
        <v>38</v>
      </c>
      <c r="T48" s="17" t="s">
        <v>39</v>
      </c>
      <c r="U48" s="17" t="s">
        <v>296</v>
      </c>
      <c r="V48" s="17"/>
      <c r="W48" s="17" t="s">
        <v>41</v>
      </c>
    </row>
    <row r="49" ht="409.5" customHeight="1" spans="1:23">
      <c r="A49" s="3" t="s">
        <v>297</v>
      </c>
      <c r="B49" s="4">
        <v>80030</v>
      </c>
      <c r="C49" s="3" t="s">
        <v>298</v>
      </c>
      <c r="D49" s="3" t="s">
        <v>298</v>
      </c>
      <c r="E49" s="3" t="s">
        <v>26</v>
      </c>
      <c r="F49" s="3" t="s">
        <v>299</v>
      </c>
      <c r="G49" s="4" t="s">
        <v>28</v>
      </c>
      <c r="H49" s="3" t="s">
        <v>29</v>
      </c>
      <c r="I49" s="3"/>
      <c r="J49" s="3" t="s">
        <v>81</v>
      </c>
      <c r="K49" s="12"/>
      <c r="L49" s="3" t="s">
        <v>300</v>
      </c>
      <c r="M49" s="13" t="s">
        <v>33</v>
      </c>
      <c r="N49" s="3" t="s">
        <v>301</v>
      </c>
      <c r="O49" s="3" t="s">
        <v>302</v>
      </c>
      <c r="P49" s="3" t="s">
        <v>303</v>
      </c>
      <c r="Q49" s="3" t="s">
        <v>304</v>
      </c>
      <c r="R49" s="16" t="str">
        <f>HYPERLINK("E:\AutoTest\log\2022-01-20_18-29-52\AW02-JK-AIDL-1456","测试图片地址")</f>
        <v>测试图片地址</v>
      </c>
      <c r="S49" s="16" t="s">
        <v>38</v>
      </c>
      <c r="T49" s="16" t="s">
        <v>39</v>
      </c>
      <c r="U49" s="16" t="s">
        <v>305</v>
      </c>
      <c r="V49" s="16"/>
      <c r="W49" s="16" t="s">
        <v>306</v>
      </c>
    </row>
    <row r="50" ht="409.5" customHeight="1" spans="1:23">
      <c r="A50" s="3" t="s">
        <v>307</v>
      </c>
      <c r="B50" s="4">
        <v>80030</v>
      </c>
      <c r="C50" s="3" t="s">
        <v>298</v>
      </c>
      <c r="D50" s="3" t="s">
        <v>298</v>
      </c>
      <c r="E50" s="3" t="s">
        <v>26</v>
      </c>
      <c r="F50" s="3" t="s">
        <v>308</v>
      </c>
      <c r="G50" s="4" t="s">
        <v>28</v>
      </c>
      <c r="H50" s="3" t="s">
        <v>29</v>
      </c>
      <c r="I50" s="3"/>
      <c r="J50" s="3" t="s">
        <v>81</v>
      </c>
      <c r="K50" s="12"/>
      <c r="L50" s="3" t="s">
        <v>309</v>
      </c>
      <c r="M50" s="13" t="s">
        <v>33</v>
      </c>
      <c r="N50" s="3" t="s">
        <v>310</v>
      </c>
      <c r="O50" s="3" t="s">
        <v>311</v>
      </c>
      <c r="P50" s="3" t="s">
        <v>312</v>
      </c>
      <c r="Q50" s="3" t="s">
        <v>313</v>
      </c>
      <c r="R50" s="16" t="str">
        <f>HYPERLINK("E:\AutoTest\log\2022-01-20_18-29-52\AW02-JK-AIDL-1457","测试图片地址")</f>
        <v>测试图片地址</v>
      </c>
      <c r="S50" s="16" t="s">
        <v>38</v>
      </c>
      <c r="T50" s="16" t="s">
        <v>39</v>
      </c>
      <c r="U50" s="16" t="s">
        <v>314</v>
      </c>
      <c r="V50" s="16"/>
      <c r="W50" s="16" t="s">
        <v>41</v>
      </c>
    </row>
    <row r="51" ht="409.5" customHeight="1" spans="1:23">
      <c r="A51" s="3" t="s">
        <v>315</v>
      </c>
      <c r="B51" s="4">
        <v>80030</v>
      </c>
      <c r="C51" s="3" t="s">
        <v>298</v>
      </c>
      <c r="D51" s="3" t="s">
        <v>298</v>
      </c>
      <c r="E51" s="3" t="s">
        <v>58</v>
      </c>
      <c r="F51" s="3" t="s">
        <v>316</v>
      </c>
      <c r="G51" s="4" t="s">
        <v>60</v>
      </c>
      <c r="H51" s="3" t="s">
        <v>29</v>
      </c>
      <c r="I51" s="3"/>
      <c r="J51" s="3" t="s">
        <v>81</v>
      </c>
      <c r="K51" s="12"/>
      <c r="L51" s="3" t="s">
        <v>317</v>
      </c>
      <c r="M51" s="13" t="s">
        <v>33</v>
      </c>
      <c r="N51" s="3" t="s">
        <v>318</v>
      </c>
      <c r="O51" s="3" t="s">
        <v>311</v>
      </c>
      <c r="P51" s="3" t="s">
        <v>303</v>
      </c>
      <c r="Q51" s="3" t="s">
        <v>319</v>
      </c>
      <c r="R51" s="16" t="str">
        <f>HYPERLINK("E:\AutoTest\log\2022-01-20_18-29-52\AW02-JK-AIDL-1458","测试图片地址")</f>
        <v>测试图片地址</v>
      </c>
      <c r="S51" s="16" t="s">
        <v>38</v>
      </c>
      <c r="T51" s="16" t="s">
        <v>39</v>
      </c>
      <c r="U51" s="16" t="s">
        <v>320</v>
      </c>
      <c r="V51" s="16"/>
      <c r="W51" s="16" t="s">
        <v>306</v>
      </c>
    </row>
    <row r="52" ht="409.5" customHeight="1" spans="1:23">
      <c r="A52" s="3" t="s">
        <v>321</v>
      </c>
      <c r="B52" s="4">
        <v>80048</v>
      </c>
      <c r="C52" s="3" t="s">
        <v>322</v>
      </c>
      <c r="D52" s="3" t="s">
        <v>323</v>
      </c>
      <c r="E52" s="3" t="s">
        <v>26</v>
      </c>
      <c r="F52" s="3" t="s">
        <v>324</v>
      </c>
      <c r="G52" s="4" t="s">
        <v>28</v>
      </c>
      <c r="H52" s="3" t="s">
        <v>325</v>
      </c>
      <c r="I52" s="3"/>
      <c r="J52" s="3" t="s">
        <v>81</v>
      </c>
      <c r="K52" s="12"/>
      <c r="L52" s="3" t="s">
        <v>326</v>
      </c>
      <c r="M52" s="13" t="s">
        <v>33</v>
      </c>
      <c r="N52" s="3" t="s">
        <v>34</v>
      </c>
      <c r="O52" s="3" t="s">
        <v>327</v>
      </c>
      <c r="P52" s="3" t="s">
        <v>37</v>
      </c>
      <c r="Q52" s="3" t="s">
        <v>37</v>
      </c>
      <c r="R52" s="16" t="str">
        <f>HYPERLINK("E:\AutoTest\log\2022-01-20_18-29-52\AW02-JK-AIDL-1459","测试图片地址")</f>
        <v>测试图片地址</v>
      </c>
      <c r="S52" s="16" t="s">
        <v>38</v>
      </c>
      <c r="T52" s="16" t="s">
        <v>39</v>
      </c>
      <c r="U52" s="16" t="s">
        <v>328</v>
      </c>
      <c r="V52" s="16"/>
      <c r="W52" s="16" t="s">
        <v>41</v>
      </c>
    </row>
    <row r="53" ht="409.5" customHeight="1" spans="1:23">
      <c r="A53" s="3" t="s">
        <v>329</v>
      </c>
      <c r="B53" s="4">
        <v>80048</v>
      </c>
      <c r="C53" s="3" t="s">
        <v>322</v>
      </c>
      <c r="D53" s="3" t="s">
        <v>323</v>
      </c>
      <c r="E53" s="3" t="s">
        <v>26</v>
      </c>
      <c r="F53" s="3" t="s">
        <v>330</v>
      </c>
      <c r="G53" s="4" t="s">
        <v>28</v>
      </c>
      <c r="H53" s="3" t="s">
        <v>325</v>
      </c>
      <c r="I53" s="3"/>
      <c r="J53" s="3" t="s">
        <v>81</v>
      </c>
      <c r="K53" s="12"/>
      <c r="L53" s="3" t="s">
        <v>331</v>
      </c>
      <c r="M53" s="13" t="s">
        <v>33</v>
      </c>
      <c r="N53" s="3" t="s">
        <v>34</v>
      </c>
      <c r="O53" s="3" t="s">
        <v>332</v>
      </c>
      <c r="P53" s="3" t="s">
        <v>37</v>
      </c>
      <c r="Q53" s="3" t="s">
        <v>37</v>
      </c>
      <c r="R53" s="16" t="str">
        <f>HYPERLINK("E:\AutoTest\log\2022-01-20_18-29-52\AW02-JK-AIDL-1460","测试图片地址")</f>
        <v>测试图片地址</v>
      </c>
      <c r="S53" s="16" t="s">
        <v>38</v>
      </c>
      <c r="T53" s="16" t="s">
        <v>39</v>
      </c>
      <c r="U53" s="16" t="s">
        <v>333</v>
      </c>
      <c r="V53" s="16"/>
      <c r="W53" s="16" t="s">
        <v>41</v>
      </c>
    </row>
    <row r="54" ht="409.5" customHeight="1" spans="1:23">
      <c r="A54" s="3" t="s">
        <v>334</v>
      </c>
      <c r="B54" s="4">
        <v>80048</v>
      </c>
      <c r="C54" s="3" t="s">
        <v>322</v>
      </c>
      <c r="D54" s="3" t="s">
        <v>323</v>
      </c>
      <c r="E54" s="3" t="s">
        <v>26</v>
      </c>
      <c r="F54" s="3" t="s">
        <v>335</v>
      </c>
      <c r="G54" s="4" t="s">
        <v>28</v>
      </c>
      <c r="H54" s="3" t="s">
        <v>325</v>
      </c>
      <c r="I54" s="3"/>
      <c r="J54" s="3" t="s">
        <v>81</v>
      </c>
      <c r="K54" s="12"/>
      <c r="L54" s="3" t="s">
        <v>336</v>
      </c>
      <c r="M54" s="13" t="s">
        <v>33</v>
      </c>
      <c r="N54" s="3" t="s">
        <v>34</v>
      </c>
      <c r="O54" s="3" t="s">
        <v>337</v>
      </c>
      <c r="P54" s="3" t="s">
        <v>37</v>
      </c>
      <c r="Q54" s="3" t="s">
        <v>37</v>
      </c>
      <c r="R54" s="16" t="str">
        <f>HYPERLINK("E:\AutoTest\log\2022-01-20_18-29-52\AW02-JK-AIDL-1461","测试图片地址")</f>
        <v>测试图片地址</v>
      </c>
      <c r="S54" s="16" t="s">
        <v>38</v>
      </c>
      <c r="T54" s="16" t="s">
        <v>39</v>
      </c>
      <c r="U54" s="16" t="s">
        <v>338</v>
      </c>
      <c r="V54" s="16"/>
      <c r="W54" s="16" t="s">
        <v>41</v>
      </c>
    </row>
    <row r="55" ht="409.5" customHeight="1" spans="1:23">
      <c r="A55" s="3" t="s">
        <v>339</v>
      </c>
      <c r="B55" s="4">
        <v>80048</v>
      </c>
      <c r="C55" s="3" t="s">
        <v>322</v>
      </c>
      <c r="D55" s="3" t="s">
        <v>323</v>
      </c>
      <c r="E55" s="3" t="s">
        <v>26</v>
      </c>
      <c r="F55" s="3" t="s">
        <v>340</v>
      </c>
      <c r="G55" s="4" t="s">
        <v>28</v>
      </c>
      <c r="H55" s="3" t="s">
        <v>325</v>
      </c>
      <c r="I55" s="3"/>
      <c r="J55" s="3" t="s">
        <v>81</v>
      </c>
      <c r="K55" s="12"/>
      <c r="L55" s="3" t="s">
        <v>341</v>
      </c>
      <c r="M55" s="13" t="s">
        <v>33</v>
      </c>
      <c r="N55" s="3" t="s">
        <v>34</v>
      </c>
      <c r="O55" s="3" t="s">
        <v>342</v>
      </c>
      <c r="P55" s="3" t="s">
        <v>37</v>
      </c>
      <c r="Q55" s="3" t="s">
        <v>37</v>
      </c>
      <c r="R55" s="16" t="str">
        <f>HYPERLINK("E:\AutoTest\log\2022-01-20_18-29-52\AW02-JK-AIDL-1462","测试图片地址")</f>
        <v>测试图片地址</v>
      </c>
      <c r="S55" s="16" t="s">
        <v>38</v>
      </c>
      <c r="T55" s="16" t="s">
        <v>39</v>
      </c>
      <c r="U55" s="16" t="s">
        <v>343</v>
      </c>
      <c r="V55" s="16"/>
      <c r="W55" s="16" t="s">
        <v>41</v>
      </c>
    </row>
    <row r="56" ht="409.5" customHeight="1" spans="1:23">
      <c r="A56" s="3" t="s">
        <v>344</v>
      </c>
      <c r="B56" s="4">
        <v>80048</v>
      </c>
      <c r="C56" s="3" t="s">
        <v>322</v>
      </c>
      <c r="D56" s="3" t="s">
        <v>323</v>
      </c>
      <c r="E56" s="3" t="s">
        <v>26</v>
      </c>
      <c r="F56" s="3" t="s">
        <v>345</v>
      </c>
      <c r="G56" s="4" t="s">
        <v>28</v>
      </c>
      <c r="H56" s="3" t="s">
        <v>325</v>
      </c>
      <c r="I56" s="3"/>
      <c r="J56" s="3" t="s">
        <v>81</v>
      </c>
      <c r="K56" s="12"/>
      <c r="L56" s="3" t="s">
        <v>346</v>
      </c>
      <c r="M56" s="13" t="s">
        <v>33</v>
      </c>
      <c r="N56" s="3" t="s">
        <v>34</v>
      </c>
      <c r="O56" s="3" t="s">
        <v>45</v>
      </c>
      <c r="P56" s="3" t="s">
        <v>37</v>
      </c>
      <c r="Q56" s="3" t="s">
        <v>37</v>
      </c>
      <c r="R56" s="16" t="str">
        <f>HYPERLINK("E:\AutoTest\log\2022-01-20_18-29-52\AW02-JK-AIDL-1463","测试图片地址")</f>
        <v>测试图片地址</v>
      </c>
      <c r="S56" s="16" t="s">
        <v>38</v>
      </c>
      <c r="T56" s="16" t="s">
        <v>39</v>
      </c>
      <c r="U56" s="16" t="s">
        <v>347</v>
      </c>
      <c r="V56" s="16"/>
      <c r="W56" s="16" t="s">
        <v>41</v>
      </c>
    </row>
    <row r="57" ht="409.5" customHeight="1" spans="1:23">
      <c r="A57" s="3" t="s">
        <v>348</v>
      </c>
      <c r="B57" s="4">
        <v>80048</v>
      </c>
      <c r="C57" s="3" t="s">
        <v>322</v>
      </c>
      <c r="D57" s="3" t="s">
        <v>323</v>
      </c>
      <c r="E57" s="3" t="s">
        <v>26</v>
      </c>
      <c r="F57" s="3" t="s">
        <v>349</v>
      </c>
      <c r="G57" s="4" t="s">
        <v>28</v>
      </c>
      <c r="H57" s="3" t="s">
        <v>325</v>
      </c>
      <c r="I57" s="3"/>
      <c r="J57" s="3" t="s">
        <v>81</v>
      </c>
      <c r="K57" s="12"/>
      <c r="L57" s="3" t="s">
        <v>350</v>
      </c>
      <c r="M57" s="13" t="s">
        <v>33</v>
      </c>
      <c r="N57" s="3" t="s">
        <v>34</v>
      </c>
      <c r="O57" s="3" t="s">
        <v>351</v>
      </c>
      <c r="P57" s="3" t="s">
        <v>37</v>
      </c>
      <c r="Q57" s="3" t="s">
        <v>37</v>
      </c>
      <c r="R57" s="16" t="str">
        <f>HYPERLINK("E:\AutoTest\log\2022-01-20_18-29-52\AW02-JK-AIDL-1464","测试图片地址")</f>
        <v>测试图片地址</v>
      </c>
      <c r="S57" s="16" t="s">
        <v>38</v>
      </c>
      <c r="T57" s="16" t="s">
        <v>39</v>
      </c>
      <c r="U57" s="16" t="s">
        <v>352</v>
      </c>
      <c r="V57" s="16"/>
      <c r="W57" s="16" t="s">
        <v>41</v>
      </c>
    </row>
    <row r="58" ht="409.5" customHeight="1" spans="1:23">
      <c r="A58" s="3" t="s">
        <v>353</v>
      </c>
      <c r="B58" s="4">
        <v>80048</v>
      </c>
      <c r="C58" s="3" t="s">
        <v>322</v>
      </c>
      <c r="D58" s="3" t="s">
        <v>323</v>
      </c>
      <c r="E58" s="3" t="s">
        <v>26</v>
      </c>
      <c r="F58" s="3" t="s">
        <v>354</v>
      </c>
      <c r="G58" s="4" t="s">
        <v>28</v>
      </c>
      <c r="H58" s="3" t="s">
        <v>325</v>
      </c>
      <c r="I58" s="3"/>
      <c r="J58" s="3" t="s">
        <v>81</v>
      </c>
      <c r="K58" s="12"/>
      <c r="L58" s="3" t="s">
        <v>355</v>
      </c>
      <c r="M58" s="13" t="s">
        <v>33</v>
      </c>
      <c r="N58" s="3" t="s">
        <v>34</v>
      </c>
      <c r="O58" s="3" t="s">
        <v>356</v>
      </c>
      <c r="P58" s="3" t="s">
        <v>37</v>
      </c>
      <c r="Q58" s="3" t="s">
        <v>37</v>
      </c>
      <c r="R58" s="16" t="str">
        <f>HYPERLINK("E:\AutoTest\log\2022-01-20_18-29-52\AW02-JK-AIDL-1465","测试图片地址")</f>
        <v>测试图片地址</v>
      </c>
      <c r="S58" s="16" t="s">
        <v>38</v>
      </c>
      <c r="T58" s="16" t="s">
        <v>39</v>
      </c>
      <c r="U58" s="16" t="s">
        <v>357</v>
      </c>
      <c r="V58" s="16"/>
      <c r="W58" s="16" t="s">
        <v>41</v>
      </c>
    </row>
    <row r="59" ht="409.5" customHeight="1" spans="1:23">
      <c r="A59" s="3" t="s">
        <v>358</v>
      </c>
      <c r="B59" s="4">
        <v>80048</v>
      </c>
      <c r="C59" s="3" t="s">
        <v>322</v>
      </c>
      <c r="D59" s="3" t="s">
        <v>323</v>
      </c>
      <c r="E59" s="3" t="s">
        <v>26</v>
      </c>
      <c r="F59" s="3" t="s">
        <v>359</v>
      </c>
      <c r="G59" s="4" t="s">
        <v>28</v>
      </c>
      <c r="H59" s="3" t="s">
        <v>325</v>
      </c>
      <c r="I59" s="3"/>
      <c r="J59" s="3" t="s">
        <v>81</v>
      </c>
      <c r="K59" s="12"/>
      <c r="L59" s="3" t="s">
        <v>360</v>
      </c>
      <c r="M59" s="13" t="s">
        <v>33</v>
      </c>
      <c r="N59" s="3" t="s">
        <v>34</v>
      </c>
      <c r="O59" s="3" t="s">
        <v>361</v>
      </c>
      <c r="P59" s="3" t="s">
        <v>37</v>
      </c>
      <c r="Q59" s="3" t="s">
        <v>37</v>
      </c>
      <c r="R59" s="16" t="str">
        <f>HYPERLINK("E:\AutoTest\log\2022-01-20_18-29-52\AW02-JK-AIDL-1466","测试图片地址")</f>
        <v>测试图片地址</v>
      </c>
      <c r="S59" s="16" t="s">
        <v>38</v>
      </c>
      <c r="T59" s="16" t="s">
        <v>39</v>
      </c>
      <c r="U59" s="16" t="s">
        <v>362</v>
      </c>
      <c r="V59" s="16"/>
      <c r="W59" s="16" t="s">
        <v>41</v>
      </c>
    </row>
    <row r="60" ht="409.5" customHeight="1" spans="1:23">
      <c r="A60" s="3" t="s">
        <v>363</v>
      </c>
      <c r="B60" s="4">
        <v>80048</v>
      </c>
      <c r="C60" s="3" t="s">
        <v>322</v>
      </c>
      <c r="D60" s="3" t="s">
        <v>323</v>
      </c>
      <c r="E60" s="3" t="s">
        <v>26</v>
      </c>
      <c r="F60" s="3" t="s">
        <v>364</v>
      </c>
      <c r="G60" s="4" t="s">
        <v>28</v>
      </c>
      <c r="H60" s="3" t="s">
        <v>325</v>
      </c>
      <c r="I60" s="3"/>
      <c r="J60" s="3" t="s">
        <v>81</v>
      </c>
      <c r="K60" s="12"/>
      <c r="L60" s="3" t="s">
        <v>365</v>
      </c>
      <c r="M60" s="13" t="s">
        <v>33</v>
      </c>
      <c r="N60" s="3" t="s">
        <v>34</v>
      </c>
      <c r="O60" s="3" t="s">
        <v>366</v>
      </c>
      <c r="P60" s="3" t="s">
        <v>37</v>
      </c>
      <c r="Q60" s="3" t="s">
        <v>37</v>
      </c>
      <c r="R60" s="16" t="str">
        <f>HYPERLINK("E:\AutoTest\log\2022-01-20_18-29-52\AW02-JK-AIDL-1467","测试图片地址")</f>
        <v>测试图片地址</v>
      </c>
      <c r="S60" s="16" t="s">
        <v>38</v>
      </c>
      <c r="T60" s="16" t="s">
        <v>39</v>
      </c>
      <c r="U60" s="16" t="s">
        <v>367</v>
      </c>
      <c r="V60" s="16"/>
      <c r="W60" s="16" t="s">
        <v>41</v>
      </c>
    </row>
    <row r="61" ht="409.5" customHeight="1" spans="1:23">
      <c r="A61" s="3" t="s">
        <v>368</v>
      </c>
      <c r="B61" s="4">
        <v>80048</v>
      </c>
      <c r="C61" s="3" t="s">
        <v>322</v>
      </c>
      <c r="D61" s="3" t="s">
        <v>323</v>
      </c>
      <c r="E61" s="3" t="s">
        <v>58</v>
      </c>
      <c r="F61" s="3" t="s">
        <v>369</v>
      </c>
      <c r="G61" s="4" t="s">
        <v>60</v>
      </c>
      <c r="H61" s="3" t="s">
        <v>325</v>
      </c>
      <c r="I61" s="3"/>
      <c r="J61" s="3" t="s">
        <v>81</v>
      </c>
      <c r="K61" s="12"/>
      <c r="L61" s="3" t="s">
        <v>370</v>
      </c>
      <c r="M61" s="13" t="s">
        <v>33</v>
      </c>
      <c r="N61" s="3" t="s">
        <v>71</v>
      </c>
      <c r="O61" s="3" t="s">
        <v>45</v>
      </c>
      <c r="P61" s="3" t="s">
        <v>37</v>
      </c>
      <c r="Q61" s="3" t="s">
        <v>37</v>
      </c>
      <c r="R61" s="16" t="str">
        <f>HYPERLINK("E:\AutoTest\log\2022-01-20_18-29-52\AW02-JK-AIDL-1468","测试图片地址")</f>
        <v>测试图片地址</v>
      </c>
      <c r="S61" s="16" t="s">
        <v>38</v>
      </c>
      <c r="T61" s="16" t="s">
        <v>39</v>
      </c>
      <c r="U61" s="16" t="s">
        <v>371</v>
      </c>
      <c r="V61" s="16"/>
      <c r="W61" s="16" t="s">
        <v>41</v>
      </c>
    </row>
    <row r="62" ht="409.5" customHeight="1" spans="1:23">
      <c r="A62" s="3" t="s">
        <v>372</v>
      </c>
      <c r="B62" s="4">
        <v>80048</v>
      </c>
      <c r="C62" s="3" t="s">
        <v>322</v>
      </c>
      <c r="D62" s="3" t="s">
        <v>323</v>
      </c>
      <c r="E62" s="3" t="s">
        <v>58</v>
      </c>
      <c r="F62" s="3" t="s">
        <v>369</v>
      </c>
      <c r="G62" s="4" t="s">
        <v>60</v>
      </c>
      <c r="H62" s="3" t="s">
        <v>325</v>
      </c>
      <c r="I62" s="3"/>
      <c r="J62" s="3" t="s">
        <v>81</v>
      </c>
      <c r="K62" s="12"/>
      <c r="L62" s="3" t="s">
        <v>373</v>
      </c>
      <c r="M62" s="13" t="s">
        <v>33</v>
      </c>
      <c r="N62" s="3" t="s">
        <v>71</v>
      </c>
      <c r="O62" s="3" t="s">
        <v>45</v>
      </c>
      <c r="P62" s="3" t="s">
        <v>37</v>
      </c>
      <c r="Q62" s="3" t="s">
        <v>37</v>
      </c>
      <c r="R62" s="16" t="str">
        <f>HYPERLINK("E:\AutoTest\log\2022-01-20_18-29-52\AW02-JK-AIDL-1469","测试图片地址")</f>
        <v>测试图片地址</v>
      </c>
      <c r="S62" s="16" t="s">
        <v>38</v>
      </c>
      <c r="T62" s="16" t="s">
        <v>39</v>
      </c>
      <c r="U62" s="16" t="s">
        <v>374</v>
      </c>
      <c r="V62" s="16"/>
      <c r="W62" s="16" t="s">
        <v>41</v>
      </c>
    </row>
    <row r="63" ht="409.5" customHeight="1" spans="1:23">
      <c r="A63" s="3" t="s">
        <v>375</v>
      </c>
      <c r="B63" s="4">
        <v>80048</v>
      </c>
      <c r="C63" s="3" t="s">
        <v>322</v>
      </c>
      <c r="D63" s="3" t="s">
        <v>323</v>
      </c>
      <c r="E63" s="3" t="s">
        <v>58</v>
      </c>
      <c r="F63" s="3" t="s">
        <v>369</v>
      </c>
      <c r="G63" s="4" t="s">
        <v>60</v>
      </c>
      <c r="H63" s="3" t="s">
        <v>325</v>
      </c>
      <c r="I63" s="3"/>
      <c r="J63" s="3" t="s">
        <v>81</v>
      </c>
      <c r="K63" s="12"/>
      <c r="L63" s="3" t="s">
        <v>376</v>
      </c>
      <c r="M63" s="13" t="s">
        <v>33</v>
      </c>
      <c r="N63" s="3" t="s">
        <v>71</v>
      </c>
      <c r="O63" s="3" t="s">
        <v>45</v>
      </c>
      <c r="P63" s="3" t="s">
        <v>37</v>
      </c>
      <c r="Q63" s="3" t="s">
        <v>37</v>
      </c>
      <c r="R63" s="16" t="str">
        <f>HYPERLINK("E:\AutoTest\log\2022-01-20_18-29-52\AW02-JK-AIDL-1470","测试图片地址")</f>
        <v>测试图片地址</v>
      </c>
      <c r="S63" s="16" t="s">
        <v>38</v>
      </c>
      <c r="T63" s="16" t="s">
        <v>39</v>
      </c>
      <c r="U63" s="16" t="s">
        <v>377</v>
      </c>
      <c r="V63" s="16"/>
      <c r="W63" s="16" t="s">
        <v>41</v>
      </c>
    </row>
    <row r="64" ht="409.5" customHeight="1" spans="1:23">
      <c r="A64" s="3" t="s">
        <v>378</v>
      </c>
      <c r="B64" s="4">
        <v>80048</v>
      </c>
      <c r="C64" s="3" t="s">
        <v>322</v>
      </c>
      <c r="D64" s="3" t="s">
        <v>323</v>
      </c>
      <c r="E64" s="3" t="s">
        <v>58</v>
      </c>
      <c r="F64" s="3" t="s">
        <v>369</v>
      </c>
      <c r="G64" s="4" t="s">
        <v>60</v>
      </c>
      <c r="H64" s="3" t="s">
        <v>325</v>
      </c>
      <c r="I64" s="3"/>
      <c r="J64" s="3" t="s">
        <v>81</v>
      </c>
      <c r="K64" s="12"/>
      <c r="L64" s="3" t="s">
        <v>379</v>
      </c>
      <c r="M64" s="13" t="s">
        <v>33</v>
      </c>
      <c r="N64" s="3" t="s">
        <v>71</v>
      </c>
      <c r="O64" s="3" t="s">
        <v>45</v>
      </c>
      <c r="P64" s="3" t="s">
        <v>37</v>
      </c>
      <c r="Q64" s="3" t="s">
        <v>37</v>
      </c>
      <c r="R64" s="16" t="str">
        <f>HYPERLINK("E:\AutoTest\log\2022-01-20_18-29-52\AW02-JK-AIDL-1471","测试图片地址")</f>
        <v>测试图片地址</v>
      </c>
      <c r="S64" s="16" t="s">
        <v>38</v>
      </c>
      <c r="T64" s="16" t="s">
        <v>39</v>
      </c>
      <c r="U64" s="16" t="s">
        <v>380</v>
      </c>
      <c r="V64" s="16"/>
      <c r="W64" s="16" t="s">
        <v>41</v>
      </c>
    </row>
    <row r="65" ht="409.5" customHeight="1" spans="1:23">
      <c r="A65" s="3" t="s">
        <v>381</v>
      </c>
      <c r="B65" s="4">
        <v>80048</v>
      </c>
      <c r="C65" s="3" t="s">
        <v>322</v>
      </c>
      <c r="D65" s="3" t="s">
        <v>323</v>
      </c>
      <c r="E65" s="3" t="s">
        <v>58</v>
      </c>
      <c r="F65" s="3" t="s">
        <v>369</v>
      </c>
      <c r="G65" s="4" t="s">
        <v>60</v>
      </c>
      <c r="H65" s="3" t="s">
        <v>325</v>
      </c>
      <c r="I65" s="3"/>
      <c r="J65" s="3" t="s">
        <v>81</v>
      </c>
      <c r="K65" s="12"/>
      <c r="L65" s="3" t="s">
        <v>382</v>
      </c>
      <c r="M65" s="13" t="s">
        <v>33</v>
      </c>
      <c r="N65" s="3" t="s">
        <v>71</v>
      </c>
      <c r="O65" s="3" t="s">
        <v>45</v>
      </c>
      <c r="P65" s="3" t="s">
        <v>37</v>
      </c>
      <c r="Q65" s="3" t="s">
        <v>37</v>
      </c>
      <c r="R65" s="16" t="str">
        <f>HYPERLINK("E:\AutoTest\log\2022-01-20_18-29-52\AW02-JK-AIDL-1472","测试图片地址")</f>
        <v>测试图片地址</v>
      </c>
      <c r="S65" s="16" t="s">
        <v>38</v>
      </c>
      <c r="T65" s="16" t="s">
        <v>39</v>
      </c>
      <c r="U65" s="16" t="s">
        <v>383</v>
      </c>
      <c r="V65" s="16"/>
      <c r="W65" s="16" t="s">
        <v>41</v>
      </c>
    </row>
    <row r="66" ht="409.5" customHeight="1" spans="1:23">
      <c r="A66" s="3" t="s">
        <v>384</v>
      </c>
      <c r="B66" s="4">
        <v>80048</v>
      </c>
      <c r="C66" s="3" t="s">
        <v>322</v>
      </c>
      <c r="D66" s="3" t="s">
        <v>323</v>
      </c>
      <c r="E66" s="3" t="s">
        <v>58</v>
      </c>
      <c r="F66" s="3" t="s">
        <v>369</v>
      </c>
      <c r="G66" s="4" t="s">
        <v>60</v>
      </c>
      <c r="H66" s="3" t="s">
        <v>325</v>
      </c>
      <c r="I66" s="3"/>
      <c r="J66" s="3" t="s">
        <v>81</v>
      </c>
      <c r="K66" s="12"/>
      <c r="L66" s="3" t="s">
        <v>385</v>
      </c>
      <c r="M66" s="13" t="s">
        <v>33</v>
      </c>
      <c r="N66" s="3" t="s">
        <v>71</v>
      </c>
      <c r="O66" s="3" t="s">
        <v>45</v>
      </c>
      <c r="P66" s="3" t="s">
        <v>37</v>
      </c>
      <c r="Q66" s="3" t="s">
        <v>37</v>
      </c>
      <c r="R66" s="16" t="str">
        <f>HYPERLINK("E:\AutoTest\log\2022-01-20_18-29-52\AW02-JK-AIDL-1473","测试图片地址")</f>
        <v>测试图片地址</v>
      </c>
      <c r="S66" s="16" t="s">
        <v>38</v>
      </c>
      <c r="T66" s="16" t="s">
        <v>39</v>
      </c>
      <c r="U66" s="16" t="s">
        <v>386</v>
      </c>
      <c r="V66" s="16"/>
      <c r="W66" s="16" t="s">
        <v>41</v>
      </c>
    </row>
    <row r="67" ht="409.5" customHeight="1" spans="1:23">
      <c r="A67" s="3" t="s">
        <v>387</v>
      </c>
      <c r="B67" s="4">
        <v>80048</v>
      </c>
      <c r="C67" s="3" t="s">
        <v>322</v>
      </c>
      <c r="D67" s="3" t="s">
        <v>323</v>
      </c>
      <c r="E67" s="3" t="s">
        <v>58</v>
      </c>
      <c r="F67" s="3" t="s">
        <v>388</v>
      </c>
      <c r="G67" s="4" t="s">
        <v>60</v>
      </c>
      <c r="H67" s="3" t="s">
        <v>325</v>
      </c>
      <c r="I67" s="3"/>
      <c r="J67" s="3" t="s">
        <v>81</v>
      </c>
      <c r="K67" s="12"/>
      <c r="L67" s="3" t="s">
        <v>389</v>
      </c>
      <c r="M67" s="13" t="s">
        <v>33</v>
      </c>
      <c r="N67" s="3" t="s">
        <v>71</v>
      </c>
      <c r="O67" s="3" t="s">
        <v>45</v>
      </c>
      <c r="P67" s="3" t="s">
        <v>37</v>
      </c>
      <c r="Q67" s="3" t="s">
        <v>37</v>
      </c>
      <c r="R67" s="16" t="str">
        <f>HYPERLINK("E:\AutoTest\log\2022-01-20_18-29-52\AW02-JK-AIDL-1474","测试图片地址")</f>
        <v>测试图片地址</v>
      </c>
      <c r="S67" s="16" t="s">
        <v>38</v>
      </c>
      <c r="T67" s="16" t="s">
        <v>39</v>
      </c>
      <c r="U67" s="16" t="s">
        <v>390</v>
      </c>
      <c r="V67" s="16"/>
      <c r="W67" s="16" t="s">
        <v>41</v>
      </c>
    </row>
    <row r="68" ht="409.5" customHeight="1" spans="1:23">
      <c r="A68" s="3" t="s">
        <v>391</v>
      </c>
      <c r="B68" s="4">
        <v>80048</v>
      </c>
      <c r="C68" s="3" t="s">
        <v>322</v>
      </c>
      <c r="D68" s="3" t="s">
        <v>323</v>
      </c>
      <c r="E68" s="3" t="s">
        <v>58</v>
      </c>
      <c r="F68" s="3" t="s">
        <v>388</v>
      </c>
      <c r="G68" s="4" t="s">
        <v>60</v>
      </c>
      <c r="H68" s="3" t="s">
        <v>325</v>
      </c>
      <c r="I68" s="3"/>
      <c r="J68" s="3" t="s">
        <v>81</v>
      </c>
      <c r="K68" s="12"/>
      <c r="L68" s="3" t="s">
        <v>392</v>
      </c>
      <c r="M68" s="13" t="s">
        <v>33</v>
      </c>
      <c r="N68" s="3" t="s">
        <v>71</v>
      </c>
      <c r="O68" s="3" t="s">
        <v>45</v>
      </c>
      <c r="P68" s="3" t="s">
        <v>37</v>
      </c>
      <c r="Q68" s="3" t="s">
        <v>37</v>
      </c>
      <c r="R68" s="16" t="str">
        <f>HYPERLINK("E:\AutoTest\log\2022-01-20_18-29-52\AW02-JK-AIDL-1475","测试图片地址")</f>
        <v>测试图片地址</v>
      </c>
      <c r="S68" s="16" t="s">
        <v>38</v>
      </c>
      <c r="T68" s="16" t="s">
        <v>39</v>
      </c>
      <c r="U68" s="16" t="s">
        <v>393</v>
      </c>
      <c r="V68" s="16"/>
      <c r="W68" s="16" t="s">
        <v>41</v>
      </c>
    </row>
    <row r="69" ht="409.5" customHeight="1" spans="1:23">
      <c r="A69" s="3" t="s">
        <v>394</v>
      </c>
      <c r="B69" s="4">
        <v>80048</v>
      </c>
      <c r="C69" s="3" t="s">
        <v>322</v>
      </c>
      <c r="D69" s="3" t="s">
        <v>323</v>
      </c>
      <c r="E69" s="3" t="s">
        <v>58</v>
      </c>
      <c r="F69" s="3" t="s">
        <v>388</v>
      </c>
      <c r="G69" s="4" t="s">
        <v>60</v>
      </c>
      <c r="H69" s="3" t="s">
        <v>325</v>
      </c>
      <c r="I69" s="3"/>
      <c r="J69" s="3" t="s">
        <v>81</v>
      </c>
      <c r="K69" s="12"/>
      <c r="L69" s="3" t="s">
        <v>395</v>
      </c>
      <c r="M69" s="13" t="s">
        <v>33</v>
      </c>
      <c r="N69" s="3" t="s">
        <v>71</v>
      </c>
      <c r="O69" s="3" t="s">
        <v>45</v>
      </c>
      <c r="P69" s="3" t="s">
        <v>37</v>
      </c>
      <c r="Q69" s="3" t="s">
        <v>37</v>
      </c>
      <c r="R69" s="16" t="str">
        <f>HYPERLINK("E:\AutoTest\log\2022-01-20_18-29-52\AW02-JK-AIDL-1476","测试图片地址")</f>
        <v>测试图片地址</v>
      </c>
      <c r="S69" s="16" t="s">
        <v>38</v>
      </c>
      <c r="T69" s="16" t="s">
        <v>39</v>
      </c>
      <c r="U69" s="16" t="s">
        <v>396</v>
      </c>
      <c r="V69" s="16"/>
      <c r="W69" s="16" t="s">
        <v>41</v>
      </c>
    </row>
    <row r="70" ht="409.5" customHeight="1" spans="1:23">
      <c r="A70" s="3" t="s">
        <v>397</v>
      </c>
      <c r="B70" s="4">
        <v>80048</v>
      </c>
      <c r="C70" s="3" t="s">
        <v>322</v>
      </c>
      <c r="D70" s="3" t="s">
        <v>323</v>
      </c>
      <c r="E70" s="3" t="s">
        <v>58</v>
      </c>
      <c r="F70" s="3" t="s">
        <v>388</v>
      </c>
      <c r="G70" s="4" t="s">
        <v>60</v>
      </c>
      <c r="H70" s="3" t="s">
        <v>325</v>
      </c>
      <c r="I70" s="3"/>
      <c r="J70" s="3" t="s">
        <v>81</v>
      </c>
      <c r="K70" s="12"/>
      <c r="L70" s="3" t="s">
        <v>398</v>
      </c>
      <c r="M70" s="13" t="s">
        <v>33</v>
      </c>
      <c r="N70" s="3" t="s">
        <v>71</v>
      </c>
      <c r="O70" s="3" t="s">
        <v>45</v>
      </c>
      <c r="P70" s="3" t="s">
        <v>37</v>
      </c>
      <c r="Q70" s="3" t="s">
        <v>37</v>
      </c>
      <c r="R70" s="16" t="str">
        <f>HYPERLINK("E:\AutoTest\log\2022-01-20_18-29-52\AW02-JK-AIDL-1477","测试图片地址")</f>
        <v>测试图片地址</v>
      </c>
      <c r="S70" s="16" t="s">
        <v>38</v>
      </c>
      <c r="T70" s="16" t="s">
        <v>39</v>
      </c>
      <c r="U70" s="16" t="s">
        <v>399</v>
      </c>
      <c r="V70" s="16"/>
      <c r="W70" s="16" t="s">
        <v>41</v>
      </c>
    </row>
    <row r="71" ht="409.5" customHeight="1" spans="1:23">
      <c r="A71" s="3" t="s">
        <v>400</v>
      </c>
      <c r="B71" s="4">
        <v>80048</v>
      </c>
      <c r="C71" s="3" t="s">
        <v>322</v>
      </c>
      <c r="D71" s="3" t="s">
        <v>323</v>
      </c>
      <c r="E71" s="3" t="s">
        <v>58</v>
      </c>
      <c r="F71" s="3" t="s">
        <v>388</v>
      </c>
      <c r="G71" s="4" t="s">
        <v>60</v>
      </c>
      <c r="H71" s="3" t="s">
        <v>325</v>
      </c>
      <c r="I71" s="3"/>
      <c r="J71" s="3" t="s">
        <v>81</v>
      </c>
      <c r="K71" s="12"/>
      <c r="L71" s="3" t="s">
        <v>401</v>
      </c>
      <c r="M71" s="13" t="s">
        <v>33</v>
      </c>
      <c r="N71" s="3" t="s">
        <v>71</v>
      </c>
      <c r="O71" s="3" t="s">
        <v>45</v>
      </c>
      <c r="P71" s="3" t="s">
        <v>37</v>
      </c>
      <c r="Q71" s="3" t="s">
        <v>37</v>
      </c>
      <c r="R71" s="16" t="str">
        <f>HYPERLINK("E:\AutoTest\log\2022-01-20_18-29-52\AW02-JK-AIDL-1478","测试图片地址")</f>
        <v>测试图片地址</v>
      </c>
      <c r="S71" s="16" t="s">
        <v>38</v>
      </c>
      <c r="T71" s="16" t="s">
        <v>39</v>
      </c>
      <c r="U71" s="16" t="s">
        <v>402</v>
      </c>
      <c r="V71" s="16"/>
      <c r="W71" s="16" t="s">
        <v>41</v>
      </c>
    </row>
    <row r="72" ht="409.5" customHeight="1" spans="1:23">
      <c r="A72" s="3" t="s">
        <v>403</v>
      </c>
      <c r="B72" s="4">
        <v>80048</v>
      </c>
      <c r="C72" s="3" t="s">
        <v>322</v>
      </c>
      <c r="D72" s="3" t="s">
        <v>323</v>
      </c>
      <c r="E72" s="3" t="s">
        <v>58</v>
      </c>
      <c r="F72" s="3" t="s">
        <v>388</v>
      </c>
      <c r="G72" s="4" t="s">
        <v>60</v>
      </c>
      <c r="H72" s="3" t="s">
        <v>325</v>
      </c>
      <c r="I72" s="3"/>
      <c r="J72" s="3" t="s">
        <v>81</v>
      </c>
      <c r="K72" s="12"/>
      <c r="L72" s="3" t="s">
        <v>404</v>
      </c>
      <c r="M72" s="13" t="s">
        <v>33</v>
      </c>
      <c r="N72" s="3" t="s">
        <v>71</v>
      </c>
      <c r="O72" s="3" t="s">
        <v>45</v>
      </c>
      <c r="P72" s="3" t="s">
        <v>37</v>
      </c>
      <c r="Q72" s="3" t="s">
        <v>37</v>
      </c>
      <c r="R72" s="16" t="str">
        <f>HYPERLINK("E:\AutoTest\log\2022-01-20_18-29-52\AW02-JK-AIDL-1479","测试图片地址")</f>
        <v>测试图片地址</v>
      </c>
      <c r="S72" s="16" t="s">
        <v>38</v>
      </c>
      <c r="T72" s="16" t="s">
        <v>39</v>
      </c>
      <c r="U72" s="16" t="s">
        <v>405</v>
      </c>
      <c r="V72" s="16"/>
      <c r="W72" s="16" t="s">
        <v>41</v>
      </c>
    </row>
    <row r="73" ht="409.5" customHeight="1" spans="1:23">
      <c r="A73" s="3" t="s">
        <v>406</v>
      </c>
      <c r="B73" s="4">
        <v>80048</v>
      </c>
      <c r="C73" s="3" t="s">
        <v>322</v>
      </c>
      <c r="D73" s="3" t="s">
        <v>323</v>
      </c>
      <c r="E73" s="3" t="s">
        <v>58</v>
      </c>
      <c r="F73" s="3" t="s">
        <v>407</v>
      </c>
      <c r="G73" s="4" t="s">
        <v>60</v>
      </c>
      <c r="H73" s="3" t="s">
        <v>325</v>
      </c>
      <c r="I73" s="3"/>
      <c r="J73" s="3" t="s">
        <v>81</v>
      </c>
      <c r="K73" s="12"/>
      <c r="L73" s="3" t="s">
        <v>408</v>
      </c>
      <c r="M73" s="13" t="s">
        <v>33</v>
      </c>
      <c r="N73" s="3" t="s">
        <v>71</v>
      </c>
      <c r="O73" s="3" t="s">
        <v>45</v>
      </c>
      <c r="P73" s="3" t="s">
        <v>37</v>
      </c>
      <c r="Q73" s="3" t="s">
        <v>37</v>
      </c>
      <c r="R73" s="16" t="str">
        <f>HYPERLINK("E:\AutoTest\log\2022-01-20_18-29-52\AW02-JK-AIDL-1480","测试图片地址")</f>
        <v>测试图片地址</v>
      </c>
      <c r="S73" s="16" t="s">
        <v>38</v>
      </c>
      <c r="T73" s="16" t="s">
        <v>39</v>
      </c>
      <c r="U73" s="16" t="s">
        <v>409</v>
      </c>
      <c r="V73" s="16"/>
      <c r="W73" s="16" t="s">
        <v>41</v>
      </c>
    </row>
    <row r="74" ht="409.5" customHeight="1" spans="1:23">
      <c r="A74" s="3" t="s">
        <v>410</v>
      </c>
      <c r="B74" s="4">
        <v>80048</v>
      </c>
      <c r="C74" s="3" t="s">
        <v>322</v>
      </c>
      <c r="D74" s="3" t="s">
        <v>323</v>
      </c>
      <c r="E74" s="3" t="s">
        <v>58</v>
      </c>
      <c r="F74" s="3" t="s">
        <v>407</v>
      </c>
      <c r="G74" s="4" t="s">
        <v>60</v>
      </c>
      <c r="H74" s="3" t="s">
        <v>325</v>
      </c>
      <c r="I74" s="3"/>
      <c r="J74" s="3" t="s">
        <v>81</v>
      </c>
      <c r="K74" s="12"/>
      <c r="L74" s="3" t="s">
        <v>411</v>
      </c>
      <c r="M74" s="13" t="s">
        <v>33</v>
      </c>
      <c r="N74" s="3" t="s">
        <v>71</v>
      </c>
      <c r="O74" s="3" t="s">
        <v>45</v>
      </c>
      <c r="P74" s="3" t="s">
        <v>37</v>
      </c>
      <c r="Q74" s="3" t="s">
        <v>37</v>
      </c>
      <c r="R74" s="16" t="str">
        <f>HYPERLINK("E:\AutoTest\log\2022-01-20_18-29-52\AW02-JK-AIDL-1481","测试图片地址")</f>
        <v>测试图片地址</v>
      </c>
      <c r="S74" s="16" t="s">
        <v>38</v>
      </c>
      <c r="T74" s="16" t="s">
        <v>39</v>
      </c>
      <c r="U74" s="16" t="s">
        <v>412</v>
      </c>
      <c r="V74" s="16"/>
      <c r="W74" s="16" t="s">
        <v>41</v>
      </c>
    </row>
    <row r="75" ht="409.5" customHeight="1" spans="1:23">
      <c r="A75" s="3" t="s">
        <v>413</v>
      </c>
      <c r="B75" s="4">
        <v>80048</v>
      </c>
      <c r="C75" s="3" t="s">
        <v>322</v>
      </c>
      <c r="D75" s="3" t="s">
        <v>323</v>
      </c>
      <c r="E75" s="3" t="s">
        <v>43</v>
      </c>
      <c r="F75" s="3" t="s">
        <v>414</v>
      </c>
      <c r="G75" s="4" t="s">
        <v>28</v>
      </c>
      <c r="H75" s="3" t="s">
        <v>325</v>
      </c>
      <c r="I75" s="3"/>
      <c r="J75" s="3" t="s">
        <v>81</v>
      </c>
      <c r="K75" s="12"/>
      <c r="L75" s="3" t="s">
        <v>415</v>
      </c>
      <c r="M75" s="13" t="s">
        <v>33</v>
      </c>
      <c r="N75" s="3" t="s">
        <v>34</v>
      </c>
      <c r="O75" s="3" t="s">
        <v>416</v>
      </c>
      <c r="P75" s="3" t="s">
        <v>37</v>
      </c>
      <c r="Q75" s="3" t="s">
        <v>37</v>
      </c>
      <c r="R75" s="16" t="str">
        <f>HYPERLINK("E:\AutoTest\log\2022-01-20_18-29-52\AW02-JK-AIDL-1483","测试图片地址")</f>
        <v>测试图片地址</v>
      </c>
      <c r="S75" s="16" t="s">
        <v>38</v>
      </c>
      <c r="T75" s="16" t="s">
        <v>39</v>
      </c>
      <c r="U75" s="16" t="s">
        <v>417</v>
      </c>
      <c r="V75" s="16"/>
      <c r="W75" s="16" t="s">
        <v>41</v>
      </c>
    </row>
    <row r="76" ht="409.5" customHeight="1" spans="1:23">
      <c r="A76" s="3" t="s">
        <v>418</v>
      </c>
      <c r="B76" s="4">
        <v>80048</v>
      </c>
      <c r="C76" s="3" t="s">
        <v>322</v>
      </c>
      <c r="D76" s="3" t="s">
        <v>323</v>
      </c>
      <c r="E76" s="3" t="s">
        <v>43</v>
      </c>
      <c r="F76" s="3" t="s">
        <v>419</v>
      </c>
      <c r="G76" s="4" t="s">
        <v>28</v>
      </c>
      <c r="H76" s="3" t="s">
        <v>325</v>
      </c>
      <c r="I76" s="3"/>
      <c r="J76" s="3" t="s">
        <v>81</v>
      </c>
      <c r="K76" s="12"/>
      <c r="L76" s="3" t="s">
        <v>415</v>
      </c>
      <c r="M76" s="13" t="s">
        <v>33</v>
      </c>
      <c r="N76" s="3" t="s">
        <v>34</v>
      </c>
      <c r="O76" s="3" t="s">
        <v>420</v>
      </c>
      <c r="P76" s="3" t="s">
        <v>37</v>
      </c>
      <c r="Q76" s="3" t="s">
        <v>37</v>
      </c>
      <c r="R76" s="16" t="str">
        <f>HYPERLINK("E:\AutoTest\log\2022-01-20_18-29-52\AW02-JK-AIDL-1484","测试图片地址")</f>
        <v>测试图片地址</v>
      </c>
      <c r="S76" s="16" t="s">
        <v>38</v>
      </c>
      <c r="T76" s="16" t="s">
        <v>39</v>
      </c>
      <c r="U76" s="16" t="s">
        <v>421</v>
      </c>
      <c r="V76" s="16"/>
      <c r="W76" s="16" t="s">
        <v>41</v>
      </c>
    </row>
    <row r="77" ht="409.5" customHeight="1" spans="1:23">
      <c r="A77" s="3" t="s">
        <v>422</v>
      </c>
      <c r="B77" s="4">
        <v>80090</v>
      </c>
      <c r="C77" s="3" t="s">
        <v>423</v>
      </c>
      <c r="D77" s="3" t="s">
        <v>423</v>
      </c>
      <c r="E77" s="3" t="s">
        <v>26</v>
      </c>
      <c r="F77" s="3" t="s">
        <v>424</v>
      </c>
      <c r="G77" s="4" t="s">
        <v>28</v>
      </c>
      <c r="H77" s="3" t="s">
        <v>29</v>
      </c>
      <c r="I77" s="3"/>
      <c r="J77" s="3" t="s">
        <v>81</v>
      </c>
      <c r="K77" s="12"/>
      <c r="L77" s="3" t="s">
        <v>425</v>
      </c>
      <c r="M77" s="13" t="s">
        <v>33</v>
      </c>
      <c r="N77" s="3" t="s">
        <v>34</v>
      </c>
      <c r="O77" s="3" t="s">
        <v>45</v>
      </c>
      <c r="P77" s="3" t="s">
        <v>37</v>
      </c>
      <c r="Q77" s="3" t="s">
        <v>37</v>
      </c>
      <c r="R77" s="16" t="str">
        <f>HYPERLINK("E:\AutoTest\log\2022-01-20_18-29-52\AW02-JK-AIDL-1485","测试图片地址")</f>
        <v>测试图片地址</v>
      </c>
      <c r="S77" s="16" t="s">
        <v>38</v>
      </c>
      <c r="T77" s="16" t="s">
        <v>39</v>
      </c>
      <c r="U77" s="16" t="s">
        <v>426</v>
      </c>
      <c r="V77" s="16"/>
      <c r="W77" s="16" t="s">
        <v>41</v>
      </c>
    </row>
    <row r="78" ht="409.5" customHeight="1" spans="1:23">
      <c r="A78" s="3" t="s">
        <v>427</v>
      </c>
      <c r="B78" s="4">
        <v>80090</v>
      </c>
      <c r="C78" s="3" t="s">
        <v>423</v>
      </c>
      <c r="D78" s="3" t="s">
        <v>423</v>
      </c>
      <c r="E78" s="3" t="s">
        <v>26</v>
      </c>
      <c r="F78" s="3" t="s">
        <v>428</v>
      </c>
      <c r="G78" s="4" t="s">
        <v>28</v>
      </c>
      <c r="H78" s="3" t="s">
        <v>29</v>
      </c>
      <c r="I78" s="3"/>
      <c r="J78" s="3" t="s">
        <v>81</v>
      </c>
      <c r="K78" s="12"/>
      <c r="L78" s="3" t="s">
        <v>429</v>
      </c>
      <c r="M78" s="13" t="s">
        <v>33</v>
      </c>
      <c r="N78" s="3" t="s">
        <v>34</v>
      </c>
      <c r="O78" s="3" t="s">
        <v>430</v>
      </c>
      <c r="P78" s="3" t="s">
        <v>37</v>
      </c>
      <c r="Q78" s="3" t="s">
        <v>37</v>
      </c>
      <c r="R78" s="16" t="str">
        <f>HYPERLINK("E:\AutoTest\log\2022-01-20_18-29-52\AW02-JK-AIDL-1486","测试图片地址")</f>
        <v>测试图片地址</v>
      </c>
      <c r="S78" s="16" t="s">
        <v>38</v>
      </c>
      <c r="T78" s="16" t="s">
        <v>39</v>
      </c>
      <c r="U78" s="16" t="s">
        <v>431</v>
      </c>
      <c r="V78" s="16"/>
      <c r="W78" s="16" t="s">
        <v>41</v>
      </c>
    </row>
    <row r="79" ht="409.5" customHeight="1" spans="1:23">
      <c r="A79" s="3" t="s">
        <v>432</v>
      </c>
      <c r="B79" s="4">
        <v>80090</v>
      </c>
      <c r="C79" s="3" t="s">
        <v>423</v>
      </c>
      <c r="D79" s="3" t="s">
        <v>423</v>
      </c>
      <c r="E79" s="3" t="s">
        <v>26</v>
      </c>
      <c r="F79" s="3" t="s">
        <v>433</v>
      </c>
      <c r="G79" s="4" t="s">
        <v>28</v>
      </c>
      <c r="H79" s="3" t="s">
        <v>29</v>
      </c>
      <c r="I79" s="3"/>
      <c r="J79" s="3" t="s">
        <v>81</v>
      </c>
      <c r="K79" s="12"/>
      <c r="L79" s="3" t="s">
        <v>434</v>
      </c>
      <c r="M79" s="13" t="s">
        <v>33</v>
      </c>
      <c r="N79" s="3" t="s">
        <v>34</v>
      </c>
      <c r="O79" s="3" t="s">
        <v>435</v>
      </c>
      <c r="P79" s="3" t="s">
        <v>37</v>
      </c>
      <c r="Q79" s="3" t="s">
        <v>37</v>
      </c>
      <c r="R79" s="16" t="str">
        <f>HYPERLINK("E:\AutoTest\log\2022-01-20_18-29-52\AW02-JK-AIDL-1487","测试图片地址")</f>
        <v>测试图片地址</v>
      </c>
      <c r="S79" s="16" t="s">
        <v>38</v>
      </c>
      <c r="T79" s="16" t="s">
        <v>39</v>
      </c>
      <c r="U79" s="16" t="s">
        <v>436</v>
      </c>
      <c r="V79" s="16"/>
      <c r="W79" s="16" t="s">
        <v>41</v>
      </c>
    </row>
    <row r="80" ht="409.5" customHeight="1" spans="1:23">
      <c r="A80" s="3" t="s">
        <v>437</v>
      </c>
      <c r="B80" s="4">
        <v>80090</v>
      </c>
      <c r="C80" s="3" t="s">
        <v>423</v>
      </c>
      <c r="D80" s="3" t="s">
        <v>423</v>
      </c>
      <c r="E80" s="3" t="s">
        <v>26</v>
      </c>
      <c r="F80" s="3" t="s">
        <v>438</v>
      </c>
      <c r="G80" s="4" t="s">
        <v>28</v>
      </c>
      <c r="H80" s="3" t="s">
        <v>29</v>
      </c>
      <c r="I80" s="3"/>
      <c r="J80" s="3" t="s">
        <v>81</v>
      </c>
      <c r="K80" s="12"/>
      <c r="L80" s="3" t="s">
        <v>439</v>
      </c>
      <c r="M80" s="13" t="s">
        <v>33</v>
      </c>
      <c r="N80" s="3" t="s">
        <v>34</v>
      </c>
      <c r="O80" s="3" t="s">
        <v>440</v>
      </c>
      <c r="P80" s="3" t="s">
        <v>37</v>
      </c>
      <c r="Q80" s="3" t="s">
        <v>37</v>
      </c>
      <c r="R80" s="16" t="str">
        <f>HYPERLINK("E:\AutoTest\log\2022-01-20_18-29-52\AW02-JK-AIDL-1488","测试图片地址")</f>
        <v>测试图片地址</v>
      </c>
      <c r="S80" s="16" t="s">
        <v>38</v>
      </c>
      <c r="T80" s="16" t="s">
        <v>39</v>
      </c>
      <c r="U80" s="16" t="s">
        <v>441</v>
      </c>
      <c r="V80" s="16"/>
      <c r="W80" s="16" t="s">
        <v>41</v>
      </c>
    </row>
    <row r="81" ht="409.5" customHeight="1" spans="1:23">
      <c r="A81" s="3" t="s">
        <v>442</v>
      </c>
      <c r="B81" s="4">
        <v>80090</v>
      </c>
      <c r="C81" s="3" t="s">
        <v>423</v>
      </c>
      <c r="D81" s="3" t="s">
        <v>423</v>
      </c>
      <c r="E81" s="3" t="s">
        <v>26</v>
      </c>
      <c r="F81" s="3" t="s">
        <v>433</v>
      </c>
      <c r="G81" s="4" t="s">
        <v>28</v>
      </c>
      <c r="H81" s="3" t="s">
        <v>29</v>
      </c>
      <c r="I81" s="3"/>
      <c r="J81" s="3" t="s">
        <v>81</v>
      </c>
      <c r="K81" s="12"/>
      <c r="L81" s="3" t="s">
        <v>434</v>
      </c>
      <c r="M81" s="13" t="s">
        <v>33</v>
      </c>
      <c r="N81" s="3" t="s">
        <v>34</v>
      </c>
      <c r="O81" s="3" t="s">
        <v>443</v>
      </c>
      <c r="P81" s="3" t="s">
        <v>37</v>
      </c>
      <c r="Q81" s="3" t="s">
        <v>37</v>
      </c>
      <c r="R81" s="16" t="str">
        <f>HYPERLINK("E:\AutoTest\log\2022-01-20_18-29-52\AW02-JK-AIDL-1489","测试图片地址")</f>
        <v>测试图片地址</v>
      </c>
      <c r="S81" s="16" t="s">
        <v>38</v>
      </c>
      <c r="T81" s="16" t="s">
        <v>39</v>
      </c>
      <c r="U81" s="16" t="s">
        <v>444</v>
      </c>
      <c r="V81" s="16"/>
      <c r="W81" s="16" t="s">
        <v>41</v>
      </c>
    </row>
    <row r="82" ht="409.5" customHeight="1" spans="1:23">
      <c r="A82" s="3" t="s">
        <v>445</v>
      </c>
      <c r="B82" s="4">
        <v>80090</v>
      </c>
      <c r="C82" s="3" t="s">
        <v>423</v>
      </c>
      <c r="D82" s="3" t="s">
        <v>423</v>
      </c>
      <c r="E82" s="3" t="s">
        <v>26</v>
      </c>
      <c r="F82" s="3" t="s">
        <v>446</v>
      </c>
      <c r="G82" s="4" t="s">
        <v>28</v>
      </c>
      <c r="H82" s="3" t="s">
        <v>29</v>
      </c>
      <c r="I82" s="3"/>
      <c r="J82" s="3" t="s">
        <v>81</v>
      </c>
      <c r="K82" s="12"/>
      <c r="L82" s="3" t="s">
        <v>447</v>
      </c>
      <c r="M82" s="13" t="s">
        <v>33</v>
      </c>
      <c r="N82" s="3" t="s">
        <v>34</v>
      </c>
      <c r="O82" s="3" t="s">
        <v>448</v>
      </c>
      <c r="P82" s="3" t="s">
        <v>37</v>
      </c>
      <c r="Q82" s="3" t="s">
        <v>37</v>
      </c>
      <c r="R82" s="16" t="str">
        <f>HYPERLINK("E:\AutoTest\log\2022-01-20_18-29-52\AW02-JK-AIDL-1490","测试图片地址")</f>
        <v>测试图片地址</v>
      </c>
      <c r="S82" s="16" t="s">
        <v>38</v>
      </c>
      <c r="T82" s="16" t="s">
        <v>39</v>
      </c>
      <c r="U82" s="16" t="s">
        <v>449</v>
      </c>
      <c r="V82" s="16"/>
      <c r="W82" s="16" t="s">
        <v>41</v>
      </c>
    </row>
    <row r="83" ht="409.5" customHeight="1" spans="1:23">
      <c r="A83" s="3" t="s">
        <v>450</v>
      </c>
      <c r="B83" s="4">
        <v>80090</v>
      </c>
      <c r="C83" s="3" t="s">
        <v>423</v>
      </c>
      <c r="D83" s="3" t="s">
        <v>423</v>
      </c>
      <c r="E83" s="3" t="s">
        <v>26</v>
      </c>
      <c r="F83" s="3" t="s">
        <v>451</v>
      </c>
      <c r="G83" s="4" t="s">
        <v>28</v>
      </c>
      <c r="H83" s="3" t="s">
        <v>29</v>
      </c>
      <c r="I83" s="3"/>
      <c r="J83" s="3" t="s">
        <v>81</v>
      </c>
      <c r="K83" s="12"/>
      <c r="L83" s="3" t="s">
        <v>452</v>
      </c>
      <c r="M83" s="13" t="s">
        <v>33</v>
      </c>
      <c r="N83" s="3" t="s">
        <v>34</v>
      </c>
      <c r="O83" s="3" t="s">
        <v>453</v>
      </c>
      <c r="P83" s="3" t="s">
        <v>37</v>
      </c>
      <c r="Q83" s="3" t="s">
        <v>37</v>
      </c>
      <c r="R83" s="16" t="str">
        <f>HYPERLINK("E:\AutoTest\log\2022-01-20_18-29-52\AW02-JK-AIDL-1491","测试图片地址")</f>
        <v>测试图片地址</v>
      </c>
      <c r="S83" s="16" t="s">
        <v>38</v>
      </c>
      <c r="T83" s="16" t="s">
        <v>39</v>
      </c>
      <c r="U83" s="16" t="s">
        <v>454</v>
      </c>
      <c r="V83" s="16"/>
      <c r="W83" s="16" t="s">
        <v>41</v>
      </c>
    </row>
    <row r="84" ht="409.5" customHeight="1" spans="1:23">
      <c r="A84" s="3" t="s">
        <v>455</v>
      </c>
      <c r="B84" s="4">
        <v>80090</v>
      </c>
      <c r="C84" s="3" t="s">
        <v>423</v>
      </c>
      <c r="D84" s="3" t="s">
        <v>423</v>
      </c>
      <c r="E84" s="3" t="s">
        <v>26</v>
      </c>
      <c r="F84" s="3" t="s">
        <v>456</v>
      </c>
      <c r="G84" s="4" t="s">
        <v>28</v>
      </c>
      <c r="H84" s="3" t="s">
        <v>29</v>
      </c>
      <c r="I84" s="3"/>
      <c r="J84" s="3" t="s">
        <v>81</v>
      </c>
      <c r="K84" s="12"/>
      <c r="L84" s="3" t="s">
        <v>457</v>
      </c>
      <c r="M84" s="13" t="s">
        <v>33</v>
      </c>
      <c r="N84" s="3" t="s">
        <v>34</v>
      </c>
      <c r="O84" s="3" t="s">
        <v>458</v>
      </c>
      <c r="P84" s="3" t="s">
        <v>37</v>
      </c>
      <c r="Q84" s="3" t="s">
        <v>37</v>
      </c>
      <c r="R84" s="16" t="str">
        <f>HYPERLINK("E:\AutoTest\log\2022-01-20_18-29-52\AW02-JK-AIDL-1492","测试图片地址")</f>
        <v>测试图片地址</v>
      </c>
      <c r="S84" s="16" t="s">
        <v>38</v>
      </c>
      <c r="T84" s="16" t="s">
        <v>39</v>
      </c>
      <c r="U84" s="16" t="s">
        <v>459</v>
      </c>
      <c r="V84" s="16"/>
      <c r="W84" s="16" t="s">
        <v>41</v>
      </c>
    </row>
    <row r="85" ht="409.5" customHeight="1" spans="1:23">
      <c r="A85" s="3" t="s">
        <v>460</v>
      </c>
      <c r="B85" s="4">
        <v>80090</v>
      </c>
      <c r="C85" s="3" t="s">
        <v>423</v>
      </c>
      <c r="D85" s="3" t="s">
        <v>423</v>
      </c>
      <c r="E85" s="3" t="s">
        <v>26</v>
      </c>
      <c r="F85" s="3" t="s">
        <v>451</v>
      </c>
      <c r="G85" s="4" t="s">
        <v>28</v>
      </c>
      <c r="H85" s="3" t="s">
        <v>29</v>
      </c>
      <c r="I85" s="3"/>
      <c r="J85" s="3" t="s">
        <v>81</v>
      </c>
      <c r="K85" s="12"/>
      <c r="L85" s="3" t="s">
        <v>452</v>
      </c>
      <c r="M85" s="13" t="s">
        <v>33</v>
      </c>
      <c r="N85" s="3" t="s">
        <v>34</v>
      </c>
      <c r="O85" s="3" t="s">
        <v>461</v>
      </c>
      <c r="P85" s="3" t="s">
        <v>37</v>
      </c>
      <c r="Q85" s="3" t="s">
        <v>37</v>
      </c>
      <c r="R85" s="16" t="str">
        <f>HYPERLINK("E:\AutoTest\log\2022-01-20_18-29-52\AW02-JK-AIDL-1493","测试图片地址")</f>
        <v>测试图片地址</v>
      </c>
      <c r="S85" s="16" t="s">
        <v>38</v>
      </c>
      <c r="T85" s="16" t="s">
        <v>39</v>
      </c>
      <c r="U85" s="16" t="s">
        <v>462</v>
      </c>
      <c r="V85" s="16"/>
      <c r="W85" s="16" t="s">
        <v>41</v>
      </c>
    </row>
    <row r="86" ht="370.5" customHeight="1" spans="1:23">
      <c r="A86" s="3" t="s">
        <v>463</v>
      </c>
      <c r="B86" s="4">
        <v>80050</v>
      </c>
      <c r="C86" s="3" t="s">
        <v>464</v>
      </c>
      <c r="D86" s="3" t="s">
        <v>465</v>
      </c>
      <c r="E86" s="3" t="s">
        <v>58</v>
      </c>
      <c r="F86" s="3" t="s">
        <v>466</v>
      </c>
      <c r="G86" s="4" t="s">
        <v>60</v>
      </c>
      <c r="H86" s="3" t="s">
        <v>29</v>
      </c>
      <c r="I86" s="3"/>
      <c r="J86" s="3" t="s">
        <v>467</v>
      </c>
      <c r="K86" s="12" t="s">
        <v>31</v>
      </c>
      <c r="L86" s="3"/>
      <c r="M86" s="13" t="s">
        <v>468</v>
      </c>
      <c r="N86" s="3" t="s">
        <v>34</v>
      </c>
      <c r="O86" s="3" t="s">
        <v>469</v>
      </c>
      <c r="P86" s="3" t="s">
        <v>37</v>
      </c>
      <c r="Q86" s="3" t="s">
        <v>37</v>
      </c>
      <c r="R86" s="16" t="str">
        <f>HYPERLINK("E:\AutoTest\log\2022-01-20_18-29-52\AW02-JK-AIDL-1499","测试图片地址")</f>
        <v>测试图片地址</v>
      </c>
      <c r="S86" s="16" t="s">
        <v>38</v>
      </c>
      <c r="T86" s="16" t="s">
        <v>39</v>
      </c>
      <c r="U86" s="16" t="s">
        <v>470</v>
      </c>
      <c r="V86" s="16"/>
      <c r="W86" s="16" t="s">
        <v>41</v>
      </c>
    </row>
    <row r="87" ht="370.5" customHeight="1" spans="1:23">
      <c r="A87" s="7" t="s">
        <v>471</v>
      </c>
      <c r="B87" s="6">
        <v>80050</v>
      </c>
      <c r="C87" s="7" t="s">
        <v>464</v>
      </c>
      <c r="D87" s="7" t="s">
        <v>465</v>
      </c>
      <c r="E87" s="7" t="s">
        <v>58</v>
      </c>
      <c r="F87" s="7" t="s">
        <v>466</v>
      </c>
      <c r="G87" s="6" t="s">
        <v>60</v>
      </c>
      <c r="H87" s="7" t="s">
        <v>29</v>
      </c>
      <c r="I87" s="7"/>
      <c r="J87" s="7" t="s">
        <v>467</v>
      </c>
      <c r="K87" s="14" t="s">
        <v>31</v>
      </c>
      <c r="L87" s="7"/>
      <c r="M87" s="15" t="s">
        <v>472</v>
      </c>
      <c r="N87" s="7" t="s">
        <v>34</v>
      </c>
      <c r="O87" s="7" t="s">
        <v>469</v>
      </c>
      <c r="P87" s="7" t="s">
        <v>37</v>
      </c>
      <c r="Q87" s="7" t="s">
        <v>37</v>
      </c>
      <c r="R87" s="17" t="str">
        <f>HYPERLINK("E:\AutoTest\log\2022-01-20_18-29-52\AW02-JK-AIDL-1500","测试图片地址")</f>
        <v>测试图片地址</v>
      </c>
      <c r="S87" s="17" t="s">
        <v>38</v>
      </c>
      <c r="T87" s="17" t="s">
        <v>39</v>
      </c>
      <c r="U87" s="17" t="s">
        <v>473</v>
      </c>
      <c r="V87" s="17"/>
      <c r="W87" s="17" t="s">
        <v>41</v>
      </c>
    </row>
    <row r="88" ht="409.5" customHeight="1" spans="1:23">
      <c r="A88" s="3" t="s">
        <v>474</v>
      </c>
      <c r="B88" s="4">
        <v>80050</v>
      </c>
      <c r="C88" s="3" t="s">
        <v>464</v>
      </c>
      <c r="D88" s="3" t="s">
        <v>465</v>
      </c>
      <c r="E88" s="3" t="s">
        <v>58</v>
      </c>
      <c r="F88" s="3" t="s">
        <v>475</v>
      </c>
      <c r="G88" s="4" t="s">
        <v>60</v>
      </c>
      <c r="H88" s="3" t="s">
        <v>29</v>
      </c>
      <c r="I88" s="3"/>
      <c r="J88" s="3" t="s">
        <v>476</v>
      </c>
      <c r="K88" s="12" t="s">
        <v>31</v>
      </c>
      <c r="L88" s="3"/>
      <c r="M88" s="13" t="s">
        <v>477</v>
      </c>
      <c r="N88" s="3" t="s">
        <v>34</v>
      </c>
      <c r="O88" s="3" t="s">
        <v>469</v>
      </c>
      <c r="P88" s="3" t="s">
        <v>37</v>
      </c>
      <c r="Q88" s="3" t="s">
        <v>37</v>
      </c>
      <c r="R88" s="16" t="str">
        <f>HYPERLINK("E:\AutoTest\log\2022-01-20_18-29-52\AW02-JK-AIDL-1501","测试图片地址")</f>
        <v>测试图片地址</v>
      </c>
      <c r="S88" s="16" t="s">
        <v>38</v>
      </c>
      <c r="T88" s="16" t="s">
        <v>39</v>
      </c>
      <c r="U88" s="16" t="s">
        <v>478</v>
      </c>
      <c r="V88" s="16"/>
      <c r="W88" s="16" t="s">
        <v>41</v>
      </c>
    </row>
    <row r="89" ht="409.5" customHeight="1" spans="1:23">
      <c r="A89" s="3" t="s">
        <v>479</v>
      </c>
      <c r="B89" s="4">
        <v>80057</v>
      </c>
      <c r="C89" s="3" t="s">
        <v>480</v>
      </c>
      <c r="D89" s="3" t="s">
        <v>480</v>
      </c>
      <c r="E89" s="3" t="s">
        <v>58</v>
      </c>
      <c r="F89" s="3" t="s">
        <v>481</v>
      </c>
      <c r="G89" s="4" t="s">
        <v>60</v>
      </c>
      <c r="H89" s="3" t="s">
        <v>29</v>
      </c>
      <c r="I89" s="3"/>
      <c r="J89" s="3" t="s">
        <v>482</v>
      </c>
      <c r="K89" s="12" t="s">
        <v>483</v>
      </c>
      <c r="L89" s="3"/>
      <c r="M89" s="13" t="s">
        <v>484</v>
      </c>
      <c r="N89" s="3" t="s">
        <v>34</v>
      </c>
      <c r="O89" s="3" t="s">
        <v>485</v>
      </c>
      <c r="P89" s="3" t="s">
        <v>486</v>
      </c>
      <c r="Q89" s="3" t="s">
        <v>486</v>
      </c>
      <c r="R89" s="16" t="str">
        <f>HYPERLINK("E:\AutoTest\log\2022-01-20_18-29-52\AW02-JK-AIDL-1512","测试图片地址")</f>
        <v>测试图片地址</v>
      </c>
      <c r="S89" s="16" t="s">
        <v>172</v>
      </c>
      <c r="T89" s="16" t="s">
        <v>39</v>
      </c>
      <c r="U89" s="16" t="s">
        <v>487</v>
      </c>
      <c r="V89" s="16"/>
      <c r="W89" s="16" t="s">
        <v>488</v>
      </c>
    </row>
    <row r="90" ht="409.5" customHeight="1" spans="1:23">
      <c r="A90" s="3" t="s">
        <v>489</v>
      </c>
      <c r="B90" s="4">
        <v>80095</v>
      </c>
      <c r="C90" s="3" t="s">
        <v>490</v>
      </c>
      <c r="D90" s="3" t="s">
        <v>490</v>
      </c>
      <c r="E90" s="3" t="s">
        <v>26</v>
      </c>
      <c r="F90" s="3" t="s">
        <v>491</v>
      </c>
      <c r="G90" s="4" t="s">
        <v>28</v>
      </c>
      <c r="H90" s="3" t="s">
        <v>29</v>
      </c>
      <c r="I90" s="3"/>
      <c r="J90" s="3" t="s">
        <v>492</v>
      </c>
      <c r="K90" s="12"/>
      <c r="L90" s="3"/>
      <c r="M90" s="13" t="s">
        <v>493</v>
      </c>
      <c r="N90" s="3" t="s">
        <v>494</v>
      </c>
      <c r="O90" s="3" t="s">
        <v>495</v>
      </c>
      <c r="P90" s="3" t="s">
        <v>496</v>
      </c>
      <c r="Q90" s="3" t="s">
        <v>497</v>
      </c>
      <c r="R90" s="16" t="str">
        <f>HYPERLINK("E:\AutoTest\log\2022-01-20_18-29-52\AW02-JK-AIDL-1522","测试图片地址")</f>
        <v>测试图片地址</v>
      </c>
      <c r="S90" s="16" t="s">
        <v>38</v>
      </c>
      <c r="T90" s="16" t="s">
        <v>39</v>
      </c>
      <c r="U90" s="16" t="s">
        <v>498</v>
      </c>
      <c r="V90" s="16"/>
      <c r="W90" s="16" t="s">
        <v>41</v>
      </c>
    </row>
    <row r="91" ht="409.5" customHeight="1" spans="1:23">
      <c r="A91" s="3" t="s">
        <v>499</v>
      </c>
      <c r="B91" s="4">
        <v>80095</v>
      </c>
      <c r="C91" s="3" t="s">
        <v>490</v>
      </c>
      <c r="D91" s="3" t="s">
        <v>490</v>
      </c>
      <c r="E91" s="3" t="s">
        <v>26</v>
      </c>
      <c r="F91" s="3" t="s">
        <v>500</v>
      </c>
      <c r="G91" s="4" t="s">
        <v>28</v>
      </c>
      <c r="H91" s="3" t="s">
        <v>29</v>
      </c>
      <c r="I91" s="3"/>
      <c r="J91" s="3" t="s">
        <v>501</v>
      </c>
      <c r="K91" s="12" t="s">
        <v>501</v>
      </c>
      <c r="L91" s="3"/>
      <c r="M91" s="13" t="s">
        <v>502</v>
      </c>
      <c r="N91" s="3" t="s">
        <v>503</v>
      </c>
      <c r="O91" s="3" t="s">
        <v>495</v>
      </c>
      <c r="P91" s="3" t="s">
        <v>504</v>
      </c>
      <c r="Q91" s="3" t="s">
        <v>505</v>
      </c>
      <c r="R91" s="16" t="str">
        <f>HYPERLINK("E:\AutoTest\log\2022-01-20_18-29-52\AW02-JK-AIDL-1523","测试图片地址")</f>
        <v>测试图片地址</v>
      </c>
      <c r="S91" s="16" t="s">
        <v>38</v>
      </c>
      <c r="T91" s="16" t="s">
        <v>39</v>
      </c>
      <c r="U91" s="16" t="s">
        <v>506</v>
      </c>
      <c r="V91" s="16"/>
      <c r="W91" s="16" t="s">
        <v>41</v>
      </c>
    </row>
    <row r="92" ht="409.5" customHeight="1" spans="1:23">
      <c r="A92" s="3" t="s">
        <v>507</v>
      </c>
      <c r="B92" s="4">
        <v>80095</v>
      </c>
      <c r="C92" s="3" t="s">
        <v>490</v>
      </c>
      <c r="D92" s="3" t="s">
        <v>490</v>
      </c>
      <c r="E92" s="3" t="s">
        <v>26</v>
      </c>
      <c r="F92" s="3" t="s">
        <v>491</v>
      </c>
      <c r="G92" s="4" t="s">
        <v>28</v>
      </c>
      <c r="H92" s="3" t="s">
        <v>29</v>
      </c>
      <c r="I92" s="3"/>
      <c r="J92" s="3" t="s">
        <v>508</v>
      </c>
      <c r="K92" s="12" t="s">
        <v>31</v>
      </c>
      <c r="L92" s="3"/>
      <c r="M92" s="13" t="s">
        <v>493</v>
      </c>
      <c r="N92" s="3" t="s">
        <v>494</v>
      </c>
      <c r="O92" s="3" t="s">
        <v>495</v>
      </c>
      <c r="P92" s="3" t="s">
        <v>496</v>
      </c>
      <c r="Q92" s="3" t="s">
        <v>497</v>
      </c>
      <c r="R92" s="16" t="str">
        <f>HYPERLINK("E:\AutoTest\log\2022-01-20_18-29-52\AW02-JK-AIDL-1530","测试图片地址")</f>
        <v>测试图片地址</v>
      </c>
      <c r="S92" s="16" t="s">
        <v>38</v>
      </c>
      <c r="T92" s="16" t="s">
        <v>39</v>
      </c>
      <c r="U92" s="16" t="s">
        <v>509</v>
      </c>
      <c r="V92" s="16"/>
      <c r="W92" s="16" t="s">
        <v>41</v>
      </c>
    </row>
    <row r="93" ht="409.5" customHeight="1" spans="1:23">
      <c r="A93" s="3" t="s">
        <v>510</v>
      </c>
      <c r="B93" s="4">
        <v>80095</v>
      </c>
      <c r="C93" s="3" t="s">
        <v>490</v>
      </c>
      <c r="D93" s="3" t="s">
        <v>490</v>
      </c>
      <c r="E93" s="3" t="s">
        <v>26</v>
      </c>
      <c r="F93" s="3" t="s">
        <v>500</v>
      </c>
      <c r="G93" s="4" t="s">
        <v>28</v>
      </c>
      <c r="H93" s="3" t="s">
        <v>29</v>
      </c>
      <c r="I93" s="3"/>
      <c r="J93" s="3" t="s">
        <v>511</v>
      </c>
      <c r="K93" s="12" t="s">
        <v>512</v>
      </c>
      <c r="L93" s="3"/>
      <c r="M93" s="13" t="s">
        <v>513</v>
      </c>
      <c r="N93" s="3" t="s">
        <v>503</v>
      </c>
      <c r="O93" s="3" t="s">
        <v>495</v>
      </c>
      <c r="P93" s="3" t="s">
        <v>504</v>
      </c>
      <c r="Q93" s="3" t="s">
        <v>505</v>
      </c>
      <c r="R93" s="16" t="str">
        <f>HYPERLINK("E:\AutoTest\log\2022-01-20_18-29-52\AW02-JK-AIDL-1531","测试图片地址")</f>
        <v>测试图片地址</v>
      </c>
      <c r="S93" s="16" t="s">
        <v>38</v>
      </c>
      <c r="T93" s="16" t="s">
        <v>39</v>
      </c>
      <c r="U93" s="16" t="s">
        <v>514</v>
      </c>
      <c r="V93" s="16"/>
      <c r="W93" s="16" t="s">
        <v>41</v>
      </c>
    </row>
    <row r="94" ht="28.5" customHeight="1" spans="1:23">
      <c r="A94" s="3" t="s">
        <v>515</v>
      </c>
      <c r="B94" s="4">
        <v>80105</v>
      </c>
      <c r="C94" s="3" t="s">
        <v>516</v>
      </c>
      <c r="D94" s="3" t="s">
        <v>516</v>
      </c>
      <c r="E94" s="3" t="s">
        <v>58</v>
      </c>
      <c r="F94" s="3" t="s">
        <v>517</v>
      </c>
      <c r="G94" s="4" t="s">
        <v>60</v>
      </c>
      <c r="H94" s="3" t="s">
        <v>29</v>
      </c>
      <c r="I94" s="3"/>
      <c r="J94" s="3" t="s">
        <v>81</v>
      </c>
      <c r="K94" s="12"/>
      <c r="L94" s="3"/>
      <c r="M94" s="13" t="s">
        <v>518</v>
      </c>
      <c r="N94" s="3" t="s">
        <v>34</v>
      </c>
      <c r="O94" s="3" t="s">
        <v>519</v>
      </c>
      <c r="P94" s="3" t="s">
        <v>37</v>
      </c>
      <c r="Q94" s="3" t="s">
        <v>37</v>
      </c>
      <c r="R94" s="16" t="str">
        <f>HYPERLINK("E:\AutoTest\log\2022-01-20_18-29-52\AW02-JK-AIDL-1541","测试图片地址")</f>
        <v>测试图片地址</v>
      </c>
      <c r="S94" s="16" t="s">
        <v>38</v>
      </c>
      <c r="T94" s="16" t="s">
        <v>39</v>
      </c>
      <c r="U94" s="16" t="s">
        <v>520</v>
      </c>
      <c r="V94" s="16"/>
      <c r="W94" s="16" t="s">
        <v>41</v>
      </c>
    </row>
    <row r="95" ht="409.5" customHeight="1" spans="1:23">
      <c r="A95" s="3" t="s">
        <v>521</v>
      </c>
      <c r="B95" s="4">
        <v>80122</v>
      </c>
      <c r="C95" s="3" t="s">
        <v>522</v>
      </c>
      <c r="D95" s="3" t="s">
        <v>522</v>
      </c>
      <c r="E95" s="3" t="s">
        <v>26</v>
      </c>
      <c r="F95" s="3" t="s">
        <v>523</v>
      </c>
      <c r="G95" s="4" t="s">
        <v>28</v>
      </c>
      <c r="H95" s="3" t="s">
        <v>29</v>
      </c>
      <c r="I95" s="3"/>
      <c r="J95" s="3" t="s">
        <v>524</v>
      </c>
      <c r="K95" s="12" t="s">
        <v>524</v>
      </c>
      <c r="L95" s="3"/>
      <c r="M95" s="13" t="s">
        <v>525</v>
      </c>
      <c r="N95" s="3" t="s">
        <v>526</v>
      </c>
      <c r="O95" s="3" t="s">
        <v>495</v>
      </c>
      <c r="P95" s="3" t="s">
        <v>486</v>
      </c>
      <c r="Q95" s="3" t="s">
        <v>486</v>
      </c>
      <c r="R95" s="16" t="str">
        <f>HYPERLINK("E:\AutoTest\log\2022-01-20_18-29-52\AW02-JK-AIDL-1542","测试图片地址")</f>
        <v>测试图片地址</v>
      </c>
      <c r="S95" s="16" t="s">
        <v>172</v>
      </c>
      <c r="T95" s="16" t="s">
        <v>39</v>
      </c>
      <c r="U95" s="16" t="s">
        <v>527</v>
      </c>
      <c r="V95" s="16"/>
      <c r="W95" s="16" t="s">
        <v>528</v>
      </c>
    </row>
    <row r="96" ht="409.5" customHeight="1" spans="1:23">
      <c r="A96" s="3" t="s">
        <v>529</v>
      </c>
      <c r="B96" s="4">
        <v>80122</v>
      </c>
      <c r="C96" s="3" t="s">
        <v>522</v>
      </c>
      <c r="D96" s="3" t="s">
        <v>522</v>
      </c>
      <c r="E96" s="3" t="s">
        <v>26</v>
      </c>
      <c r="F96" s="3" t="s">
        <v>523</v>
      </c>
      <c r="G96" s="4" t="s">
        <v>28</v>
      </c>
      <c r="H96" s="3" t="s">
        <v>29</v>
      </c>
      <c r="I96" s="3"/>
      <c r="J96" s="3" t="s">
        <v>524</v>
      </c>
      <c r="K96" s="12" t="s">
        <v>524</v>
      </c>
      <c r="L96" s="3"/>
      <c r="M96" s="13" t="s">
        <v>530</v>
      </c>
      <c r="N96" s="3" t="s">
        <v>531</v>
      </c>
      <c r="O96" s="3" t="s">
        <v>495</v>
      </c>
      <c r="P96" s="3" t="s">
        <v>486</v>
      </c>
      <c r="Q96" s="3" t="s">
        <v>486</v>
      </c>
      <c r="R96" s="16" t="str">
        <f>HYPERLINK("E:\AutoTest\log\2022-01-20_18-29-52\AW02-JK-AIDL-1543","测试图片地址")</f>
        <v>测试图片地址</v>
      </c>
      <c r="S96" s="16" t="s">
        <v>172</v>
      </c>
      <c r="T96" s="16" t="s">
        <v>39</v>
      </c>
      <c r="U96" s="16" t="s">
        <v>532</v>
      </c>
      <c r="V96" s="16"/>
      <c r="W96" s="16" t="s">
        <v>528</v>
      </c>
    </row>
    <row r="97" ht="409.5" customHeight="1" spans="1:23">
      <c r="A97" s="3" t="s">
        <v>533</v>
      </c>
      <c r="B97" s="4">
        <v>80122</v>
      </c>
      <c r="C97" s="3" t="s">
        <v>522</v>
      </c>
      <c r="D97" s="3" t="s">
        <v>522</v>
      </c>
      <c r="E97" s="3" t="s">
        <v>26</v>
      </c>
      <c r="F97" s="3" t="s">
        <v>534</v>
      </c>
      <c r="G97" s="4" t="s">
        <v>28</v>
      </c>
      <c r="H97" s="3" t="s">
        <v>29</v>
      </c>
      <c r="I97" s="3"/>
      <c r="J97" s="3" t="s">
        <v>524</v>
      </c>
      <c r="K97" s="12" t="s">
        <v>524</v>
      </c>
      <c r="L97" s="3"/>
      <c r="M97" s="13" t="s">
        <v>535</v>
      </c>
      <c r="N97" s="3" t="s">
        <v>536</v>
      </c>
      <c r="O97" s="3" t="s">
        <v>495</v>
      </c>
      <c r="P97" s="3" t="s">
        <v>486</v>
      </c>
      <c r="Q97" s="3" t="s">
        <v>486</v>
      </c>
      <c r="R97" s="16" t="str">
        <f>HYPERLINK("E:\AutoTest\log\2022-01-20_18-29-52\AW02-JK-AIDL-1544","测试图片地址")</f>
        <v>测试图片地址</v>
      </c>
      <c r="S97" s="16" t="s">
        <v>172</v>
      </c>
      <c r="T97" s="16" t="s">
        <v>39</v>
      </c>
      <c r="U97" s="16" t="s">
        <v>537</v>
      </c>
      <c r="V97" s="16"/>
      <c r="W97" s="16" t="s">
        <v>528</v>
      </c>
    </row>
    <row r="98" ht="409.5" customHeight="1" spans="1:23">
      <c r="A98" s="3" t="s">
        <v>538</v>
      </c>
      <c r="B98" s="4">
        <v>80122</v>
      </c>
      <c r="C98" s="3" t="s">
        <v>522</v>
      </c>
      <c r="D98" s="3" t="s">
        <v>522</v>
      </c>
      <c r="E98" s="3" t="s">
        <v>26</v>
      </c>
      <c r="F98" s="3" t="s">
        <v>534</v>
      </c>
      <c r="G98" s="4" t="s">
        <v>28</v>
      </c>
      <c r="H98" s="3" t="s">
        <v>29</v>
      </c>
      <c r="I98" s="3"/>
      <c r="J98" s="3" t="s">
        <v>524</v>
      </c>
      <c r="K98" s="12" t="s">
        <v>524</v>
      </c>
      <c r="L98" s="3"/>
      <c r="M98" s="13" t="s">
        <v>539</v>
      </c>
      <c r="N98" s="3" t="s">
        <v>531</v>
      </c>
      <c r="O98" s="3" t="s">
        <v>495</v>
      </c>
      <c r="P98" s="3" t="s">
        <v>486</v>
      </c>
      <c r="Q98" s="3" t="s">
        <v>486</v>
      </c>
      <c r="R98" s="16" t="str">
        <f>HYPERLINK("E:\AutoTest\log\2022-01-20_18-29-52\AW02-JK-AIDL-1545","测试图片地址")</f>
        <v>测试图片地址</v>
      </c>
      <c r="S98" s="16" t="s">
        <v>172</v>
      </c>
      <c r="T98" s="16" t="s">
        <v>39</v>
      </c>
      <c r="U98" s="16" t="s">
        <v>540</v>
      </c>
      <c r="V98" s="16"/>
      <c r="W98" s="16" t="s">
        <v>528</v>
      </c>
    </row>
    <row r="99" ht="409.5" customHeight="1" spans="1:23">
      <c r="A99" s="3" t="s">
        <v>541</v>
      </c>
      <c r="B99" s="4">
        <v>80122</v>
      </c>
      <c r="C99" s="3" t="s">
        <v>522</v>
      </c>
      <c r="D99" s="3" t="s">
        <v>522</v>
      </c>
      <c r="E99" s="3" t="s">
        <v>26</v>
      </c>
      <c r="F99" s="3" t="s">
        <v>542</v>
      </c>
      <c r="G99" s="4" t="s">
        <v>28</v>
      </c>
      <c r="H99" s="3" t="s">
        <v>29</v>
      </c>
      <c r="I99" s="3"/>
      <c r="J99" s="3" t="s">
        <v>524</v>
      </c>
      <c r="K99" s="12" t="s">
        <v>524</v>
      </c>
      <c r="L99" s="3"/>
      <c r="M99" s="13" t="s">
        <v>543</v>
      </c>
      <c r="N99" s="3" t="s">
        <v>544</v>
      </c>
      <c r="O99" s="3" t="s">
        <v>495</v>
      </c>
      <c r="P99" s="3" t="s">
        <v>486</v>
      </c>
      <c r="Q99" s="3" t="s">
        <v>486</v>
      </c>
      <c r="R99" s="16" t="str">
        <f>HYPERLINK("E:\AutoTest\log\2022-01-20_18-29-52\AW02-JK-AIDL-1546","测试图片地址")</f>
        <v>测试图片地址</v>
      </c>
      <c r="S99" s="16" t="s">
        <v>172</v>
      </c>
      <c r="T99" s="16" t="s">
        <v>39</v>
      </c>
      <c r="U99" s="16" t="s">
        <v>545</v>
      </c>
      <c r="V99" s="16"/>
      <c r="W99" s="16" t="s">
        <v>528</v>
      </c>
    </row>
    <row r="100" ht="409.5" customHeight="1" spans="1:23">
      <c r="A100" s="3" t="s">
        <v>546</v>
      </c>
      <c r="B100" s="4">
        <v>80122</v>
      </c>
      <c r="C100" s="3" t="s">
        <v>522</v>
      </c>
      <c r="D100" s="3" t="s">
        <v>522</v>
      </c>
      <c r="E100" s="3" t="s">
        <v>26</v>
      </c>
      <c r="F100" s="3" t="s">
        <v>542</v>
      </c>
      <c r="G100" s="4" t="s">
        <v>28</v>
      </c>
      <c r="H100" s="3" t="s">
        <v>29</v>
      </c>
      <c r="I100" s="3"/>
      <c r="J100" s="3" t="s">
        <v>524</v>
      </c>
      <c r="K100" s="12" t="s">
        <v>524</v>
      </c>
      <c r="L100" s="3"/>
      <c r="M100" s="13" t="s">
        <v>547</v>
      </c>
      <c r="N100" s="3" t="s">
        <v>531</v>
      </c>
      <c r="O100" s="3" t="s">
        <v>495</v>
      </c>
      <c r="P100" s="3" t="s">
        <v>486</v>
      </c>
      <c r="Q100" s="3" t="s">
        <v>486</v>
      </c>
      <c r="R100" s="16" t="str">
        <f>HYPERLINK("E:\AutoTest\log\2022-01-20_18-29-52\AW02-JK-AIDL-1547","测试图片地址")</f>
        <v>测试图片地址</v>
      </c>
      <c r="S100" s="16" t="s">
        <v>172</v>
      </c>
      <c r="T100" s="16" t="s">
        <v>39</v>
      </c>
      <c r="U100" s="16" t="s">
        <v>548</v>
      </c>
      <c r="V100" s="16"/>
      <c r="W100" s="16" t="s">
        <v>528</v>
      </c>
    </row>
    <row r="101" ht="409.5" customHeight="1" spans="1:23">
      <c r="A101" s="3" t="s">
        <v>549</v>
      </c>
      <c r="B101" s="4">
        <v>80122</v>
      </c>
      <c r="C101" s="3" t="s">
        <v>522</v>
      </c>
      <c r="D101" s="3" t="s">
        <v>522</v>
      </c>
      <c r="E101" s="3" t="s">
        <v>26</v>
      </c>
      <c r="F101" s="3" t="s">
        <v>550</v>
      </c>
      <c r="G101" s="4" t="s">
        <v>28</v>
      </c>
      <c r="H101" s="3" t="s">
        <v>29</v>
      </c>
      <c r="I101" s="3"/>
      <c r="J101" s="3" t="s">
        <v>524</v>
      </c>
      <c r="K101" s="12" t="s">
        <v>524</v>
      </c>
      <c r="L101" s="3"/>
      <c r="M101" s="13" t="s">
        <v>551</v>
      </c>
      <c r="N101" s="3" t="s">
        <v>552</v>
      </c>
      <c r="O101" s="3" t="s">
        <v>495</v>
      </c>
      <c r="P101" s="3" t="s">
        <v>486</v>
      </c>
      <c r="Q101" s="3" t="s">
        <v>486</v>
      </c>
      <c r="R101" s="16" t="str">
        <f>HYPERLINK("E:\AutoTest\log\2022-01-20_18-29-52\AW02-JK-AIDL-1548","测试图片地址")</f>
        <v>测试图片地址</v>
      </c>
      <c r="S101" s="16" t="s">
        <v>172</v>
      </c>
      <c r="T101" s="16" t="s">
        <v>39</v>
      </c>
      <c r="U101" s="16" t="s">
        <v>553</v>
      </c>
      <c r="V101" s="16"/>
      <c r="W101" s="16" t="s">
        <v>528</v>
      </c>
    </row>
    <row r="102" ht="409.5" customHeight="1" spans="1:23">
      <c r="A102" s="3" t="s">
        <v>554</v>
      </c>
      <c r="B102" s="4">
        <v>80122</v>
      </c>
      <c r="C102" s="3" t="s">
        <v>522</v>
      </c>
      <c r="D102" s="3" t="s">
        <v>522</v>
      </c>
      <c r="E102" s="3" t="s">
        <v>26</v>
      </c>
      <c r="F102" s="3" t="s">
        <v>550</v>
      </c>
      <c r="G102" s="4" t="s">
        <v>28</v>
      </c>
      <c r="H102" s="3" t="s">
        <v>29</v>
      </c>
      <c r="I102" s="3"/>
      <c r="J102" s="3" t="s">
        <v>524</v>
      </c>
      <c r="K102" s="12" t="s">
        <v>524</v>
      </c>
      <c r="L102" s="3"/>
      <c r="M102" s="13" t="s">
        <v>555</v>
      </c>
      <c r="N102" s="3" t="s">
        <v>531</v>
      </c>
      <c r="O102" s="3" t="s">
        <v>495</v>
      </c>
      <c r="P102" s="3" t="s">
        <v>486</v>
      </c>
      <c r="Q102" s="3" t="s">
        <v>486</v>
      </c>
      <c r="R102" s="16" t="str">
        <f>HYPERLINK("E:\AutoTest\log\2022-01-20_18-29-52\AW02-JK-AIDL-1549","测试图片地址")</f>
        <v>测试图片地址</v>
      </c>
      <c r="S102" s="16" t="s">
        <v>172</v>
      </c>
      <c r="T102" s="16" t="s">
        <v>39</v>
      </c>
      <c r="U102" s="16" t="s">
        <v>556</v>
      </c>
      <c r="V102" s="16"/>
      <c r="W102" s="16" t="s">
        <v>528</v>
      </c>
    </row>
    <row r="103" ht="409.5" customHeight="1" spans="1:23">
      <c r="A103" s="3" t="s">
        <v>557</v>
      </c>
      <c r="B103" s="4">
        <v>80122</v>
      </c>
      <c r="C103" s="3" t="s">
        <v>522</v>
      </c>
      <c r="D103" s="3" t="s">
        <v>522</v>
      </c>
      <c r="E103" s="3" t="s">
        <v>26</v>
      </c>
      <c r="F103" s="3" t="s">
        <v>558</v>
      </c>
      <c r="G103" s="4" t="s">
        <v>28</v>
      </c>
      <c r="H103" s="3" t="s">
        <v>29</v>
      </c>
      <c r="I103" s="3"/>
      <c r="J103" s="3" t="s">
        <v>524</v>
      </c>
      <c r="K103" s="12" t="s">
        <v>524</v>
      </c>
      <c r="L103" s="3"/>
      <c r="M103" s="13" t="s">
        <v>559</v>
      </c>
      <c r="N103" s="3" t="s">
        <v>560</v>
      </c>
      <c r="O103" s="3" t="s">
        <v>495</v>
      </c>
      <c r="P103" s="3" t="s">
        <v>486</v>
      </c>
      <c r="Q103" s="3" t="s">
        <v>486</v>
      </c>
      <c r="R103" s="16" t="str">
        <f>HYPERLINK("E:\AutoTest\log\2022-01-20_18-29-52\AW02-JK-AIDL-1550","测试图片地址")</f>
        <v>测试图片地址</v>
      </c>
      <c r="S103" s="16" t="s">
        <v>172</v>
      </c>
      <c r="T103" s="16" t="s">
        <v>39</v>
      </c>
      <c r="U103" s="16" t="s">
        <v>561</v>
      </c>
      <c r="V103" s="16"/>
      <c r="W103" s="16" t="s">
        <v>528</v>
      </c>
    </row>
    <row r="104" ht="409.5" customHeight="1" spans="1:23">
      <c r="A104" s="3" t="s">
        <v>562</v>
      </c>
      <c r="B104" s="4">
        <v>80122</v>
      </c>
      <c r="C104" s="3" t="s">
        <v>522</v>
      </c>
      <c r="D104" s="3" t="s">
        <v>522</v>
      </c>
      <c r="E104" s="3" t="s">
        <v>26</v>
      </c>
      <c r="F104" s="3" t="s">
        <v>558</v>
      </c>
      <c r="G104" s="4" t="s">
        <v>28</v>
      </c>
      <c r="H104" s="3" t="s">
        <v>29</v>
      </c>
      <c r="I104" s="3"/>
      <c r="J104" s="3" t="s">
        <v>524</v>
      </c>
      <c r="K104" s="12" t="s">
        <v>524</v>
      </c>
      <c r="L104" s="3"/>
      <c r="M104" s="13" t="s">
        <v>563</v>
      </c>
      <c r="N104" s="3" t="s">
        <v>531</v>
      </c>
      <c r="O104" s="3" t="s">
        <v>495</v>
      </c>
      <c r="P104" s="3" t="s">
        <v>486</v>
      </c>
      <c r="Q104" s="3" t="s">
        <v>486</v>
      </c>
      <c r="R104" s="16" t="str">
        <f>HYPERLINK("E:\AutoTest\log\2022-01-20_18-29-52\AW02-JK-AIDL-1551","测试图片地址")</f>
        <v>测试图片地址</v>
      </c>
      <c r="S104" s="16" t="s">
        <v>172</v>
      </c>
      <c r="T104" s="16" t="s">
        <v>39</v>
      </c>
      <c r="U104" s="16" t="s">
        <v>564</v>
      </c>
      <c r="V104" s="16"/>
      <c r="W104" s="16" t="s">
        <v>528</v>
      </c>
    </row>
    <row r="105" ht="409.5" customHeight="1" spans="1:23">
      <c r="A105" s="3" t="s">
        <v>565</v>
      </c>
      <c r="B105" s="4">
        <v>80063</v>
      </c>
      <c r="C105" s="3" t="s">
        <v>566</v>
      </c>
      <c r="D105" s="3" t="s">
        <v>567</v>
      </c>
      <c r="E105" s="3" t="s">
        <v>26</v>
      </c>
      <c r="F105" s="3" t="s">
        <v>567</v>
      </c>
      <c r="G105" s="4" t="s">
        <v>28</v>
      </c>
      <c r="H105" s="3" t="s">
        <v>29</v>
      </c>
      <c r="I105" s="3"/>
      <c r="J105" s="3" t="s">
        <v>81</v>
      </c>
      <c r="K105" s="12"/>
      <c r="L105" s="3"/>
      <c r="M105" s="13" t="s">
        <v>33</v>
      </c>
      <c r="N105" s="3" t="s">
        <v>568</v>
      </c>
      <c r="O105" s="3" t="s">
        <v>569</v>
      </c>
      <c r="P105" s="3" t="s">
        <v>37</v>
      </c>
      <c r="Q105" s="3" t="s">
        <v>290</v>
      </c>
      <c r="R105" s="16" t="str">
        <f>HYPERLINK("E:\AutoTest\log\2022-01-20_18-29-52\AW02-JK-AIDL-1552","测试图片地址")</f>
        <v>测试图片地址</v>
      </c>
      <c r="S105" s="16" t="s">
        <v>38</v>
      </c>
      <c r="T105" s="16" t="s">
        <v>39</v>
      </c>
      <c r="U105" s="16" t="s">
        <v>570</v>
      </c>
      <c r="V105" s="16"/>
      <c r="W105" s="16" t="s">
        <v>41</v>
      </c>
    </row>
    <row r="106" ht="409.5" customHeight="1" spans="1:23">
      <c r="A106" s="3" t="s">
        <v>571</v>
      </c>
      <c r="B106" s="4">
        <v>80063</v>
      </c>
      <c r="C106" s="3" t="s">
        <v>566</v>
      </c>
      <c r="D106" s="3" t="s">
        <v>567</v>
      </c>
      <c r="E106" s="3" t="s">
        <v>26</v>
      </c>
      <c r="F106" s="3" t="s">
        <v>567</v>
      </c>
      <c r="G106" s="4" t="s">
        <v>28</v>
      </c>
      <c r="H106" s="3" t="s">
        <v>29</v>
      </c>
      <c r="I106" s="3"/>
      <c r="J106" s="3" t="s">
        <v>476</v>
      </c>
      <c r="K106" s="12" t="s">
        <v>31</v>
      </c>
      <c r="L106" s="3"/>
      <c r="M106" s="13" t="s">
        <v>33</v>
      </c>
      <c r="N106" s="3" t="s">
        <v>568</v>
      </c>
      <c r="O106" s="3" t="s">
        <v>569</v>
      </c>
      <c r="P106" s="3" t="s">
        <v>572</v>
      </c>
      <c r="Q106" s="3" t="s">
        <v>573</v>
      </c>
      <c r="R106" s="16" t="str">
        <f>HYPERLINK("E:\AutoTest\log\2022-01-20_18-29-52\AW02-JK-AIDL-1553","测试图片地址")</f>
        <v>测试图片地址</v>
      </c>
      <c r="S106" s="16" t="s">
        <v>38</v>
      </c>
      <c r="T106" s="16" t="s">
        <v>39</v>
      </c>
      <c r="U106" s="16" t="s">
        <v>574</v>
      </c>
      <c r="V106" s="16"/>
      <c r="W106" s="16" t="s">
        <v>41</v>
      </c>
    </row>
    <row r="107" ht="409.5" customHeight="1" spans="1:23">
      <c r="A107" s="3" t="s">
        <v>575</v>
      </c>
      <c r="B107" s="4">
        <v>80063</v>
      </c>
      <c r="C107" s="3" t="s">
        <v>566</v>
      </c>
      <c r="D107" s="3" t="s">
        <v>567</v>
      </c>
      <c r="E107" s="3" t="s">
        <v>26</v>
      </c>
      <c r="F107" s="3" t="s">
        <v>567</v>
      </c>
      <c r="G107" s="4" t="s">
        <v>28</v>
      </c>
      <c r="H107" s="3" t="s">
        <v>29</v>
      </c>
      <c r="I107" s="3"/>
      <c r="J107" s="3" t="s">
        <v>576</v>
      </c>
      <c r="K107" s="12" t="s">
        <v>577</v>
      </c>
      <c r="L107" s="3"/>
      <c r="M107" s="13" t="s">
        <v>33</v>
      </c>
      <c r="N107" s="3" t="s">
        <v>568</v>
      </c>
      <c r="O107" s="3" t="s">
        <v>569</v>
      </c>
      <c r="P107" s="3" t="s">
        <v>572</v>
      </c>
      <c r="Q107" s="3" t="s">
        <v>573</v>
      </c>
      <c r="R107" s="16" t="str">
        <f>HYPERLINK("E:\AutoTest\log\2022-01-20_18-29-52\AW02-JK-AIDL-1555","测试图片地址")</f>
        <v>测试图片地址</v>
      </c>
      <c r="S107" s="16" t="s">
        <v>38</v>
      </c>
      <c r="T107" s="16" t="s">
        <v>39</v>
      </c>
      <c r="U107" s="16" t="s">
        <v>578</v>
      </c>
      <c r="V107" s="16"/>
      <c r="W107" s="16" t="s">
        <v>41</v>
      </c>
    </row>
    <row r="108" ht="409.5" customHeight="1" spans="1:23">
      <c r="A108" s="3" t="s">
        <v>579</v>
      </c>
      <c r="B108" s="4">
        <v>80034</v>
      </c>
      <c r="C108" s="3" t="s">
        <v>580</v>
      </c>
      <c r="D108" s="3" t="s">
        <v>581</v>
      </c>
      <c r="E108" s="3" t="s">
        <v>26</v>
      </c>
      <c r="F108" s="3" t="s">
        <v>582</v>
      </c>
      <c r="G108" s="4" t="s">
        <v>28</v>
      </c>
      <c r="H108" s="3" t="s">
        <v>29</v>
      </c>
      <c r="I108" s="3"/>
      <c r="J108" s="3" t="s">
        <v>583</v>
      </c>
      <c r="K108" s="12" t="s">
        <v>584</v>
      </c>
      <c r="L108" s="3"/>
      <c r="M108" s="13" t="s">
        <v>585</v>
      </c>
      <c r="N108" s="3" t="s">
        <v>586</v>
      </c>
      <c r="O108" s="3" t="s">
        <v>587</v>
      </c>
      <c r="P108" s="3" t="s">
        <v>37</v>
      </c>
      <c r="Q108" s="3" t="s">
        <v>290</v>
      </c>
      <c r="R108" s="16" t="str">
        <f>HYPERLINK("E:\AutoTest\log\2022-01-20_18-29-52\AW02-JK-AIDL-1556","测试图片地址")</f>
        <v>测试图片地址</v>
      </c>
      <c r="S108" s="16" t="s">
        <v>38</v>
      </c>
      <c r="T108" s="16" t="s">
        <v>39</v>
      </c>
      <c r="U108" s="16" t="s">
        <v>588</v>
      </c>
      <c r="V108" s="16"/>
      <c r="W108" s="16" t="s">
        <v>41</v>
      </c>
    </row>
    <row r="109" ht="409.5" customHeight="1" spans="1:23">
      <c r="A109" s="3" t="s">
        <v>589</v>
      </c>
      <c r="B109" s="4">
        <v>80034</v>
      </c>
      <c r="C109" s="3" t="s">
        <v>580</v>
      </c>
      <c r="D109" s="3" t="s">
        <v>581</v>
      </c>
      <c r="E109" s="3" t="s">
        <v>26</v>
      </c>
      <c r="F109" s="3" t="s">
        <v>582</v>
      </c>
      <c r="G109" s="4" t="s">
        <v>28</v>
      </c>
      <c r="H109" s="3" t="s">
        <v>29</v>
      </c>
      <c r="I109" s="3"/>
      <c r="J109" s="3" t="s">
        <v>583</v>
      </c>
      <c r="K109" s="12" t="s">
        <v>584</v>
      </c>
      <c r="L109" s="3"/>
      <c r="M109" s="13" t="s">
        <v>590</v>
      </c>
      <c r="N109" s="3" t="s">
        <v>591</v>
      </c>
      <c r="O109" s="3" t="s">
        <v>587</v>
      </c>
      <c r="P109" s="3" t="s">
        <v>37</v>
      </c>
      <c r="Q109" s="3" t="s">
        <v>290</v>
      </c>
      <c r="R109" s="16" t="str">
        <f>HYPERLINK("E:\AutoTest\log\2022-01-20_18-29-52\AW02-JK-AIDL-1557","测试图片地址")</f>
        <v>测试图片地址</v>
      </c>
      <c r="S109" s="16" t="s">
        <v>38</v>
      </c>
      <c r="T109" s="16" t="s">
        <v>39</v>
      </c>
      <c r="U109" s="16" t="s">
        <v>592</v>
      </c>
      <c r="V109" s="16"/>
      <c r="W109" s="16" t="s">
        <v>41</v>
      </c>
    </row>
    <row r="110" ht="409.5" customHeight="1" spans="1:23">
      <c r="A110" s="3" t="s">
        <v>593</v>
      </c>
      <c r="B110" s="4">
        <v>80034</v>
      </c>
      <c r="C110" s="3" t="s">
        <v>580</v>
      </c>
      <c r="D110" s="3" t="s">
        <v>581</v>
      </c>
      <c r="E110" s="3" t="s">
        <v>26</v>
      </c>
      <c r="F110" s="3" t="s">
        <v>582</v>
      </c>
      <c r="G110" s="4" t="s">
        <v>28</v>
      </c>
      <c r="H110" s="3" t="s">
        <v>29</v>
      </c>
      <c r="I110" s="3"/>
      <c r="J110" s="3" t="s">
        <v>594</v>
      </c>
      <c r="K110" s="12"/>
      <c r="L110" s="3"/>
      <c r="M110" s="13" t="s">
        <v>595</v>
      </c>
      <c r="N110" s="3" t="s">
        <v>596</v>
      </c>
      <c r="O110" s="3" t="s">
        <v>587</v>
      </c>
      <c r="P110" s="3" t="s">
        <v>37</v>
      </c>
      <c r="Q110" s="3" t="s">
        <v>290</v>
      </c>
      <c r="R110" s="16" t="str">
        <f>HYPERLINK("E:\AutoTest\log\2022-01-20_18-29-52\AW02-JK-AIDL-1558","测试图片地址")</f>
        <v>测试图片地址</v>
      </c>
      <c r="S110" s="16" t="s">
        <v>38</v>
      </c>
      <c r="T110" s="16" t="s">
        <v>39</v>
      </c>
      <c r="U110" s="16" t="s">
        <v>597</v>
      </c>
      <c r="V110" s="16"/>
      <c r="W110" s="16" t="s">
        <v>41</v>
      </c>
    </row>
    <row r="111" ht="409.5" customHeight="1" spans="1:23">
      <c r="A111" s="3" t="s">
        <v>598</v>
      </c>
      <c r="B111" s="4">
        <v>80034</v>
      </c>
      <c r="C111" s="3" t="s">
        <v>580</v>
      </c>
      <c r="D111" s="3" t="s">
        <v>581</v>
      </c>
      <c r="E111" s="3" t="s">
        <v>26</v>
      </c>
      <c r="F111" s="3" t="s">
        <v>582</v>
      </c>
      <c r="G111" s="4" t="s">
        <v>28</v>
      </c>
      <c r="H111" s="3" t="s">
        <v>29</v>
      </c>
      <c r="I111" s="3"/>
      <c r="J111" s="3" t="s">
        <v>599</v>
      </c>
      <c r="K111" s="12" t="s">
        <v>584</v>
      </c>
      <c r="L111" s="3"/>
      <c r="M111" s="13" t="s">
        <v>600</v>
      </c>
      <c r="N111" s="3" t="s">
        <v>601</v>
      </c>
      <c r="O111" s="3" t="s">
        <v>587</v>
      </c>
      <c r="P111" s="3" t="s">
        <v>486</v>
      </c>
      <c r="Q111" s="3" t="s">
        <v>486</v>
      </c>
      <c r="R111" s="16" t="str">
        <f>HYPERLINK("E:\AutoTest\log\2022-01-20_18-29-52\AW02-JK-AIDL-1559","测试图片地址")</f>
        <v>测试图片地址</v>
      </c>
      <c r="S111" s="16" t="s">
        <v>172</v>
      </c>
      <c r="T111" s="16" t="s">
        <v>39</v>
      </c>
      <c r="U111" s="16" t="s">
        <v>602</v>
      </c>
      <c r="V111" s="16"/>
      <c r="W111" s="16" t="s">
        <v>603</v>
      </c>
    </row>
    <row r="112" ht="409.5" customHeight="1" spans="1:23">
      <c r="A112" s="3" t="s">
        <v>604</v>
      </c>
      <c r="B112" s="4">
        <v>80034</v>
      </c>
      <c r="C112" s="3" t="s">
        <v>580</v>
      </c>
      <c r="D112" s="3" t="s">
        <v>581</v>
      </c>
      <c r="E112" s="3" t="s">
        <v>26</v>
      </c>
      <c r="F112" s="3" t="s">
        <v>582</v>
      </c>
      <c r="G112" s="4" t="s">
        <v>28</v>
      </c>
      <c r="H112" s="3" t="s">
        <v>29</v>
      </c>
      <c r="I112" s="3"/>
      <c r="J112" s="3" t="s">
        <v>605</v>
      </c>
      <c r="K112" s="12" t="s">
        <v>584</v>
      </c>
      <c r="L112" s="3"/>
      <c r="M112" s="13" t="s">
        <v>606</v>
      </c>
      <c r="N112" s="3" t="s">
        <v>607</v>
      </c>
      <c r="O112" s="3" t="s">
        <v>587</v>
      </c>
      <c r="P112" s="3" t="s">
        <v>486</v>
      </c>
      <c r="Q112" s="3" t="s">
        <v>486</v>
      </c>
      <c r="R112" s="16" t="str">
        <f>HYPERLINK("E:\AutoTest\log\2022-01-20_18-29-52\AW02-JK-AIDL-1560","测试图片地址")</f>
        <v>测试图片地址</v>
      </c>
      <c r="S112" s="16" t="s">
        <v>172</v>
      </c>
      <c r="T112" s="16" t="s">
        <v>39</v>
      </c>
      <c r="U112" s="16" t="s">
        <v>608</v>
      </c>
      <c r="V112" s="16"/>
      <c r="W112" s="16" t="s">
        <v>609</v>
      </c>
    </row>
    <row r="113" ht="409.5" customHeight="1" spans="1:23">
      <c r="A113" s="3" t="s">
        <v>610</v>
      </c>
      <c r="B113" s="4">
        <v>80034</v>
      </c>
      <c r="C113" s="3" t="s">
        <v>580</v>
      </c>
      <c r="D113" s="3" t="s">
        <v>581</v>
      </c>
      <c r="E113" s="3" t="s">
        <v>26</v>
      </c>
      <c r="F113" s="3" t="s">
        <v>582</v>
      </c>
      <c r="G113" s="4" t="s">
        <v>28</v>
      </c>
      <c r="H113" s="3" t="s">
        <v>29</v>
      </c>
      <c r="I113" s="3"/>
      <c r="J113" s="3" t="s">
        <v>611</v>
      </c>
      <c r="K113" s="12"/>
      <c r="L113" s="3"/>
      <c r="M113" s="13" t="s">
        <v>612</v>
      </c>
      <c r="N113" s="3" t="s">
        <v>613</v>
      </c>
      <c r="O113" s="3" t="s">
        <v>587</v>
      </c>
      <c r="P113" s="3" t="s">
        <v>486</v>
      </c>
      <c r="Q113" s="3" t="s">
        <v>486</v>
      </c>
      <c r="R113" s="16" t="str">
        <f>HYPERLINK("E:\AutoTest\log\2022-01-20_18-29-52\AW02-JK-AIDL-1561","测试图片地址")</f>
        <v>测试图片地址</v>
      </c>
      <c r="S113" s="16" t="s">
        <v>172</v>
      </c>
      <c r="T113" s="16" t="s">
        <v>39</v>
      </c>
      <c r="U113" s="16" t="s">
        <v>614</v>
      </c>
      <c r="V113" s="16"/>
      <c r="W113" s="16" t="s">
        <v>609</v>
      </c>
    </row>
    <row r="114" ht="409.5" customHeight="1" spans="1:23">
      <c r="A114" s="3" t="s">
        <v>615</v>
      </c>
      <c r="B114" s="4">
        <v>80034</v>
      </c>
      <c r="C114" s="3" t="s">
        <v>580</v>
      </c>
      <c r="D114" s="3" t="s">
        <v>581</v>
      </c>
      <c r="E114" s="3" t="s">
        <v>26</v>
      </c>
      <c r="F114" s="3" t="s">
        <v>582</v>
      </c>
      <c r="G114" s="4" t="s">
        <v>28</v>
      </c>
      <c r="H114" s="3" t="s">
        <v>29</v>
      </c>
      <c r="I114" s="3"/>
      <c r="J114" s="3" t="s">
        <v>616</v>
      </c>
      <c r="K114" s="12" t="s">
        <v>584</v>
      </c>
      <c r="L114" s="3"/>
      <c r="M114" s="13" t="s">
        <v>617</v>
      </c>
      <c r="N114" s="3" t="s">
        <v>618</v>
      </c>
      <c r="O114" s="3" t="s">
        <v>587</v>
      </c>
      <c r="P114" s="3" t="s">
        <v>486</v>
      </c>
      <c r="Q114" s="3" t="s">
        <v>486</v>
      </c>
      <c r="R114" s="16" t="str">
        <f>HYPERLINK("E:\AutoTest\log\2022-01-20_18-29-52\AW02-JK-AIDL-1562","测试图片地址")</f>
        <v>测试图片地址</v>
      </c>
      <c r="S114" s="16" t="s">
        <v>172</v>
      </c>
      <c r="T114" s="16" t="s">
        <v>39</v>
      </c>
      <c r="U114" s="16" t="s">
        <v>619</v>
      </c>
      <c r="V114" s="16"/>
      <c r="W114" s="16" t="s">
        <v>609</v>
      </c>
    </row>
    <row r="115" ht="409.5" customHeight="1" spans="1:23">
      <c r="A115" s="3" t="s">
        <v>620</v>
      </c>
      <c r="B115" s="4">
        <v>80034</v>
      </c>
      <c r="C115" s="3" t="s">
        <v>580</v>
      </c>
      <c r="D115" s="3" t="s">
        <v>581</v>
      </c>
      <c r="E115" s="3" t="s">
        <v>26</v>
      </c>
      <c r="F115" s="3" t="s">
        <v>582</v>
      </c>
      <c r="G115" s="4" t="s">
        <v>28</v>
      </c>
      <c r="H115" s="3" t="s">
        <v>29</v>
      </c>
      <c r="I115" s="3"/>
      <c r="J115" s="3" t="s">
        <v>621</v>
      </c>
      <c r="K115" s="12" t="s">
        <v>584</v>
      </c>
      <c r="L115" s="3"/>
      <c r="M115" s="13" t="s">
        <v>622</v>
      </c>
      <c r="N115" s="3" t="s">
        <v>623</v>
      </c>
      <c r="O115" s="3" t="s">
        <v>587</v>
      </c>
      <c r="P115" s="3" t="s">
        <v>486</v>
      </c>
      <c r="Q115" s="3" t="s">
        <v>486</v>
      </c>
      <c r="R115" s="16" t="str">
        <f>HYPERLINK("E:\AutoTest\log\2022-01-20_18-29-52\AW02-JK-AIDL-1563","测试图片地址")</f>
        <v>测试图片地址</v>
      </c>
      <c r="S115" s="16" t="s">
        <v>172</v>
      </c>
      <c r="T115" s="16" t="s">
        <v>39</v>
      </c>
      <c r="U115" s="16" t="s">
        <v>624</v>
      </c>
      <c r="V115" s="16"/>
      <c r="W115" s="16" t="s">
        <v>625</v>
      </c>
    </row>
    <row r="116" ht="409.5" customHeight="1" spans="1:23">
      <c r="A116" s="3" t="s">
        <v>626</v>
      </c>
      <c r="B116" s="4">
        <v>80034</v>
      </c>
      <c r="C116" s="3" t="s">
        <v>580</v>
      </c>
      <c r="D116" s="3" t="s">
        <v>581</v>
      </c>
      <c r="E116" s="3" t="s">
        <v>26</v>
      </c>
      <c r="F116" s="3" t="s">
        <v>582</v>
      </c>
      <c r="G116" s="4" t="s">
        <v>28</v>
      </c>
      <c r="H116" s="3" t="s">
        <v>29</v>
      </c>
      <c r="I116" s="3"/>
      <c r="J116" s="3" t="s">
        <v>627</v>
      </c>
      <c r="K116" s="12"/>
      <c r="L116" s="3"/>
      <c r="M116" s="13" t="s">
        <v>628</v>
      </c>
      <c r="N116" s="3" t="s">
        <v>629</v>
      </c>
      <c r="O116" s="3" t="s">
        <v>587</v>
      </c>
      <c r="P116" s="3" t="s">
        <v>486</v>
      </c>
      <c r="Q116" s="3" t="s">
        <v>486</v>
      </c>
      <c r="R116" s="16" t="str">
        <f>HYPERLINK("E:\AutoTest\log\2022-01-20_18-29-52\AW02-JK-AIDL-1564","测试图片地址")</f>
        <v>测试图片地址</v>
      </c>
      <c r="S116" s="16" t="s">
        <v>172</v>
      </c>
      <c r="T116" s="16" t="s">
        <v>39</v>
      </c>
      <c r="U116" s="16" t="s">
        <v>630</v>
      </c>
      <c r="V116" s="16"/>
      <c r="W116" s="16" t="s">
        <v>625</v>
      </c>
    </row>
    <row r="117" ht="409.5" customHeight="1" spans="1:23">
      <c r="A117" s="3" t="s">
        <v>631</v>
      </c>
      <c r="B117" s="4">
        <v>80034</v>
      </c>
      <c r="C117" s="3" t="s">
        <v>580</v>
      </c>
      <c r="D117" s="3" t="s">
        <v>581</v>
      </c>
      <c r="E117" s="3" t="s">
        <v>26</v>
      </c>
      <c r="F117" s="3" t="s">
        <v>582</v>
      </c>
      <c r="G117" s="4" t="s">
        <v>28</v>
      </c>
      <c r="H117" s="3" t="s">
        <v>29</v>
      </c>
      <c r="I117" s="3"/>
      <c r="J117" s="3" t="s">
        <v>632</v>
      </c>
      <c r="K117" s="12" t="s">
        <v>584</v>
      </c>
      <c r="L117" s="3"/>
      <c r="M117" s="13" t="s">
        <v>633</v>
      </c>
      <c r="N117" s="3" t="s">
        <v>634</v>
      </c>
      <c r="O117" s="3" t="s">
        <v>587</v>
      </c>
      <c r="P117" s="3" t="s">
        <v>486</v>
      </c>
      <c r="Q117" s="3" t="s">
        <v>486</v>
      </c>
      <c r="R117" s="16" t="str">
        <f>HYPERLINK("E:\AutoTest\log\2022-01-20_18-29-52\AW02-JK-AIDL-1565","测试图片地址")</f>
        <v>测试图片地址</v>
      </c>
      <c r="S117" s="16" t="s">
        <v>172</v>
      </c>
      <c r="T117" s="16" t="s">
        <v>39</v>
      </c>
      <c r="U117" s="16" t="s">
        <v>635</v>
      </c>
      <c r="V117" s="16"/>
      <c r="W117" s="16" t="s">
        <v>625</v>
      </c>
    </row>
  </sheetData>
  <autoFilter ref="A1:W117">
    <extLst/>
  </autoFilter>
  <conditionalFormatting sqref="S1">
    <cfRule type="cellIs" dxfId="0" priority="4" operator="equal">
      <formula>"OK"</formula>
    </cfRule>
    <cfRule type="cellIs" dxfId="1" priority="3" operator="equal">
      <formula>"NG"</formula>
    </cfRule>
    <cfRule type="cellIs" dxfId="2" priority="2" operator="equal">
      <formula>"NT"</formula>
    </cfRule>
    <cfRule type="cellIs" dxfId="3" priority="1" operator="equal">
      <formula>"NR"</formula>
    </cfRule>
  </conditionalFormatting>
  <dataValidations count="3">
    <dataValidation allowBlank="1" showInputMessage="1" showErrorMessage="1" sqref="E1:F1 I1 S1 I2:I34 I35:I37 I38:I41 E2:F34 E35:F37 E38:F41"/>
    <dataValidation type="list" allowBlank="1" showInputMessage="1" showErrorMessage="1" sqref="G1 G89 G2:G34 G35:G37 G38:G41 G42:G74 G75:G85 G86:G88 G90:G91 G92:G93 G94:G106 G107:G117">
      <formula1>"正常系,异常系"</formula1>
    </dataValidation>
    <dataValidation type="list" allowBlank="1" showInputMessage="1" showErrorMessage="1" sqref="H89 H2:H34 H35:H37 H38:H41 H42:H74 H75:H85 H86:H88 H90:H91 H92:H93 H94:H106 H107:H117">
      <formula1>"需求分析法,错误推测法,等价划分法,场景法,边界值"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AIDL接口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WPS_1505812721</cp:lastModifiedBy>
  <dcterms:created xsi:type="dcterms:W3CDTF">2022-01-20T10:21:00Z</dcterms:created>
  <dcterms:modified xsi:type="dcterms:W3CDTF">2022-01-20T12:25:40Z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5CA1D35E99EF4C0696FE5F16DE7ED63E</vt:lpwstr>
  </property>
  <property fmtid="{D5CDD505-2E9C-101B-9397-08002B2CF9AE}" pid="3" name="KSOProductBuildVer">
    <vt:lpwstr>2052-11.1.0.11294</vt:lpwstr>
  </property>
</Properties>
</file>