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盘\fgx\2009年（含）之后工作&amp;生活文件-仅含2016年以后\【备份注意】2018年秋季学期-工作文件\2017级本科《软件过程与工具》\"/>
    </mc:Choice>
  </mc:AlternateContent>
  <bookViews>
    <workbookView xWindow="1800" yWindow="1380" windowWidth="25180" windowHeight="18000"/>
  </bookViews>
  <sheets>
    <sheet name="扫描归档软件预算" sheetId="2" r:id="rId1"/>
    <sheet name="档案管理软件预算" sheetId="4" r:id="rId2"/>
    <sheet name="Project Note" sheetId="3" r:id="rId3"/>
  </sheets>
  <definedNames>
    <definedName name="Overage">扫描归档软件预算!$G$22</definedName>
    <definedName name="_xlnm.Print_Titles" localSheetId="0">扫描归档软件预算!$3:$4</definedName>
    <definedName name="Title1">Costs[[#Headers],[功能组件]]</definedName>
  </definedNames>
  <calcPr calcId="162913"/>
  <fileRecoveryPr autoRecover="0"/>
</workbook>
</file>

<file path=xl/calcChain.xml><?xml version="1.0" encoding="utf-8"?>
<calcChain xmlns="http://schemas.openxmlformats.org/spreadsheetml/2006/main">
  <c r="H22" i="3" l="1"/>
  <c r="F22" i="3"/>
  <c r="G22" i="3"/>
  <c r="B22" i="3"/>
  <c r="C22" i="3"/>
  <c r="D22" i="3"/>
  <c r="D65" i="4"/>
  <c r="I21" i="3"/>
  <c r="I20" i="3"/>
  <c r="I19" i="3"/>
  <c r="I18" i="3"/>
  <c r="I17" i="3"/>
  <c r="I16" i="3"/>
  <c r="I15" i="3"/>
  <c r="I14" i="3"/>
  <c r="I13" i="3"/>
  <c r="E14" i="3"/>
  <c r="E15" i="3"/>
  <c r="E16" i="3"/>
  <c r="E17" i="3"/>
  <c r="E18" i="3"/>
  <c r="E19" i="3"/>
  <c r="E20" i="3"/>
  <c r="E21" i="3"/>
  <c r="E13" i="3"/>
  <c r="E22" i="3" l="1"/>
  <c r="I22" i="3"/>
  <c r="G19" i="2"/>
  <c r="F21" i="2"/>
  <c r="F22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5" i="2" l="1"/>
  <c r="F23" i="2" l="1"/>
  <c r="G21" i="2"/>
  <c r="G22" i="2" l="1"/>
  <c r="G23" i="2"/>
  <c r="D26" i="2" s="1"/>
  <c r="F24" i="2" l="1"/>
</calcChain>
</file>

<file path=xl/sharedStrings.xml><?xml version="1.0" encoding="utf-8"?>
<sst xmlns="http://schemas.openxmlformats.org/spreadsheetml/2006/main" count="194" uniqueCount="178">
  <si>
    <t xml:space="preserve">Estimated </t>
  </si>
  <si>
    <t>Unexpected Costs (add 30% estimated)</t>
  </si>
  <si>
    <t>Total costs</t>
  </si>
  <si>
    <t>扫描归档软件预算</t>
  </si>
  <si>
    <t>人数</t>
  </si>
  <si>
    <t>全职周期</t>
  </si>
  <si>
    <r>
      <rPr>
        <sz val="11"/>
        <color theme="1"/>
        <rFont val="Calibri"/>
        <family val="2"/>
      </rPr>
      <t>档案登记</t>
    </r>
  </si>
  <si>
    <r>
      <rPr>
        <sz val="11"/>
        <color theme="1"/>
        <rFont val="Calibri"/>
        <family val="2"/>
      </rPr>
      <t>支持对新生成档案进行登记（包含题名、图像）</t>
    </r>
  </si>
  <si>
    <r>
      <rPr>
        <sz val="11"/>
        <color theme="1"/>
        <rFont val="Calibri"/>
        <family val="2"/>
      </rPr>
      <t>支持图像简单修图处理（旋转、剪切去黑边、滤镜、文字、画笔等）</t>
    </r>
  </si>
  <si>
    <r>
      <rPr>
        <sz val="11"/>
        <color theme="1"/>
        <rFont val="Calibri"/>
        <family val="2"/>
      </rPr>
      <t>档案登记支持多种格式上传与展示：</t>
    </r>
    <r>
      <rPr>
        <sz val="11"/>
        <color theme="1"/>
        <rFont val="Times New Roman"/>
        <family val="1"/>
      </rPr>
      <t>jpeg</t>
    </r>
    <r>
      <rPr>
        <sz val="11"/>
        <color theme="1"/>
        <rFont val="Calibri"/>
        <family val="2"/>
      </rPr>
      <t>、</t>
    </r>
    <r>
      <rPr>
        <sz val="11"/>
        <color theme="1"/>
        <rFont val="Times New Roman"/>
        <family val="1"/>
      </rPr>
      <t>tiff</t>
    </r>
    <r>
      <rPr>
        <sz val="11"/>
        <color theme="1"/>
        <rFont val="Calibri"/>
        <family val="2"/>
      </rPr>
      <t>、</t>
    </r>
    <r>
      <rPr>
        <sz val="11"/>
        <color theme="1"/>
        <rFont val="Times New Roman"/>
        <family val="1"/>
      </rPr>
      <t>pdf</t>
    </r>
    <r>
      <rPr>
        <sz val="11"/>
        <color theme="1"/>
        <rFont val="Calibri"/>
        <family val="2"/>
      </rPr>
      <t>、音频视频文件</t>
    </r>
  </si>
  <si>
    <r>
      <rPr>
        <sz val="11"/>
        <color theme="1"/>
        <rFont val="Calibri"/>
        <family val="2"/>
      </rPr>
      <t>档案登记支持调用扫描仪进行扫描</t>
    </r>
  </si>
  <si>
    <r>
      <rPr>
        <sz val="11"/>
        <color theme="1"/>
        <rFont val="Calibri"/>
        <family val="2"/>
      </rPr>
      <t>支持档案过期提示</t>
    </r>
  </si>
  <si>
    <r>
      <rPr>
        <sz val="11"/>
        <color theme="1"/>
        <rFont val="Calibri"/>
        <family val="2"/>
      </rPr>
      <t>支持档案销毁（销毁数据可找回）</t>
    </r>
  </si>
  <si>
    <r>
      <rPr>
        <sz val="11"/>
        <color theme="1"/>
        <rFont val="Calibri"/>
        <family val="2"/>
      </rPr>
      <t>支持批量导入档案</t>
    </r>
  </si>
  <si>
    <r>
      <rPr>
        <sz val="11"/>
        <color theme="1"/>
        <rFont val="Calibri"/>
        <family val="2"/>
      </rPr>
      <t>支持加工软件系统后台自动导入档案</t>
    </r>
  </si>
  <si>
    <r>
      <rPr>
        <sz val="11"/>
        <color theme="1"/>
        <rFont val="Calibri"/>
        <family val="2"/>
      </rPr>
      <t>支持拖拽文件夹进行上传和创建档案</t>
    </r>
  </si>
  <si>
    <r>
      <rPr>
        <sz val="11"/>
        <color theme="1"/>
        <rFont val="Calibri"/>
        <family val="2"/>
      </rPr>
      <t>支持档案状态设置：编辑、上报、发布</t>
    </r>
  </si>
  <si>
    <r>
      <rPr>
        <sz val="11"/>
        <color theme="1"/>
        <rFont val="Calibri"/>
        <family val="2"/>
      </rPr>
      <t>支持用户自定义子目录（不影响查询，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只作为登记界面便于用户登记管理）</t>
    </r>
  </si>
  <si>
    <r>
      <rPr>
        <sz val="11"/>
        <color theme="1"/>
        <rFont val="Calibri"/>
        <family val="2"/>
      </rPr>
      <t>档案分类目录间同类目录下迁移，档案卷内册、条目同类型下迁移</t>
    </r>
  </si>
  <si>
    <r>
      <rPr>
        <sz val="11"/>
        <color theme="1"/>
        <rFont val="Calibri"/>
        <family val="2"/>
      </rPr>
      <t>打印二维码标签</t>
    </r>
  </si>
  <si>
    <r>
      <rPr>
        <sz val="11"/>
        <color theme="1"/>
        <rFont val="Calibri"/>
        <family val="2"/>
      </rPr>
      <t>读写</t>
    </r>
    <r>
      <rPr>
        <sz val="11"/>
        <color theme="1"/>
        <rFont val="Times New Roman"/>
        <family val="1"/>
      </rPr>
      <t>RFID</t>
    </r>
    <r>
      <rPr>
        <sz val="11"/>
        <color theme="1"/>
        <rFont val="Calibri"/>
        <family val="2"/>
      </rPr>
      <t>电子标签</t>
    </r>
  </si>
  <si>
    <r>
      <rPr>
        <sz val="11"/>
        <color theme="1"/>
        <rFont val="Calibri"/>
        <family val="2"/>
      </rPr>
      <t>实物库位录入</t>
    </r>
  </si>
  <si>
    <r>
      <rPr>
        <sz val="11"/>
        <color theme="1"/>
        <rFont val="Calibri"/>
        <family val="2"/>
      </rPr>
      <t>题名</t>
    </r>
    <r>
      <rPr>
        <sz val="11"/>
        <color theme="1"/>
        <rFont val="Times New Roman"/>
        <family val="1"/>
      </rPr>
      <t>Excel</t>
    </r>
    <r>
      <rPr>
        <sz val="11"/>
        <color theme="1"/>
        <rFont val="Calibri"/>
        <family val="2"/>
      </rPr>
      <t>导出、导入</t>
    </r>
  </si>
  <si>
    <r>
      <rPr>
        <sz val="11"/>
        <color theme="1"/>
        <rFont val="Calibri"/>
        <family val="2"/>
      </rPr>
      <t>按权限展示能够使用的分类</t>
    </r>
  </si>
  <si>
    <r>
      <rPr>
        <sz val="11"/>
        <color theme="1"/>
        <rFont val="Calibri"/>
        <family val="2"/>
      </rPr>
      <t>档案查阅</t>
    </r>
  </si>
  <si>
    <r>
      <rPr>
        <sz val="11"/>
        <color theme="1"/>
        <rFont val="Calibri"/>
        <family val="2"/>
      </rPr>
      <t>网上查阅申请与管理</t>
    </r>
  </si>
  <si>
    <r>
      <rPr>
        <sz val="11"/>
        <color theme="1"/>
        <rFont val="Calibri"/>
        <family val="2"/>
      </rPr>
      <t>实物档案借阅打印与管理</t>
    </r>
  </si>
  <si>
    <r>
      <rPr>
        <sz val="11"/>
        <color theme="1"/>
        <rFont val="Calibri"/>
        <family val="2"/>
      </rPr>
      <t>档案统计</t>
    </r>
  </si>
  <si>
    <r>
      <rPr>
        <sz val="11"/>
        <color theme="1"/>
        <rFont val="Calibri"/>
        <family val="2"/>
      </rPr>
      <t>实物管理</t>
    </r>
  </si>
  <si>
    <r>
      <rPr>
        <sz val="11"/>
        <color theme="1"/>
        <rFont val="Calibri"/>
        <family val="2"/>
      </rPr>
      <t>系统配置</t>
    </r>
  </si>
  <si>
    <r>
      <rPr>
        <sz val="11"/>
        <color theme="1"/>
        <rFont val="微软雅黑"/>
        <family val="2"/>
        <charset val="134"/>
      </rPr>
      <t>支持查阅展示题名及图像或音频视频文件</t>
    </r>
  </si>
  <si>
    <r>
      <rPr>
        <sz val="11"/>
        <color theme="1"/>
        <rFont val="微软雅黑"/>
        <family val="2"/>
        <charset val="134"/>
      </rPr>
      <t>支持设置查询项</t>
    </r>
  </si>
  <si>
    <r>
      <rPr>
        <sz val="11"/>
        <color theme="1"/>
        <rFont val="微软雅黑"/>
        <family val="2"/>
        <charset val="134"/>
      </rPr>
      <t>支持全文检索</t>
    </r>
  </si>
  <si>
    <r>
      <rPr>
        <sz val="11"/>
        <color theme="1"/>
        <rFont val="微软雅黑"/>
        <family val="2"/>
        <charset val="134"/>
      </rPr>
      <t>支持按卷皮信息、卷内信息的高级查询</t>
    </r>
  </si>
  <si>
    <r>
      <rPr>
        <sz val="11"/>
        <color theme="1"/>
        <rFont val="微软雅黑"/>
        <family val="2"/>
        <charset val="134"/>
      </rPr>
      <t>档案管理员权限下，支持档案快速定位，</t>
    </r>
    <r>
      <rPr>
        <sz val="11"/>
        <color theme="1"/>
        <rFont val="Times New Roman"/>
        <family val="1"/>
      </rPr>
      <t>RFID</t>
    </r>
    <r>
      <rPr>
        <sz val="11"/>
        <color theme="1"/>
        <rFont val="微软雅黑"/>
        <family val="2"/>
        <charset val="134"/>
      </rPr>
      <t>与二维码快速查询</t>
    </r>
  </si>
  <si>
    <r>
      <rPr>
        <sz val="11"/>
        <color theme="1"/>
        <rFont val="微软雅黑"/>
        <family val="2"/>
        <charset val="134"/>
      </rPr>
      <t>档案管理员权限下，支持打印（需填写打印人等关键信息，并做记录。附加水印打印、整本打印、选择卷内按条目打印、选择页按页打印）</t>
    </r>
  </si>
  <si>
    <r>
      <rPr>
        <sz val="11"/>
        <color theme="1"/>
        <rFont val="微软雅黑"/>
        <family val="2"/>
        <charset val="134"/>
      </rPr>
      <t>支持水印显示</t>
    </r>
  </si>
  <si>
    <r>
      <rPr>
        <sz val="11"/>
        <color theme="1"/>
        <rFont val="微软雅黑"/>
        <family val="2"/>
        <charset val="134"/>
      </rPr>
      <t>支持查阅权限分级：浏览分类下档案权限、浏览题名权限、浏览卷内信息权限</t>
    </r>
  </si>
  <si>
    <r>
      <rPr>
        <sz val="11"/>
        <color theme="1"/>
        <rFont val="微软雅黑"/>
        <family val="2"/>
        <charset val="134"/>
      </rPr>
      <t>支持手工录入网上申请查阅</t>
    </r>
  </si>
  <si>
    <r>
      <rPr>
        <sz val="11"/>
        <color theme="1"/>
        <rFont val="微软雅黑"/>
        <family val="2"/>
        <charset val="134"/>
      </rPr>
      <t>支持有查看题名权限，一键快速网上申请查阅</t>
    </r>
  </si>
  <si>
    <r>
      <rPr>
        <sz val="11"/>
        <color theme="1"/>
        <rFont val="微软雅黑"/>
        <family val="2"/>
        <charset val="134"/>
      </rPr>
      <t>支持多选题名导出</t>
    </r>
    <r>
      <rPr>
        <sz val="11"/>
        <color theme="1"/>
        <rFont val="Times New Roman"/>
        <family val="1"/>
      </rPr>
      <t>excel</t>
    </r>
  </si>
  <si>
    <r>
      <rPr>
        <sz val="11"/>
        <color theme="1"/>
        <rFont val="微软雅黑"/>
        <family val="2"/>
        <charset val="134"/>
      </rPr>
      <t>支持打印卷内目录</t>
    </r>
  </si>
  <si>
    <r>
      <rPr>
        <sz val="11"/>
        <color theme="1"/>
        <rFont val="微软雅黑"/>
        <family val="2"/>
        <charset val="134"/>
      </rPr>
      <t>按权限展示能够使用的分类</t>
    </r>
  </si>
  <si>
    <r>
      <rPr>
        <sz val="11"/>
        <color theme="1"/>
        <rFont val="微软雅黑"/>
        <family val="2"/>
        <charset val="134"/>
      </rPr>
      <t>支持网上查阅申请的审批（支持查阅时效设置、支持立即终止已审批通过的查阅权限）</t>
    </r>
  </si>
  <si>
    <r>
      <rPr>
        <sz val="11"/>
        <color theme="1"/>
        <rFont val="微软雅黑"/>
        <family val="2"/>
        <charset val="134"/>
      </rPr>
      <t>支持更换申请查阅的档案</t>
    </r>
  </si>
  <si>
    <r>
      <rPr>
        <sz val="11"/>
        <color theme="1"/>
        <rFont val="微软雅黑"/>
        <family val="2"/>
        <charset val="134"/>
      </rPr>
      <t>支持申请查阅记录查询</t>
    </r>
  </si>
  <si>
    <r>
      <rPr>
        <sz val="11"/>
        <color theme="1"/>
        <rFont val="微软雅黑"/>
        <family val="2"/>
        <charset val="134"/>
      </rPr>
      <t>支持申请查阅记录统计</t>
    </r>
  </si>
  <si>
    <r>
      <rPr>
        <sz val="11"/>
        <color theme="1"/>
        <rFont val="微软雅黑"/>
        <family val="2"/>
        <charset val="134"/>
      </rPr>
      <t>支持申请查阅记录导出</t>
    </r>
    <r>
      <rPr>
        <sz val="11"/>
        <color theme="1"/>
        <rFont val="Times New Roman"/>
        <family val="1"/>
      </rPr>
      <t>excel</t>
    </r>
  </si>
  <si>
    <r>
      <rPr>
        <sz val="11"/>
        <color theme="1"/>
        <rFont val="微软雅黑"/>
        <family val="2"/>
        <charset val="134"/>
      </rPr>
      <t>记录关键信息，并自动打印借阅单</t>
    </r>
  </si>
  <si>
    <r>
      <rPr>
        <sz val="11"/>
        <color theme="1"/>
        <rFont val="微软雅黑"/>
        <family val="2"/>
        <charset val="134"/>
      </rPr>
      <t>支持实物借阅登记出库（未借阅出库的档案，门禁报警）</t>
    </r>
  </si>
  <si>
    <r>
      <rPr>
        <sz val="11"/>
        <color theme="1"/>
        <rFont val="微软雅黑"/>
        <family val="2"/>
        <charset val="134"/>
      </rPr>
      <t>支持现场查阅登记</t>
    </r>
  </si>
  <si>
    <r>
      <rPr>
        <sz val="11"/>
        <color theme="1"/>
        <rFont val="微软雅黑"/>
        <family val="2"/>
        <charset val="134"/>
      </rPr>
      <t>支持打印登记（整本打印，卷内按条目打印、多选页打印；支持水印，支持临时附加额外水印文字）</t>
    </r>
  </si>
  <si>
    <r>
      <rPr>
        <sz val="11"/>
        <color theme="1"/>
        <rFont val="微软雅黑"/>
        <family val="2"/>
        <charset val="134"/>
      </rPr>
      <t>逾期为归还实物档案信息提示</t>
    </r>
  </si>
  <si>
    <r>
      <rPr>
        <sz val="11"/>
        <color theme="1"/>
        <rFont val="微软雅黑"/>
        <family val="2"/>
        <charset val="134"/>
      </rPr>
      <t>记录查询</t>
    </r>
  </si>
  <si>
    <r>
      <rPr>
        <sz val="11"/>
        <color theme="1"/>
        <rFont val="微软雅黑"/>
        <family val="2"/>
        <charset val="134"/>
      </rPr>
      <t>记录统计（支持导出</t>
    </r>
    <r>
      <rPr>
        <sz val="11"/>
        <color theme="1"/>
        <rFont val="Times New Roman"/>
        <family val="1"/>
      </rPr>
      <t>Excel</t>
    </r>
    <r>
      <rPr>
        <sz val="11"/>
        <color theme="1"/>
        <rFont val="微软雅黑"/>
        <family val="2"/>
        <charset val="134"/>
      </rPr>
      <t>）</t>
    </r>
  </si>
  <si>
    <r>
      <rPr>
        <sz val="11"/>
        <color theme="1"/>
        <rFont val="微软雅黑"/>
        <family val="2"/>
        <charset val="134"/>
      </rPr>
      <t>支持按档案分类、时间、档案状态、档案卷皮卷内信息列进行查询统计。能够支持统计案件数、册数、页数。</t>
    </r>
  </si>
  <si>
    <r>
      <rPr>
        <sz val="11"/>
        <color theme="1"/>
        <rFont val="微软雅黑"/>
        <family val="2"/>
        <charset val="134"/>
      </rPr>
      <t>档案位置迁移</t>
    </r>
  </si>
  <si>
    <r>
      <rPr>
        <sz val="11"/>
        <color theme="1"/>
        <rFont val="微软雅黑"/>
        <family val="2"/>
        <charset val="134"/>
      </rPr>
      <t>门禁通道历史记录</t>
    </r>
  </si>
  <si>
    <r>
      <rPr>
        <sz val="11"/>
        <color theme="1"/>
        <rFont val="微软雅黑"/>
        <family val="2"/>
        <charset val="134"/>
      </rPr>
      <t>档案库房盘点</t>
    </r>
  </si>
  <si>
    <r>
      <rPr>
        <sz val="11"/>
        <color theme="1"/>
        <rFont val="微软雅黑"/>
        <family val="2"/>
        <charset val="134"/>
      </rPr>
      <t>快速查找定位档案</t>
    </r>
  </si>
  <si>
    <r>
      <rPr>
        <sz val="11"/>
        <color theme="1"/>
        <rFont val="微软雅黑"/>
        <family val="2"/>
        <charset val="134"/>
      </rPr>
      <t>实物档案批量移交</t>
    </r>
  </si>
  <si>
    <r>
      <rPr>
        <sz val="11"/>
        <color theme="1"/>
        <rFont val="微软雅黑"/>
        <family val="2"/>
        <charset val="134"/>
      </rPr>
      <t>用户管理</t>
    </r>
  </si>
  <si>
    <r>
      <rPr>
        <sz val="11"/>
        <color theme="1"/>
        <rFont val="微软雅黑"/>
        <family val="2"/>
        <charset val="134"/>
      </rPr>
      <t>水印设置（支持图片水印、文字水印、混合水印）</t>
    </r>
  </si>
  <si>
    <r>
      <rPr>
        <sz val="11"/>
        <color theme="1"/>
        <rFont val="微软雅黑"/>
        <family val="2"/>
        <charset val="134"/>
      </rPr>
      <t>打印借阅单设置</t>
    </r>
  </si>
  <si>
    <r>
      <rPr>
        <sz val="11"/>
        <color theme="1"/>
        <rFont val="微软雅黑"/>
        <family val="2"/>
        <charset val="134"/>
      </rPr>
      <t>各类打印模板设置</t>
    </r>
  </si>
  <si>
    <r>
      <rPr>
        <sz val="11"/>
        <color theme="1"/>
        <rFont val="微软雅黑"/>
        <family val="2"/>
        <charset val="134"/>
      </rPr>
      <t>导出</t>
    </r>
    <r>
      <rPr>
        <sz val="11"/>
        <color theme="1"/>
        <rFont val="Times New Roman"/>
        <family val="1"/>
      </rPr>
      <t>Excel</t>
    </r>
    <r>
      <rPr>
        <sz val="11"/>
        <color theme="1"/>
        <rFont val="微软雅黑"/>
        <family val="2"/>
        <charset val="134"/>
      </rPr>
      <t>设置</t>
    </r>
  </si>
  <si>
    <r>
      <rPr>
        <sz val="11"/>
        <color theme="1"/>
        <rFont val="微软雅黑"/>
        <family val="2"/>
        <charset val="134"/>
      </rPr>
      <t>目录分类设置</t>
    </r>
  </si>
  <si>
    <r>
      <rPr>
        <sz val="11"/>
        <color theme="1"/>
        <rFont val="微软雅黑"/>
        <family val="2"/>
        <charset val="134"/>
      </rPr>
      <t>档案卷皮卷内目录设置</t>
    </r>
  </si>
  <si>
    <r>
      <rPr>
        <sz val="11"/>
        <color theme="1"/>
        <rFont val="微软雅黑"/>
        <family val="2"/>
        <charset val="134"/>
      </rPr>
      <t>操作日志</t>
    </r>
  </si>
  <si>
    <r>
      <rPr>
        <sz val="11"/>
        <color theme="1"/>
        <rFont val="微软雅黑"/>
        <family val="2"/>
        <charset val="134"/>
      </rPr>
      <t>项目配置信息导入与导出</t>
    </r>
  </si>
  <si>
    <r>
      <t xml:space="preserve">NOTE: </t>
    </r>
    <r>
      <rPr>
        <i/>
        <sz val="11"/>
        <color theme="1" tint="0.34998626667073579"/>
        <rFont val="Calibri"/>
        <family val="2"/>
      </rPr>
      <t>以下预算评估均以行业平均水平为基准，改预算清单不含硬件采购</t>
    </r>
  </si>
  <si>
    <r>
      <rPr>
        <b/>
        <sz val="11"/>
        <color theme="1"/>
        <rFont val="Calibri"/>
        <family val="2"/>
      </rPr>
      <t>明细预算</t>
    </r>
  </si>
  <si>
    <r>
      <rPr>
        <sz val="11"/>
        <color theme="1"/>
        <rFont val="Calibri"/>
        <family val="2"/>
      </rPr>
      <t>功能组件</t>
    </r>
  </si>
  <si>
    <r>
      <t>Estimated</t>
    </r>
    <r>
      <rPr>
        <b/>
        <sz val="11"/>
        <color theme="0"/>
        <rFont val="Calibri"/>
        <family val="2"/>
      </rPr>
      <t>（人天）</t>
    </r>
  </si>
  <si>
    <r>
      <t>Total Cost (</t>
    </r>
    <r>
      <rPr>
        <b/>
        <sz val="11"/>
        <color theme="1"/>
        <rFont val="Calibri"/>
        <family val="2"/>
      </rPr>
      <t>人天</t>
    </r>
    <r>
      <rPr>
        <b/>
        <sz val="11"/>
        <color theme="1"/>
        <rFont val="Times New Roman"/>
        <family val="1"/>
      </rPr>
      <t>)</t>
    </r>
  </si>
  <si>
    <r>
      <t xml:space="preserve">NOTE: </t>
    </r>
    <r>
      <rPr>
        <i/>
        <sz val="14"/>
        <color theme="1" tint="0.34998626667073579"/>
        <rFont val="Calibri"/>
        <family val="2"/>
      </rPr>
      <t>以下预算评估均以行业平均水平为基准，改预算清单不含硬件采购</t>
    </r>
  </si>
  <si>
    <t>功能明细</t>
    <phoneticPr fontId="11" type="noConversion"/>
  </si>
  <si>
    <r>
      <rPr>
        <sz val="24"/>
        <color theme="3"/>
        <rFont val="黑体"/>
        <family val="3"/>
        <charset val="134"/>
      </rPr>
      <t>档案管理软件预算</t>
    </r>
  </si>
  <si>
    <t>总计：</t>
    <phoneticPr fontId="11" type="noConversion"/>
  </si>
  <si>
    <t>编号</t>
    <phoneticPr fontId="11" type="noConversion"/>
  </si>
  <si>
    <t>其他</t>
    <phoneticPr fontId="11" type="noConversion"/>
  </si>
  <si>
    <t>小计</t>
    <phoneticPr fontId="11" type="noConversion"/>
  </si>
  <si>
    <t>编号</t>
    <phoneticPr fontId="11" type="noConversion"/>
  </si>
  <si>
    <r>
      <rPr>
        <sz val="11"/>
        <color theme="1"/>
        <rFont val="Calibri"/>
        <family val="2"/>
      </rPr>
      <t>功能明细</t>
    </r>
  </si>
  <si>
    <r>
      <rPr>
        <b/>
        <sz val="11"/>
        <color theme="0"/>
        <rFont val="Calibri"/>
        <family val="2"/>
      </rPr>
      <t>人数</t>
    </r>
  </si>
  <si>
    <r>
      <rPr>
        <sz val="11"/>
        <color theme="1"/>
        <rFont val="Calibri"/>
        <family val="2"/>
      </rPr>
      <t>档案接收管理</t>
    </r>
  </si>
  <si>
    <r>
      <rPr>
        <sz val="11"/>
        <color theme="1"/>
        <rFont val="Calibri"/>
        <family val="2"/>
      </rPr>
      <t>调卷单软件登记等所有相关功能</t>
    </r>
  </si>
  <si>
    <r>
      <rPr>
        <sz val="11"/>
        <color theme="1"/>
        <rFont val="Calibri"/>
        <family val="2"/>
      </rPr>
      <t>档案扫描管理</t>
    </r>
  </si>
  <si>
    <r>
      <rPr>
        <sz val="11"/>
        <color theme="1"/>
        <rFont val="Calibri"/>
        <family val="2"/>
      </rPr>
      <t>封皮扫描、接口、正文扫描、扫描仪，电子标签等</t>
    </r>
  </si>
  <si>
    <r>
      <rPr>
        <sz val="11"/>
        <color theme="1"/>
        <rFont val="Calibri"/>
        <family val="2"/>
      </rPr>
      <t>图片处理</t>
    </r>
  </si>
  <si>
    <r>
      <rPr>
        <sz val="11"/>
        <color theme="1"/>
        <rFont val="Calibri"/>
        <family val="2"/>
      </rPr>
      <t>黑边、噪点、旋转、滤镜等</t>
    </r>
  </si>
  <si>
    <r>
      <rPr>
        <sz val="11"/>
        <color theme="1"/>
        <rFont val="Calibri"/>
        <family val="2"/>
      </rPr>
      <t>工作流管理</t>
    </r>
  </si>
  <si>
    <r>
      <rPr>
        <sz val="11"/>
        <color theme="1"/>
        <rFont val="Calibri"/>
        <family val="2"/>
      </rPr>
      <t>工作流转、工作清单、返错等系统流程</t>
    </r>
  </si>
  <si>
    <r>
      <rPr>
        <sz val="11"/>
        <color theme="1"/>
        <rFont val="Calibri"/>
        <family val="2"/>
      </rPr>
      <t>用户角色管理</t>
    </r>
  </si>
  <si>
    <r>
      <rPr>
        <sz val="11"/>
        <color theme="1"/>
        <rFont val="微软雅黑"/>
        <family val="2"/>
        <charset val="134"/>
      </rPr>
      <t>用户管理、角色管理、及和各</t>
    </r>
    <r>
      <rPr>
        <sz val="11"/>
        <color theme="1"/>
        <rFont val="Times New Roman"/>
        <family val="1"/>
      </rPr>
      <t>UI</t>
    </r>
    <r>
      <rPr>
        <sz val="11"/>
        <color theme="1"/>
        <rFont val="微软雅黑"/>
        <family val="2"/>
        <charset val="134"/>
      </rPr>
      <t>及功能组件集成</t>
    </r>
    <phoneticPr fontId="11" type="noConversion"/>
  </si>
  <si>
    <r>
      <rPr>
        <sz val="11"/>
        <color theme="1"/>
        <rFont val="Calibri"/>
        <family val="2"/>
      </rPr>
      <t>系统管理</t>
    </r>
  </si>
  <si>
    <r>
      <rPr>
        <sz val="11"/>
        <color theme="1"/>
        <rFont val="Calibri"/>
        <family val="2"/>
      </rPr>
      <t>日志、报表、各种条件检查配置项开发、灾备系统等</t>
    </r>
  </si>
  <si>
    <r>
      <rPr>
        <sz val="11"/>
        <color theme="1"/>
        <rFont val="Calibri"/>
        <family val="2"/>
      </rPr>
      <t>报表配置组件</t>
    </r>
  </si>
  <si>
    <r>
      <rPr>
        <sz val="11"/>
        <color theme="1"/>
        <rFont val="Calibri"/>
        <family val="2"/>
      </rPr>
      <t>自定义报表</t>
    </r>
  </si>
  <si>
    <r>
      <rPr>
        <sz val="11"/>
        <color theme="1"/>
        <rFont val="Calibri"/>
        <family val="2"/>
      </rPr>
      <t>接口模块</t>
    </r>
  </si>
  <si>
    <r>
      <rPr>
        <sz val="11"/>
        <color theme="1"/>
        <rFont val="Calibri"/>
        <family val="2"/>
      </rPr>
      <t>和法院等相关管理系统对接</t>
    </r>
  </si>
  <si>
    <r>
      <rPr>
        <sz val="11"/>
        <color theme="1"/>
        <rFont val="Calibri"/>
        <family val="2"/>
      </rPr>
      <t>扫描工作管理</t>
    </r>
  </si>
  <si>
    <r>
      <rPr>
        <sz val="11"/>
        <color theme="1"/>
        <rFont val="Calibri"/>
        <family val="2"/>
      </rPr>
      <t>各角色完成进度指标监控等</t>
    </r>
  </si>
  <si>
    <r>
      <rPr>
        <sz val="11"/>
        <color theme="1"/>
        <rFont val="Calibri"/>
        <family val="2"/>
      </rPr>
      <t>日志管理</t>
    </r>
  </si>
  <si>
    <r>
      <rPr>
        <sz val="11"/>
        <color theme="1"/>
        <rFont val="Calibri"/>
        <family val="2"/>
      </rPr>
      <t>所有系统操作日志查询、分类、展示等</t>
    </r>
  </si>
  <si>
    <r>
      <rPr>
        <sz val="11"/>
        <color theme="1"/>
        <rFont val="Calibri"/>
        <family val="2"/>
      </rPr>
      <t>扫描后处理</t>
    </r>
  </si>
  <si>
    <r>
      <rPr>
        <sz val="11"/>
        <color theme="1"/>
        <rFont val="Calibri"/>
        <family val="2"/>
      </rPr>
      <t>二次题名、质检、档案归还登记等</t>
    </r>
  </si>
  <si>
    <r>
      <rPr>
        <sz val="11"/>
        <color theme="1"/>
        <rFont val="Calibri"/>
        <family val="2"/>
      </rPr>
      <t>报表查询</t>
    </r>
  </si>
  <si>
    <r>
      <rPr>
        <sz val="11"/>
        <color theme="1"/>
        <rFont val="Calibri"/>
        <family val="2"/>
      </rPr>
      <t>报表查询、档案查询、图表展示等</t>
    </r>
  </si>
  <si>
    <r>
      <rPr>
        <sz val="11"/>
        <color theme="1"/>
        <rFont val="Calibri"/>
        <family val="2"/>
      </rPr>
      <t>系统架构设计</t>
    </r>
  </si>
  <si>
    <r>
      <rPr>
        <sz val="11"/>
        <color theme="1"/>
        <rFont val="Calibri"/>
        <family val="2"/>
      </rPr>
      <t>推广及运维</t>
    </r>
  </si>
  <si>
    <r>
      <rPr>
        <sz val="11"/>
        <color theme="1"/>
        <rFont val="Calibri"/>
        <family val="2"/>
      </rPr>
      <t>硬件采购</t>
    </r>
  </si>
  <si>
    <r>
      <rPr>
        <sz val="14"/>
        <color rgb="FFFF0000"/>
        <rFont val="Calibri"/>
        <family val="2"/>
      </rPr>
      <t>成员人数</t>
    </r>
  </si>
  <si>
    <r>
      <rPr>
        <sz val="14"/>
        <color rgb="FFFF0000"/>
        <rFont val="Calibri"/>
        <family val="2"/>
      </rPr>
      <t>月</t>
    </r>
  </si>
  <si>
    <r>
      <rPr>
        <sz val="14"/>
        <color rgb="FFFF0000"/>
        <rFont val="Calibri"/>
        <family val="2"/>
      </rPr>
      <t>总预算</t>
    </r>
  </si>
  <si>
    <r>
      <rPr>
        <sz val="14"/>
        <color rgb="FFFF0000"/>
        <rFont val="Calibri"/>
        <family val="2"/>
      </rPr>
      <t>人天</t>
    </r>
  </si>
  <si>
    <r>
      <rPr>
        <sz val="14"/>
        <color rgb="FFFF0000"/>
        <rFont val="Calibri"/>
        <family val="2"/>
      </rPr>
      <t>团队构成</t>
    </r>
  </si>
  <si>
    <r>
      <t>PM 1</t>
    </r>
    <r>
      <rPr>
        <sz val="14"/>
        <color rgb="FFFF0000"/>
        <rFont val="Calibri"/>
        <family val="2"/>
      </rPr>
      <t>人</t>
    </r>
  </si>
  <si>
    <r>
      <rPr>
        <sz val="14"/>
        <color rgb="FFFF0000"/>
        <rFont val="Calibri"/>
        <family val="2"/>
      </rPr>
      <t>架构师</t>
    </r>
    <r>
      <rPr>
        <sz val="14"/>
        <color rgb="FFFF0000"/>
        <rFont val="Times New Roman"/>
        <family val="1"/>
      </rPr>
      <t>1</t>
    </r>
    <r>
      <rPr>
        <sz val="14"/>
        <color rgb="FFFF0000"/>
        <rFont val="Calibri"/>
        <family val="2"/>
      </rPr>
      <t>人</t>
    </r>
  </si>
  <si>
    <r>
      <rPr>
        <sz val="14"/>
        <color rgb="FFFF0000"/>
        <rFont val="Calibri"/>
        <family val="2"/>
      </rPr>
      <t>高级开发</t>
    </r>
    <r>
      <rPr>
        <sz val="14"/>
        <color rgb="FFFF0000"/>
        <rFont val="Times New Roman"/>
        <family val="1"/>
      </rPr>
      <t>3</t>
    </r>
    <r>
      <rPr>
        <sz val="14"/>
        <color rgb="FFFF0000"/>
        <rFont val="Calibri"/>
        <family val="2"/>
      </rPr>
      <t>人</t>
    </r>
  </si>
  <si>
    <r>
      <t>UI</t>
    </r>
    <r>
      <rPr>
        <sz val="14"/>
        <color rgb="FFFF0000"/>
        <rFont val="Calibri"/>
        <family val="2"/>
      </rPr>
      <t>设计师</t>
    </r>
    <r>
      <rPr>
        <sz val="14"/>
        <color rgb="FFFF0000"/>
        <rFont val="Times New Roman"/>
        <family val="1"/>
      </rPr>
      <t>1</t>
    </r>
    <r>
      <rPr>
        <sz val="14"/>
        <color rgb="FFFF0000"/>
        <rFont val="Calibri"/>
        <family val="2"/>
      </rPr>
      <t>人</t>
    </r>
  </si>
  <si>
    <r>
      <rPr>
        <sz val="14"/>
        <color rgb="FFFF0000"/>
        <rFont val="Calibri"/>
        <family val="2"/>
      </rPr>
      <t>中初级开发</t>
    </r>
    <r>
      <rPr>
        <sz val="14"/>
        <color rgb="FFFF0000"/>
        <rFont val="Times New Roman"/>
        <family val="1"/>
      </rPr>
      <t>4</t>
    </r>
    <r>
      <rPr>
        <sz val="14"/>
        <color rgb="FFFF0000"/>
        <rFont val="Calibri"/>
        <family val="2"/>
      </rPr>
      <t>人</t>
    </r>
  </si>
  <si>
    <r>
      <rPr>
        <sz val="14"/>
        <color rgb="FFFF0000"/>
        <rFont val="Calibri"/>
        <family val="2"/>
      </rPr>
      <t>业务分析</t>
    </r>
    <r>
      <rPr>
        <sz val="14"/>
        <color rgb="FFFF0000"/>
        <rFont val="Times New Roman"/>
        <family val="1"/>
      </rPr>
      <t>1</t>
    </r>
    <r>
      <rPr>
        <sz val="14"/>
        <color rgb="FFFF0000"/>
        <rFont val="Calibri"/>
        <family val="2"/>
      </rPr>
      <t>人</t>
    </r>
  </si>
  <si>
    <r>
      <rPr>
        <sz val="14"/>
        <color rgb="FFFF0000"/>
        <rFont val="Calibri"/>
        <family val="2"/>
      </rPr>
      <t>测试人员</t>
    </r>
    <r>
      <rPr>
        <sz val="14"/>
        <color rgb="FFFF0000"/>
        <rFont val="Times New Roman"/>
        <family val="1"/>
      </rPr>
      <t>2</t>
    </r>
    <r>
      <rPr>
        <sz val="14"/>
        <color rgb="FFFF0000"/>
        <rFont val="Calibri"/>
        <family val="2"/>
      </rPr>
      <t>人</t>
    </r>
  </si>
  <si>
    <r>
      <rPr>
        <sz val="14"/>
        <color rgb="FFFF0000"/>
        <rFont val="Calibri"/>
        <family val="2"/>
      </rPr>
      <t>推广运维</t>
    </r>
    <r>
      <rPr>
        <sz val="14"/>
        <color rgb="FFFF0000"/>
        <rFont val="Times New Roman"/>
        <family val="1"/>
      </rPr>
      <t>3</t>
    </r>
    <r>
      <rPr>
        <sz val="14"/>
        <color rgb="FFFF0000"/>
        <rFont val="Calibri"/>
        <family val="2"/>
      </rPr>
      <t>人</t>
    </r>
  </si>
  <si>
    <r>
      <rPr>
        <sz val="14"/>
        <color rgb="FFFF0000"/>
        <rFont val="Calibri"/>
        <family val="2"/>
      </rPr>
      <t>开发计划</t>
    </r>
  </si>
  <si>
    <r>
      <t>6</t>
    </r>
    <r>
      <rPr>
        <u/>
        <sz val="14"/>
        <color rgb="FFFF0000"/>
        <rFont val="Calibri"/>
        <family val="2"/>
      </rPr>
      <t>个月交付可上线版本程序、源代码、设计和测试文档</t>
    </r>
  </si>
  <si>
    <r>
      <rPr>
        <sz val="14"/>
        <color rgb="FFFF0000"/>
        <rFont val="Calibri"/>
        <family val="2"/>
      </rPr>
      <t>测试计划</t>
    </r>
  </si>
  <si>
    <r>
      <rPr>
        <sz val="14"/>
        <color rgb="FFFF0000"/>
        <rFont val="Calibri"/>
        <family val="2"/>
      </rPr>
      <t>含自测、业务单元测试</t>
    </r>
    <r>
      <rPr>
        <sz val="14"/>
        <color rgb="FFFF0000"/>
        <rFont val="Times New Roman"/>
        <family val="1"/>
      </rPr>
      <t>,</t>
    </r>
    <r>
      <rPr>
        <sz val="14"/>
        <color rgb="FFFF0000"/>
        <rFont val="Calibri"/>
        <family val="2"/>
      </rPr>
      <t>系统集成测试、用户接受测试</t>
    </r>
  </si>
  <si>
    <r>
      <rPr>
        <sz val="14"/>
        <color rgb="FFFF0000"/>
        <rFont val="Calibri"/>
        <family val="2"/>
      </rPr>
      <t>推广运维</t>
    </r>
  </si>
  <si>
    <r>
      <rPr>
        <sz val="14"/>
        <color rgb="FFFF0000"/>
        <rFont val="Calibri"/>
        <family val="2"/>
      </rPr>
      <t>免费运维期</t>
    </r>
    <r>
      <rPr>
        <sz val="14"/>
        <color rgb="FFFF0000"/>
        <rFont val="Times New Roman"/>
        <family val="1"/>
      </rPr>
      <t>1</t>
    </r>
    <r>
      <rPr>
        <sz val="14"/>
        <color rgb="FFFF0000"/>
        <rFont val="Calibri"/>
        <family val="2"/>
      </rPr>
      <t>个月</t>
    </r>
  </si>
  <si>
    <t>开发
周期</t>
    <phoneticPr fontId="11" type="noConversion"/>
  </si>
  <si>
    <r>
      <rPr>
        <sz val="14"/>
        <color rgb="FFFF0000"/>
        <rFont val="Calibri"/>
        <family val="2"/>
      </rPr>
      <t>预算总计</t>
    </r>
  </si>
  <si>
    <r>
      <rPr>
        <sz val="14"/>
        <color rgb="FFFF0000"/>
        <rFont val="Calibri"/>
        <family val="2"/>
      </rPr>
      <t>高级开发</t>
    </r>
    <r>
      <rPr>
        <sz val="14"/>
        <color rgb="FFFF0000"/>
        <rFont val="Times New Roman"/>
        <family val="1"/>
      </rPr>
      <t>2</t>
    </r>
    <r>
      <rPr>
        <sz val="14"/>
        <color rgb="FFFF0000"/>
        <rFont val="Calibri"/>
        <family val="2"/>
      </rPr>
      <t>人</t>
    </r>
  </si>
  <si>
    <r>
      <rPr>
        <sz val="14"/>
        <color rgb="FFFF0000"/>
        <rFont val="Calibri"/>
        <family val="2"/>
      </rPr>
      <t>中初级开发</t>
    </r>
    <r>
      <rPr>
        <sz val="14"/>
        <color rgb="FFFF0000"/>
        <rFont val="Times New Roman"/>
        <family val="1"/>
      </rPr>
      <t>2</t>
    </r>
    <r>
      <rPr>
        <sz val="14"/>
        <color rgb="FFFF0000"/>
        <rFont val="Calibri"/>
        <family val="2"/>
      </rPr>
      <t>人</t>
    </r>
  </si>
  <si>
    <r>
      <rPr>
        <sz val="14"/>
        <color rgb="FFFF0000"/>
        <rFont val="Calibri"/>
        <family val="2"/>
      </rPr>
      <t>测试人员</t>
    </r>
    <r>
      <rPr>
        <sz val="14"/>
        <color rgb="FFFF0000"/>
        <rFont val="Times New Roman"/>
        <family val="1"/>
      </rPr>
      <t>1</t>
    </r>
    <r>
      <rPr>
        <sz val="14"/>
        <color rgb="FFFF0000"/>
        <rFont val="Calibri"/>
        <family val="2"/>
      </rPr>
      <t>人</t>
    </r>
  </si>
  <si>
    <r>
      <rPr>
        <sz val="14"/>
        <color rgb="FFFF0000"/>
        <rFont val="Calibri"/>
        <family val="2"/>
      </rPr>
      <t>推广运维</t>
    </r>
    <r>
      <rPr>
        <sz val="14"/>
        <color rgb="FFFF0000"/>
        <rFont val="Times New Roman"/>
        <family val="1"/>
      </rPr>
      <t>2</t>
    </r>
    <r>
      <rPr>
        <sz val="14"/>
        <color rgb="FFFF0000"/>
        <rFont val="Calibri"/>
        <family val="2"/>
      </rPr>
      <t>人</t>
    </r>
  </si>
  <si>
    <r>
      <t>4</t>
    </r>
    <r>
      <rPr>
        <u/>
        <sz val="14"/>
        <color rgb="FFFF0000"/>
        <rFont val="Calibri"/>
        <family val="2"/>
      </rPr>
      <t>个月交付可上线版本程序、源代码、设计和测试文档</t>
    </r>
  </si>
  <si>
    <r>
      <t>1</t>
    </r>
    <r>
      <rPr>
        <sz val="11"/>
        <color theme="1"/>
        <rFont val="Calibri"/>
        <family val="2"/>
      </rPr>
      <t>、前期准备、环境搭建</t>
    </r>
  </si>
  <si>
    <r>
      <rPr>
        <sz val="11"/>
        <color theme="1"/>
        <rFont val="Calibri"/>
        <family val="2"/>
      </rPr>
      <t>确定开发地点、组建开发团队等</t>
    </r>
  </si>
  <si>
    <r>
      <rPr>
        <sz val="11"/>
        <color theme="1"/>
        <rFont val="Calibri"/>
        <family val="2"/>
      </rPr>
      <t>服务器、开发端电脑、网络设备、测试用打印机、扫描仪、</t>
    </r>
    <r>
      <rPr>
        <sz val="11"/>
        <color theme="1"/>
        <rFont val="Times New Roman"/>
        <family val="1"/>
      </rPr>
      <t>RFID</t>
    </r>
    <r>
      <rPr>
        <sz val="11"/>
        <color theme="1"/>
        <rFont val="Calibri"/>
        <family val="2"/>
      </rPr>
      <t>设备等</t>
    </r>
  </si>
  <si>
    <r>
      <rPr>
        <sz val="11"/>
        <color theme="1"/>
        <rFont val="Calibri"/>
        <family val="2"/>
      </rPr>
      <t>需求调研</t>
    </r>
  </si>
  <si>
    <r>
      <t>4</t>
    </r>
    <r>
      <rPr>
        <sz val="11"/>
        <color theme="1"/>
        <rFont val="Calibri"/>
        <family val="2"/>
      </rPr>
      <t>、开发</t>
    </r>
    <r>
      <rPr>
        <sz val="11"/>
        <color theme="1"/>
        <rFont val="Times New Roman"/>
        <family val="1"/>
      </rPr>
      <t>-</t>
    </r>
    <r>
      <rPr>
        <sz val="11"/>
        <color theme="1"/>
        <rFont val="Calibri"/>
        <family val="2"/>
      </rPr>
      <t>架构、设计</t>
    </r>
    <phoneticPr fontId="2" type="noConversion"/>
  </si>
  <si>
    <r>
      <rPr>
        <sz val="11"/>
        <color theme="1"/>
        <rFont val="Calibri"/>
        <family val="2"/>
      </rPr>
      <t>架构设计、概要设计与详细设计</t>
    </r>
  </si>
  <si>
    <r>
      <t>5</t>
    </r>
    <r>
      <rPr>
        <sz val="11"/>
        <color theme="1"/>
        <rFont val="Calibri"/>
        <family val="2"/>
      </rPr>
      <t>、开发</t>
    </r>
  </si>
  <si>
    <r>
      <rPr>
        <sz val="11"/>
        <color theme="1"/>
        <rFont val="Calibri"/>
        <family val="2"/>
      </rPr>
      <t>代码开发</t>
    </r>
  </si>
  <si>
    <r>
      <rPr>
        <sz val="11"/>
        <color theme="1"/>
        <rFont val="Calibri"/>
        <family val="2"/>
      </rPr>
      <t>集成测试</t>
    </r>
  </si>
  <si>
    <r>
      <t>7</t>
    </r>
    <r>
      <rPr>
        <sz val="11"/>
        <color theme="1"/>
        <rFont val="Calibri"/>
        <family val="2"/>
      </rPr>
      <t>、数据整理、初始化</t>
    </r>
    <phoneticPr fontId="2" type="noConversion"/>
  </si>
  <si>
    <r>
      <rPr>
        <sz val="11"/>
        <color theme="1"/>
        <rFont val="Calibri"/>
        <family val="2"/>
      </rPr>
      <t>历史数据切换准备</t>
    </r>
  </si>
  <si>
    <r>
      <rPr>
        <sz val="11"/>
        <color theme="1"/>
        <rFont val="Calibri"/>
        <family val="2"/>
      </rPr>
      <t>用户测试、上线，同步切换历史数据</t>
    </r>
  </si>
  <si>
    <r>
      <t>9</t>
    </r>
    <r>
      <rPr>
        <sz val="11"/>
        <color theme="1"/>
        <rFont val="Calibri"/>
        <family val="2"/>
      </rPr>
      <t>、推广及运维</t>
    </r>
  </si>
  <si>
    <r>
      <rPr>
        <sz val="11"/>
        <color theme="1"/>
        <rFont val="Calibri"/>
        <family val="2"/>
      </rPr>
      <t>系统推广及后续运维</t>
    </r>
  </si>
  <si>
    <r>
      <t>2</t>
    </r>
    <r>
      <rPr>
        <sz val="11"/>
        <color theme="1"/>
        <rFont val="Calibri"/>
        <family val="2"/>
      </rPr>
      <t>、硬件采购</t>
    </r>
    <phoneticPr fontId="2" type="noConversion"/>
  </si>
  <si>
    <r>
      <t>3</t>
    </r>
    <r>
      <rPr>
        <sz val="11"/>
        <color theme="1"/>
        <rFont val="Calibri"/>
        <family val="2"/>
      </rPr>
      <t>、需求采集、细化、设计</t>
    </r>
    <phoneticPr fontId="2" type="noConversion"/>
  </si>
  <si>
    <r>
      <t>6</t>
    </r>
    <r>
      <rPr>
        <sz val="11"/>
        <color theme="1"/>
        <rFont val="Calibri"/>
        <family val="2"/>
      </rPr>
      <t>、软硬件集成测试</t>
    </r>
    <phoneticPr fontId="2" type="noConversion"/>
  </si>
  <si>
    <r>
      <t>8</t>
    </r>
    <r>
      <rPr>
        <sz val="11"/>
        <color theme="1"/>
        <rFont val="Calibri"/>
        <family val="2"/>
      </rPr>
      <t>、</t>
    </r>
    <r>
      <rPr>
        <sz val="11"/>
        <color theme="1"/>
        <rFont val="Times New Roman"/>
        <family val="1"/>
      </rPr>
      <t>UAT</t>
    </r>
    <r>
      <rPr>
        <sz val="11"/>
        <color theme="1"/>
        <rFont val="Calibri"/>
        <family val="2"/>
      </rPr>
      <t>测试、上线</t>
    </r>
    <phoneticPr fontId="2" type="noConversion"/>
  </si>
  <si>
    <r>
      <rPr>
        <sz val="14"/>
        <color theme="0"/>
        <rFont val="Calibri"/>
        <family val="2"/>
      </rPr>
      <t>项目开发过程</t>
    </r>
  </si>
  <si>
    <r>
      <rPr>
        <sz val="14"/>
        <color theme="0"/>
        <rFont val="Calibri"/>
        <family val="2"/>
      </rPr>
      <t>说明</t>
    </r>
  </si>
  <si>
    <r>
      <rPr>
        <sz val="14"/>
        <color rgb="FFFF0000"/>
        <rFont val="Calibri"/>
        <family val="2"/>
      </rPr>
      <t>扫描处理软件</t>
    </r>
  </si>
  <si>
    <r>
      <rPr>
        <sz val="14"/>
        <color theme="9"/>
        <rFont val="Calibri"/>
        <family val="2"/>
      </rPr>
      <t>档案管理软件</t>
    </r>
  </si>
  <si>
    <t>月成本（万元）</t>
    <phoneticPr fontId="11" type="noConversion"/>
  </si>
  <si>
    <r>
      <rPr>
        <sz val="14"/>
        <color theme="0"/>
        <rFont val="Calibri"/>
        <family val="2"/>
      </rPr>
      <t>人员构成：</t>
    </r>
  </si>
  <si>
    <t>月成本
（万元）</t>
    <phoneticPr fontId="11" type="noConversion"/>
  </si>
  <si>
    <t>评估
（万元）</t>
    <phoneticPr fontId="11" type="noConversion"/>
  </si>
  <si>
    <t>评估
（万元）</t>
    <phoneticPr fontId="11" type="noConversion"/>
  </si>
  <si>
    <r>
      <t>PM 1</t>
    </r>
    <r>
      <rPr>
        <sz val="11"/>
        <color theme="1"/>
        <rFont val="Calibri"/>
        <family val="2"/>
      </rPr>
      <t>人</t>
    </r>
  </si>
  <si>
    <r>
      <rPr>
        <sz val="11"/>
        <color theme="1"/>
        <rFont val="Calibri"/>
        <family val="2"/>
      </rPr>
      <t>架构师</t>
    </r>
  </si>
  <si>
    <r>
      <rPr>
        <sz val="11"/>
        <color theme="1"/>
        <rFont val="Calibri"/>
        <family val="2"/>
      </rPr>
      <t>高级开发</t>
    </r>
  </si>
  <si>
    <r>
      <t>UI</t>
    </r>
    <r>
      <rPr>
        <sz val="11"/>
        <color theme="1"/>
        <rFont val="Calibri"/>
        <family val="2"/>
      </rPr>
      <t>设计师</t>
    </r>
  </si>
  <si>
    <r>
      <rPr>
        <sz val="11"/>
        <color theme="1"/>
        <rFont val="Calibri"/>
        <family val="2"/>
      </rPr>
      <t>中初级开发</t>
    </r>
  </si>
  <si>
    <r>
      <rPr>
        <sz val="11"/>
        <color theme="1"/>
        <rFont val="Calibri"/>
        <family val="2"/>
      </rPr>
      <t>业务分析</t>
    </r>
  </si>
  <si>
    <r>
      <rPr>
        <sz val="11"/>
        <color theme="1"/>
        <rFont val="Calibri"/>
        <family val="2"/>
      </rPr>
      <t>测试人员</t>
    </r>
  </si>
  <si>
    <r>
      <rPr>
        <sz val="11"/>
        <color theme="1"/>
        <rFont val="Calibri"/>
        <family val="2"/>
      </rPr>
      <t>推广</t>
    </r>
  </si>
  <si>
    <r>
      <rPr>
        <sz val="11"/>
        <color theme="1"/>
        <rFont val="Calibri"/>
        <family val="2"/>
      </rPr>
      <t>运维</t>
    </r>
  </si>
  <si>
    <r>
      <rPr>
        <sz val="14"/>
        <color theme="1"/>
        <rFont val="Calibri"/>
        <family val="2"/>
      </rPr>
      <t>项目开发方式建议</t>
    </r>
  </si>
  <si>
    <r>
      <t>Agile</t>
    </r>
    <r>
      <rPr>
        <sz val="14"/>
        <color theme="1"/>
        <rFont val="Calibri"/>
        <family val="2"/>
      </rPr>
      <t>开发</t>
    </r>
  </si>
  <si>
    <r>
      <rPr>
        <sz val="14"/>
        <color theme="1"/>
        <rFont val="Calibri"/>
        <family val="2"/>
      </rPr>
      <t>备注：</t>
    </r>
  </si>
  <si>
    <r>
      <rPr>
        <sz val="14"/>
        <color theme="1"/>
        <rFont val="Calibri"/>
        <family val="2"/>
      </rPr>
      <t>以上预算部分，仅为自组团队开发成本，不含税费、场地租用费、扫描仪、打印机、电脑、</t>
    </r>
    <r>
      <rPr>
        <sz val="14"/>
        <color theme="1"/>
        <rFont val="Times New Roman"/>
        <family val="1"/>
      </rPr>
      <t>RFID</t>
    </r>
    <r>
      <rPr>
        <sz val="14"/>
        <color theme="1"/>
        <rFont val="Calibri"/>
        <family val="2"/>
      </rPr>
      <t>等软件相关的任何成本。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</si>
</sst>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* #,##0_);_(* \(#,##0\);_(* &quot;-&quot;_);_(@_)"/>
    <numFmt numFmtId="177" formatCode="&quot;$&quot;#,##0.00_);[Red]\(&quot;$&quot;#,##0.00\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3"/>
      <name val="Cambria"/>
      <family val="2"/>
      <scheme val="maj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sz val="9"/>
      <name val="宋体"/>
      <family val="3"/>
      <charset val="134"/>
      <scheme val="minor"/>
    </font>
    <font>
      <sz val="16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9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i/>
      <sz val="11"/>
      <color theme="1" tint="0.34998626667073579"/>
      <name val="Times New Roman"/>
      <family val="1"/>
    </font>
    <font>
      <i/>
      <sz val="11"/>
      <color theme="1" tint="0.34998626667073579"/>
      <name val="Calibri"/>
      <family val="2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0"/>
      <name val="Calibri"/>
      <family val="2"/>
    </font>
    <font>
      <sz val="24"/>
      <color theme="3"/>
      <name val="Times New Roman"/>
      <family val="1"/>
    </font>
    <font>
      <i/>
      <sz val="14"/>
      <color theme="1" tint="0.34998626667073579"/>
      <name val="Times New Roman"/>
      <family val="1"/>
    </font>
    <font>
      <i/>
      <sz val="14"/>
      <color theme="1" tint="0.34998626667073579"/>
      <name val="Calibri"/>
      <family val="2"/>
    </font>
    <font>
      <sz val="24"/>
      <color theme="3"/>
      <name val="黑体"/>
      <family val="3"/>
      <charset val="134"/>
    </font>
    <font>
      <sz val="24"/>
      <color theme="3"/>
      <name val="微软雅黑"/>
      <family val="2"/>
      <charset val="134"/>
    </font>
    <font>
      <sz val="14"/>
      <color rgb="FFFF0000"/>
      <name val="Times New Roman"/>
      <family val="1"/>
    </font>
    <font>
      <sz val="14"/>
      <color rgb="FFFF0000"/>
      <name val="Calibri"/>
      <family val="2"/>
    </font>
    <font>
      <u/>
      <sz val="14"/>
      <color rgb="FFFF0000"/>
      <name val="Times New Roman"/>
      <family val="1"/>
    </font>
    <font>
      <u/>
      <sz val="14"/>
      <color rgb="FFFF0000"/>
      <name val="Calibri"/>
      <family val="2"/>
    </font>
    <font>
      <sz val="14"/>
      <color rgb="FFFF0000"/>
      <name val="微软雅黑"/>
      <family val="2"/>
      <charset val="134"/>
    </font>
    <font>
      <sz val="14"/>
      <color theme="0"/>
      <name val="Times New Roman"/>
      <family val="1"/>
    </font>
    <font>
      <sz val="14"/>
      <color theme="0"/>
      <name val="Calibri"/>
      <family val="2"/>
    </font>
    <font>
      <sz val="14"/>
      <color theme="9"/>
      <name val="Times New Roman"/>
      <family val="1"/>
    </font>
    <font>
      <sz val="14"/>
      <color theme="9"/>
      <name val="Calibri"/>
      <family val="2"/>
    </font>
    <font>
      <sz val="14"/>
      <color theme="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6" tint="-0.24994659260841701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59999389629810485"/>
        <bgColor theme="6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 style="thin">
        <color theme="6" tint="0.39994506668294322"/>
      </left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6"/>
      </left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/>
      <diagonal/>
    </border>
    <border>
      <left/>
      <right style="thin">
        <color theme="6" tint="0.39991454817346722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theme="4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5">
    <xf numFmtId="0" fontId="0" fillId="0" borderId="0">
      <alignment wrapText="1"/>
    </xf>
    <xf numFmtId="0" fontId="2" fillId="2" borderId="4">
      <alignment horizontal="center"/>
    </xf>
    <xf numFmtId="1" fontId="1" fillId="0" borderId="6" applyFont="0" applyFill="0">
      <alignment horizontal="right"/>
    </xf>
    <xf numFmtId="176" fontId="1" fillId="0" borderId="0" applyFont="0" applyFill="0" applyBorder="0" applyAlignment="0" applyProtection="0"/>
    <xf numFmtId="177" fontId="1" fillId="0" borderId="0" applyFont="0" applyFill="0" applyBorder="0">
      <alignment horizontal="right"/>
    </xf>
    <xf numFmtId="177" fontId="1" fillId="0" borderId="7" applyFont="0" applyFill="0">
      <alignment horizontal="right"/>
    </xf>
    <xf numFmtId="9" fontId="1" fillId="0" borderId="0" applyFont="0" applyFill="0" applyBorder="0" applyAlignment="0" applyProtection="0"/>
    <xf numFmtId="0" fontId="4" fillId="0" borderId="1"/>
    <xf numFmtId="0" fontId="2" fillId="3" borderId="5">
      <alignment horizontal="center"/>
    </xf>
    <xf numFmtId="0" fontId="3" fillId="4" borderId="0" applyNumberFormat="0" applyFont="0" applyBorder="0">
      <alignment horizontal="center"/>
    </xf>
    <xf numFmtId="0" fontId="5" fillId="0" borderId="0" applyNumberFormat="0" applyFont="0" applyFill="0" applyBorder="0" applyProtection="0">
      <alignment horizontal="center"/>
    </xf>
    <xf numFmtId="177" fontId="2" fillId="0" borderId="3">
      <alignment horizontal="left" indent="5"/>
    </xf>
    <xf numFmtId="0" fontId="2" fillId="0" borderId="2">
      <alignment horizontal="left" wrapText="1"/>
    </xf>
    <xf numFmtId="177" fontId="2" fillId="0" borderId="8" applyFont="0" applyFill="0" applyAlignment="0">
      <alignment horizontal="left" wrapText="1" indent="14"/>
    </xf>
    <xf numFmtId="0" fontId="7" fillId="0" borderId="0" applyNumberFormat="0" applyFill="0" applyBorder="0" applyAlignment="0" applyProtection="0"/>
  </cellStyleXfs>
  <cellXfs count="116">
    <xf numFmtId="0" fontId="0" fillId="0" borderId="0" xfId="0">
      <alignment wrapText="1"/>
    </xf>
    <xf numFmtId="0" fontId="6" fillId="0" borderId="0" xfId="0" applyFont="1" applyAlignment="1">
      <alignment vertical="center" wrapText="1"/>
    </xf>
    <xf numFmtId="1" fontId="6" fillId="0" borderId="0" xfId="0" applyNumberFormat="1" applyFont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2" fontId="8" fillId="0" borderId="0" xfId="0" applyNumberFormat="1" applyFont="1" applyAlignment="1">
      <alignment vertical="center" wrapText="1"/>
    </xf>
    <xf numFmtId="2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1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vertical="center" wrapText="1"/>
    </xf>
    <xf numFmtId="0" fontId="15" fillId="0" borderId="0" xfId="0" applyNumberFormat="1" applyFont="1" applyAlignment="1">
      <alignment vertical="center"/>
    </xf>
    <xf numFmtId="0" fontId="20" fillId="0" borderId="0" xfId="14" applyNumberFormat="1" applyFont="1" applyAlignment="1">
      <alignment vertical="center"/>
    </xf>
    <xf numFmtId="0" fontId="20" fillId="0" borderId="0" xfId="14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1" fontId="15" fillId="0" borderId="0" xfId="0" applyNumberFormat="1" applyFont="1" applyAlignment="1">
      <alignment vertical="center" wrapText="1"/>
    </xf>
    <xf numFmtId="2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20" fillId="0" borderId="0" xfId="14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0" fillId="0" borderId="0" xfId="14" applyNumberFormat="1" applyFont="1" applyAlignment="1">
      <alignment horizontal="center" vertical="center"/>
    </xf>
    <xf numFmtId="0" fontId="20" fillId="0" borderId="0" xfId="14" applyNumberFormat="1" applyFont="1" applyAlignment="1">
      <alignment horizontal="center" vertical="center" wrapText="1"/>
    </xf>
    <xf numFmtId="2" fontId="22" fillId="2" borderId="19" xfId="1" applyNumberFormat="1" applyFont="1" applyBorder="1" applyAlignment="1">
      <alignment horizontal="center" vertical="center"/>
    </xf>
    <xf numFmtId="2" fontId="22" fillId="3" borderId="20" xfId="8" applyNumberFormat="1" applyFont="1" applyBorder="1" applyAlignment="1">
      <alignment horizontal="center" vertical="center"/>
    </xf>
    <xf numFmtId="1" fontId="23" fillId="0" borderId="18" xfId="10" applyNumberFormat="1" applyFont="1" applyBorder="1" applyAlignment="1">
      <alignment horizontal="center" vertical="center"/>
    </xf>
    <xf numFmtId="2" fontId="23" fillId="4" borderId="18" xfId="9" applyNumberFormat="1" applyFont="1" applyBorder="1" applyAlignment="1">
      <alignment horizontal="center" vertical="center"/>
    </xf>
    <xf numFmtId="0" fontId="15" fillId="0" borderId="18" xfId="0" applyFont="1" applyBorder="1" applyAlignment="1">
      <alignment vertical="center" wrapText="1"/>
    </xf>
    <xf numFmtId="0" fontId="22" fillId="2" borderId="19" xfId="1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vertical="center"/>
    </xf>
    <xf numFmtId="0" fontId="15" fillId="0" borderId="18" xfId="0" applyNumberFormat="1" applyFont="1" applyBorder="1" applyAlignment="1">
      <alignment horizontal="center" vertical="center"/>
    </xf>
    <xf numFmtId="0" fontId="18" fillId="0" borderId="18" xfId="0" applyNumberFormat="1" applyFont="1" applyBorder="1" applyAlignment="1">
      <alignment horizontal="center" vertical="center" wrapText="1"/>
    </xf>
    <xf numFmtId="0" fontId="23" fillId="0" borderId="18" xfId="10" applyNumberFormat="1" applyFont="1" applyBorder="1" applyAlignment="1">
      <alignment horizontal="center" vertical="center"/>
    </xf>
    <xf numFmtId="0" fontId="15" fillId="0" borderId="18" xfId="0" applyNumberFormat="1" applyFont="1" applyBorder="1" applyAlignment="1" applyProtection="1">
      <alignment horizontal="left" vertical="center"/>
      <protection locked="0"/>
    </xf>
    <xf numFmtId="0" fontId="15" fillId="0" borderId="18" xfId="0" applyNumberFormat="1" applyFont="1" applyBorder="1" applyAlignment="1">
      <alignment vertical="center" wrapText="1"/>
    </xf>
    <xf numFmtId="0" fontId="15" fillId="0" borderId="18" xfId="4" applyNumberFormat="1" applyFont="1" applyBorder="1" applyAlignment="1">
      <alignment horizontal="right" vertical="center"/>
    </xf>
    <xf numFmtId="0" fontId="15" fillId="0" borderId="18" xfId="0" applyNumberFormat="1" applyFont="1" applyFill="1" applyBorder="1" applyAlignment="1" applyProtection="1">
      <alignment horizontal="center" vertical="center"/>
      <protection locked="0"/>
    </xf>
    <xf numFmtId="0" fontId="15" fillId="0" borderId="18" xfId="0" applyFont="1" applyBorder="1" applyAlignment="1">
      <alignment horizontal="justify" vertical="center" wrapText="1"/>
    </xf>
    <xf numFmtId="0" fontId="15" fillId="0" borderId="18" xfId="0" applyNumberFormat="1" applyFont="1" applyFill="1" applyBorder="1" applyAlignment="1">
      <alignment vertical="center"/>
    </xf>
    <xf numFmtId="0" fontId="15" fillId="0" borderId="18" xfId="0" applyNumberFormat="1" applyFont="1" applyBorder="1" applyAlignment="1">
      <alignment horizontal="justify" vertical="center" wrapText="1"/>
    </xf>
    <xf numFmtId="0" fontId="19" fillId="0" borderId="18" xfId="0" applyNumberFormat="1" applyFont="1" applyBorder="1" applyAlignment="1">
      <alignment vertical="center"/>
    </xf>
    <xf numFmtId="0" fontId="19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23" fillId="0" borderId="18" xfId="10" applyFont="1" applyBorder="1" applyAlignment="1">
      <alignment horizontal="center" vertical="center"/>
    </xf>
    <xf numFmtId="0" fontId="15" fillId="6" borderId="18" xfId="0" applyFont="1" applyFill="1" applyBorder="1" applyAlignment="1">
      <alignment vertical="center" wrapText="1"/>
    </xf>
    <xf numFmtId="1" fontId="15" fillId="0" borderId="18" xfId="2" applyFont="1" applyBorder="1" applyAlignment="1">
      <alignment horizontal="right" vertical="center"/>
    </xf>
    <xf numFmtId="1" fontId="15" fillId="0" borderId="18" xfId="4" applyNumberFormat="1" applyFont="1" applyBorder="1" applyAlignment="1">
      <alignment horizontal="right" vertical="center"/>
    </xf>
    <xf numFmtId="2" fontId="15" fillId="0" borderId="18" xfId="4" applyNumberFormat="1" applyFont="1" applyBorder="1" applyAlignment="1">
      <alignment horizontal="right" vertical="center"/>
    </xf>
    <xf numFmtId="0" fontId="15" fillId="0" borderId="18" xfId="0" applyFont="1" applyFill="1" applyBorder="1" applyAlignment="1">
      <alignment vertical="center" wrapText="1"/>
    </xf>
    <xf numFmtId="1" fontId="15" fillId="0" borderId="18" xfId="2" applyFont="1" applyFill="1" applyBorder="1" applyAlignment="1">
      <alignment horizontal="right" vertical="center"/>
    </xf>
    <xf numFmtId="0" fontId="19" fillId="0" borderId="18" xfId="0" applyFont="1" applyBorder="1" applyAlignment="1">
      <alignment vertical="center" wrapText="1"/>
    </xf>
    <xf numFmtId="0" fontId="15" fillId="0" borderId="18" xfId="0" applyNumberFormat="1" applyFont="1" applyFill="1" applyBorder="1" applyAlignment="1" applyProtection="1">
      <alignment horizontal="right" vertical="center"/>
    </xf>
    <xf numFmtId="1" fontId="15" fillId="0" borderId="18" xfId="0" applyNumberFormat="1" applyFont="1" applyBorder="1" applyAlignment="1">
      <alignment vertical="center"/>
    </xf>
    <xf numFmtId="2" fontId="15" fillId="0" borderId="18" xfId="0" applyNumberFormat="1" applyFont="1" applyBorder="1" applyAlignment="1">
      <alignment vertical="center"/>
    </xf>
    <xf numFmtId="0" fontId="22" fillId="0" borderId="18" xfId="12" applyFont="1" applyBorder="1" applyAlignment="1">
      <alignment horizontal="left" vertical="center" wrapText="1"/>
    </xf>
    <xf numFmtId="2" fontId="22" fillId="0" borderId="18" xfId="11" applyNumberFormat="1" applyFont="1" applyBorder="1" applyAlignment="1">
      <alignment horizontal="right" vertical="center"/>
    </xf>
    <xf numFmtId="2" fontId="22" fillId="0" borderId="18" xfId="13" applyNumberFormat="1" applyFont="1" applyBorder="1" applyAlignment="1">
      <alignment horizontal="right" vertical="center"/>
    </xf>
    <xf numFmtId="0" fontId="30" fillId="0" borderId="18" xfId="0" applyFont="1" applyBorder="1" applyAlignment="1">
      <alignment horizontal="center" vertical="center" wrapText="1"/>
    </xf>
    <xf numFmtId="2" fontId="30" fillId="0" borderId="18" xfId="0" applyNumberFormat="1" applyFont="1" applyBorder="1" applyAlignment="1">
      <alignment horizontal="right" vertical="center" wrapText="1"/>
    </xf>
    <xf numFmtId="2" fontId="30" fillId="0" borderId="18" xfId="0" applyNumberFormat="1" applyFont="1" applyBorder="1" applyAlignment="1">
      <alignment horizontal="left" vertical="center" wrapText="1"/>
    </xf>
    <xf numFmtId="2" fontId="30" fillId="0" borderId="9" xfId="0" applyNumberFormat="1" applyFont="1" applyBorder="1" applyAlignment="1">
      <alignment vertical="center"/>
    </xf>
    <xf numFmtId="2" fontId="30" fillId="0" borderId="10" xfId="0" applyNumberFormat="1" applyFont="1" applyBorder="1" applyAlignment="1">
      <alignment vertical="center"/>
    </xf>
    <xf numFmtId="0" fontId="30" fillId="0" borderId="10" xfId="0" applyNumberFormat="1" applyFont="1" applyBorder="1" applyAlignment="1">
      <alignment vertical="center"/>
    </xf>
    <xf numFmtId="1" fontId="9" fillId="0" borderId="10" xfId="0" applyNumberFormat="1" applyFont="1" applyBorder="1" applyAlignment="1">
      <alignment vertical="center" wrapText="1"/>
    </xf>
    <xf numFmtId="2" fontId="9" fillId="0" borderId="11" xfId="0" applyNumberFormat="1" applyFont="1" applyBorder="1" applyAlignment="1">
      <alignment vertical="center" wrapText="1"/>
    </xf>
    <xf numFmtId="0" fontId="30" fillId="0" borderId="12" xfId="0" applyNumberFormat="1" applyFont="1" applyBorder="1" applyAlignment="1">
      <alignment vertical="center"/>
    </xf>
    <xf numFmtId="0" fontId="30" fillId="0" borderId="0" xfId="0" applyNumberFormat="1" applyFont="1" applyBorder="1" applyAlignment="1">
      <alignment vertical="center"/>
    </xf>
    <xf numFmtId="1" fontId="9" fillId="0" borderId="0" xfId="0" applyNumberFormat="1" applyFont="1" applyBorder="1" applyAlignment="1">
      <alignment vertical="center" wrapText="1"/>
    </xf>
    <xf numFmtId="2" fontId="9" fillId="0" borderId="13" xfId="0" applyNumberFormat="1" applyFont="1" applyBorder="1" applyAlignment="1">
      <alignment vertical="center" wrapText="1"/>
    </xf>
    <xf numFmtId="2" fontId="30" fillId="0" borderId="12" xfId="0" applyNumberFormat="1" applyFont="1" applyBorder="1" applyAlignment="1">
      <alignment vertical="center"/>
    </xf>
    <xf numFmtId="2" fontId="30" fillId="0" borderId="0" xfId="0" applyNumberFormat="1" applyFont="1" applyBorder="1" applyAlignment="1">
      <alignment vertical="center"/>
    </xf>
    <xf numFmtId="0" fontId="32" fillId="0" borderId="0" xfId="0" applyNumberFormat="1" applyFont="1" applyBorder="1" applyAlignment="1">
      <alignment vertical="center"/>
    </xf>
    <xf numFmtId="0" fontId="30" fillId="0" borderId="14" xfId="0" applyNumberFormat="1" applyFont="1" applyBorder="1" applyAlignment="1">
      <alignment vertical="center"/>
    </xf>
    <xf numFmtId="0" fontId="30" fillId="0" borderId="15" xfId="0" applyNumberFormat="1" applyFont="1" applyBorder="1" applyAlignment="1">
      <alignment vertical="center"/>
    </xf>
    <xf numFmtId="1" fontId="9" fillId="0" borderId="15" xfId="0" applyNumberFormat="1" applyFont="1" applyBorder="1" applyAlignment="1">
      <alignment vertical="center" wrapText="1"/>
    </xf>
    <xf numFmtId="2" fontId="9" fillId="0" borderId="16" xfId="0" applyNumberFormat="1" applyFont="1" applyBorder="1" applyAlignment="1">
      <alignment vertical="center" wrapText="1"/>
    </xf>
    <xf numFmtId="0" fontId="34" fillId="0" borderId="18" xfId="0" applyFont="1" applyBorder="1" applyAlignment="1">
      <alignment horizontal="center" vertical="center" wrapText="1"/>
    </xf>
    <xf numFmtId="0" fontId="30" fillId="0" borderId="9" xfId="0" applyNumberFormat="1" applyFont="1" applyBorder="1" applyAlignment="1">
      <alignment horizontal="center" vertical="center"/>
    </xf>
    <xf numFmtId="0" fontId="30" fillId="0" borderId="10" xfId="0" applyNumberFormat="1" applyFont="1" applyBorder="1" applyAlignment="1">
      <alignment vertical="center" wrapText="1"/>
    </xf>
    <xf numFmtId="0" fontId="30" fillId="0" borderId="11" xfId="0" applyNumberFormat="1" applyFont="1" applyBorder="1" applyAlignment="1">
      <alignment vertical="center"/>
    </xf>
    <xf numFmtId="0" fontId="9" fillId="0" borderId="0" xfId="0" applyNumberFormat="1" applyFont="1" applyAlignment="1">
      <alignment vertical="center"/>
    </xf>
    <xf numFmtId="0" fontId="30" fillId="0" borderId="12" xfId="0" applyNumberFormat="1" applyFont="1" applyBorder="1" applyAlignment="1">
      <alignment horizontal="center" vertical="center"/>
    </xf>
    <xf numFmtId="0" fontId="30" fillId="0" borderId="0" xfId="0" applyNumberFormat="1" applyFont="1" applyBorder="1" applyAlignment="1">
      <alignment vertical="center" wrapText="1"/>
    </xf>
    <xf numFmtId="0" fontId="30" fillId="0" borderId="13" xfId="0" applyNumberFormat="1" applyFont="1" applyBorder="1" applyAlignment="1">
      <alignment vertical="center"/>
    </xf>
    <xf numFmtId="0" fontId="30" fillId="0" borderId="0" xfId="0" applyNumberFormat="1" applyFont="1" applyBorder="1" applyAlignment="1">
      <alignment horizontal="left" vertical="center" wrapText="1"/>
    </xf>
    <xf numFmtId="0" fontId="32" fillId="0" borderId="0" xfId="0" applyNumberFormat="1" applyFont="1" applyBorder="1" applyAlignment="1">
      <alignment vertical="center" wrapText="1"/>
    </xf>
    <xf numFmtId="0" fontId="30" fillId="0" borderId="14" xfId="0" applyNumberFormat="1" applyFont="1" applyBorder="1" applyAlignment="1">
      <alignment horizontal="center" vertical="center"/>
    </xf>
    <xf numFmtId="0" fontId="30" fillId="0" borderId="15" xfId="0" applyNumberFormat="1" applyFont="1" applyBorder="1" applyAlignment="1">
      <alignment vertical="center" wrapText="1"/>
    </xf>
    <xf numFmtId="0" fontId="30" fillId="0" borderId="16" xfId="0" applyNumberFormat="1" applyFont="1" applyBorder="1" applyAlignment="1">
      <alignment vertical="center"/>
    </xf>
    <xf numFmtId="0" fontId="35" fillId="5" borderId="18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1" fontId="39" fillId="5" borderId="18" xfId="0" applyNumberFormat="1" applyFont="1" applyFill="1" applyBorder="1" applyAlignment="1">
      <alignment horizontal="center" vertical="center" wrapText="1"/>
    </xf>
    <xf numFmtId="0" fontId="39" fillId="5" borderId="18" xfId="0" applyFont="1" applyFill="1" applyBorder="1" applyAlignment="1">
      <alignment horizontal="center" vertical="center" wrapText="1"/>
    </xf>
    <xf numFmtId="1" fontId="15" fillId="0" borderId="18" xfId="0" applyNumberFormat="1" applyFont="1" applyBorder="1" applyAlignment="1">
      <alignment horizontal="center" vertical="center" wrapText="1"/>
    </xf>
    <xf numFmtId="49" fontId="15" fillId="0" borderId="18" xfId="0" applyNumberFormat="1" applyFont="1" applyBorder="1" applyAlignment="1">
      <alignment horizontal="center" vertical="center" wrapText="1"/>
    </xf>
    <xf numFmtId="2" fontId="15" fillId="0" borderId="18" xfId="0" applyNumberFormat="1" applyFont="1" applyBorder="1" applyAlignment="1">
      <alignment vertical="center" wrapText="1"/>
    </xf>
    <xf numFmtId="1" fontId="15" fillId="6" borderId="18" xfId="0" applyNumberFormat="1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2" fontId="15" fillId="2" borderId="18" xfId="0" applyNumberFormat="1" applyFont="1" applyFill="1" applyBorder="1" applyAlignment="1">
      <alignment vertical="center" wrapText="1"/>
    </xf>
    <xf numFmtId="0" fontId="19" fillId="7" borderId="18" xfId="0" applyFont="1" applyFill="1" applyBorder="1" applyAlignment="1">
      <alignment vertical="center" wrapText="1"/>
    </xf>
    <xf numFmtId="2" fontId="13" fillId="0" borderId="18" xfId="0" applyNumberFormat="1" applyFont="1" applyBorder="1" applyAlignment="1">
      <alignment vertical="center" wrapText="1"/>
    </xf>
    <xf numFmtId="2" fontId="14" fillId="0" borderId="18" xfId="0" applyNumberFormat="1" applyFont="1" applyBorder="1" applyAlignment="1">
      <alignment vertical="center" wrapText="1"/>
    </xf>
    <xf numFmtId="0" fontId="29" fillId="0" borderId="1" xfId="7" applyFont="1" applyAlignment="1">
      <alignment horizontal="left" vertical="center"/>
    </xf>
    <xf numFmtId="0" fontId="26" fillId="0" borderId="17" xfId="14" applyFont="1" applyBorder="1" applyAlignment="1">
      <alignment horizontal="left" vertical="center" wrapText="1"/>
    </xf>
    <xf numFmtId="0" fontId="25" fillId="0" borderId="1" xfId="7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35" fillId="5" borderId="18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49" fontId="15" fillId="0" borderId="18" xfId="0" applyNumberFormat="1" applyFont="1" applyBorder="1" applyAlignment="1">
      <alignment horizontal="left" vertical="center" wrapText="1"/>
    </xf>
    <xf numFmtId="1" fontId="30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</cellXfs>
  <cellStyles count="15">
    <cellStyle name="Total Left Border" xfId="12"/>
    <cellStyle name="Total Right Border" xfId="13"/>
    <cellStyle name="百分比" xfId="6" builtinId="5" customBuiltin="1"/>
    <cellStyle name="标题" xfId="7" builtinId="15" customBuiltin="1"/>
    <cellStyle name="标题 1" xfId="1" builtinId="16" customBuiltin="1"/>
    <cellStyle name="标题 2" xfId="8" builtinId="17" customBuiltin="1"/>
    <cellStyle name="标题 3" xfId="9" builtinId="18" customBuiltin="1"/>
    <cellStyle name="标题 4" xfId="10" builtinId="19" customBuiltin="1"/>
    <cellStyle name="常规" xfId="0" builtinId="0" customBuiltin="1"/>
    <cellStyle name="汇总" xfId="11" builtinId="25" customBuiltin="1"/>
    <cellStyle name="货币" xfId="4" builtinId="4" customBuiltin="1"/>
    <cellStyle name="货币[0]" xfId="5" builtinId="7" customBuiltin="1"/>
    <cellStyle name="解释性文本" xfId="14" builtinId="53" customBuiltin="1"/>
    <cellStyle name="千位分隔" xfId="2" builtinId="3" customBuiltin="1"/>
    <cellStyle name="千位分隔[0]" xfId="3" builtinId="6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theme="6" tint="0.39991454817346722"/>
        </left>
        <right/>
        <top/>
        <bottom style="thin">
          <color theme="6" tint="0.39994506668294322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2" formatCode="0.00"/>
      <alignment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" formatCode="0"/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5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Bathroom remodel cost calculator" defaultPivotStyle="PivotStyleLight16">
    <tableStyle name="Bathroom remodel cost calculator" pivot="0" count="7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sts" displayName="Costs" ref="C4:G21" totalsRowCount="1" headerRowDxfId="21" dataDxfId="20" totalsRowDxfId="19">
  <autoFilter ref="C4:G20"/>
  <tableColumns count="5">
    <tableColumn id="1" name="功能组件" totalsRowLabel="小计" dataDxfId="18" totalsRowDxfId="17"/>
    <tableColumn id="2" name="功能明细" dataDxfId="16" totalsRowDxfId="15"/>
    <tableColumn id="3" name="人数" dataDxfId="14" totalsRowDxfId="13"/>
    <tableColumn id="4" name="Estimated（人天）" totalsRowFunction="sum" dataDxfId="12" totalsRowDxfId="11"/>
    <tableColumn id="6" name="Estimated " totalsRowFunction="sum" dataDxfId="10" totalsRowDxfId="9">
      <calculatedColumnFormula>IFERROR(Costs[[#This Row],[人数]]*Costs[[#This Row],[Estimated（人天）]], "")</calculatedColumnFormula>
    </tableColumn>
  </tableColumns>
  <tableStyleInfo name="Bathroom remodel cost calculator" showFirstColumn="0" showLastColumn="0" showRowStripes="1" showColumnStripes="0"/>
  <extLst>
    <ext xmlns:x14="http://schemas.microsoft.com/office/spreadsheetml/2009/9/main" uri="{504A1905-F514-4f6f-8877-14C23A59335A}">
      <x14:table altTextSummary="Area, Items, Quantity, Estimated, and Actual Costs are in this table. Total Estimated &amp; Actual costs, and Cost Difference are automatically calculated"/>
    </ext>
  </extLst>
</table>
</file>

<file path=xl/tables/table2.xml><?xml version="1.0" encoding="utf-8"?>
<table xmlns="http://schemas.openxmlformats.org/spreadsheetml/2006/main" id="2" name="Costs3" displayName="Costs3" ref="C4:E63" totalsRowShown="0" headerRowDxfId="8" dataDxfId="7" totalsRowDxfId="6">
  <autoFilter ref="C4:E63"/>
  <tableColumns count="3">
    <tableColumn id="1" name="功能组件" dataDxfId="5" totalsRowDxfId="4"/>
    <tableColumn id="5" name="功能明细" dataDxfId="3" totalsRowDxfId="2"/>
    <tableColumn id="4" name="Estimated（人天）" dataDxfId="1" totalsRowDxfId="0"/>
  </tableColumns>
  <tableStyleInfo name="Bathroom remodel cost calculator" showFirstColumn="0" showLastColumn="0" showRowStripes="1" showColumnStripes="0"/>
  <extLst>
    <ext xmlns:x14="http://schemas.microsoft.com/office/spreadsheetml/2009/9/main" uri="{504A1905-F514-4f6f-8877-14C23A59335A}">
      <x14:table altTextSummary="Area, Items, Quantity, Estimated, and Actual Costs are in this table. Total Estimated &amp; Actual costs, and Cost Difference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Bathroom remodel cost calculator">
      <a:dk1>
        <a:srgbClr val="000000"/>
      </a:dk1>
      <a:lt1>
        <a:srgbClr val="FFFFFF"/>
      </a:lt1>
      <a:dk2>
        <a:srgbClr val="4D4646"/>
      </a:dk2>
      <a:lt2>
        <a:srgbClr val="FFFBEF"/>
      </a:lt2>
      <a:accent1>
        <a:srgbClr val="FFE184"/>
      </a:accent1>
      <a:accent2>
        <a:srgbClr val="66ADA6"/>
      </a:accent2>
      <a:accent3>
        <a:srgbClr val="83AC79"/>
      </a:accent3>
      <a:accent4>
        <a:srgbClr val="FEBF66"/>
      </a:accent4>
      <a:accent5>
        <a:srgbClr val="DB7057"/>
      </a:accent5>
      <a:accent6>
        <a:srgbClr val="A57389"/>
      </a:accent6>
      <a:hlink>
        <a:srgbClr val="66ADA6"/>
      </a:hlink>
      <a:folHlink>
        <a:srgbClr val="A57389"/>
      </a:folHlink>
    </a:clrScheme>
    <a:fontScheme name="Bathroom remodel cost calculator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B1:G41"/>
  <sheetViews>
    <sheetView showGridLines="0" tabSelected="1" workbookViewId="0">
      <selection activeCell="F44" sqref="F44"/>
    </sheetView>
  </sheetViews>
  <sheetFormatPr defaultColWidth="9.1796875" defaultRowHeight="30" customHeight="1" x14ac:dyDescent="0.35"/>
  <cols>
    <col min="1" max="1" width="2.6328125" style="1" customWidth="1"/>
    <col min="2" max="2" width="3.36328125" style="1" customWidth="1"/>
    <col min="3" max="3" width="22.1796875" style="1" customWidth="1"/>
    <col min="4" max="4" width="51" style="1" customWidth="1"/>
    <col min="5" max="5" width="9" style="1" customWidth="1"/>
    <col min="6" max="6" width="15.6328125" style="2" customWidth="1"/>
    <col min="7" max="7" width="15.6328125" style="3" customWidth="1"/>
    <col min="8" max="8" width="7.81640625" style="1" customWidth="1"/>
    <col min="9" max="16384" width="9.1796875" style="1"/>
  </cols>
  <sheetData>
    <row r="1" spans="2:7" s="19" customFormat="1" ht="45.75" customHeight="1" thickBot="1" x14ac:dyDescent="0.4">
      <c r="C1" s="106" t="s">
        <v>3</v>
      </c>
      <c r="D1" s="106"/>
      <c r="E1" s="106"/>
      <c r="F1" s="106"/>
      <c r="G1" s="106"/>
    </row>
    <row r="2" spans="2:7" s="19" customFormat="1" ht="24" customHeight="1" thickTop="1" x14ac:dyDescent="0.35">
      <c r="C2" s="107" t="s">
        <v>75</v>
      </c>
      <c r="D2" s="107"/>
      <c r="E2" s="107"/>
      <c r="F2" s="107"/>
      <c r="G2" s="107"/>
    </row>
    <row r="3" spans="2:7" s="19" customFormat="1" ht="20" customHeight="1" x14ac:dyDescent="0.35">
      <c r="C3" s="23"/>
      <c r="D3" s="23"/>
      <c r="E3" s="23"/>
      <c r="F3" s="27" t="s">
        <v>71</v>
      </c>
      <c r="G3" s="28" t="s">
        <v>74</v>
      </c>
    </row>
    <row r="4" spans="2:7" s="19" customFormat="1" ht="30.5" customHeight="1" x14ac:dyDescent="0.35">
      <c r="B4" s="45" t="s">
        <v>79</v>
      </c>
      <c r="C4" s="46" t="s">
        <v>72</v>
      </c>
      <c r="D4" s="47" t="s">
        <v>83</v>
      </c>
      <c r="E4" s="29" t="s">
        <v>84</v>
      </c>
      <c r="F4" s="30" t="s">
        <v>73</v>
      </c>
      <c r="G4" s="30" t="s">
        <v>0</v>
      </c>
    </row>
    <row r="5" spans="2:7" s="19" customFormat="1" ht="19.5" customHeight="1" x14ac:dyDescent="0.35">
      <c r="B5" s="48">
        <v>1</v>
      </c>
      <c r="C5" s="31" t="s">
        <v>85</v>
      </c>
      <c r="D5" s="31" t="s">
        <v>86</v>
      </c>
      <c r="E5" s="49">
        <v>1</v>
      </c>
      <c r="F5" s="50">
        <v>30</v>
      </c>
      <c r="G5" s="51">
        <f>IFERROR(Costs[[#This Row],[人数]]*Costs[[#This Row],[Estimated（人天）]], "")</f>
        <v>30</v>
      </c>
    </row>
    <row r="6" spans="2:7" s="19" customFormat="1" ht="19.5" customHeight="1" x14ac:dyDescent="0.35">
      <c r="B6" s="31">
        <v>2</v>
      </c>
      <c r="C6" s="31" t="s">
        <v>87</v>
      </c>
      <c r="D6" s="31" t="s">
        <v>88</v>
      </c>
      <c r="E6" s="49">
        <v>2</v>
      </c>
      <c r="F6" s="50">
        <v>30</v>
      </c>
      <c r="G6" s="51">
        <f>IFERROR(Costs[[#This Row],[人数]]*Costs[[#This Row],[Estimated（人天）]], "")</f>
        <v>60</v>
      </c>
    </row>
    <row r="7" spans="2:7" s="19" customFormat="1" ht="19.5" customHeight="1" x14ac:dyDescent="0.35">
      <c r="B7" s="48">
        <v>3</v>
      </c>
      <c r="C7" s="31" t="s">
        <v>89</v>
      </c>
      <c r="D7" s="31" t="s">
        <v>90</v>
      </c>
      <c r="E7" s="49">
        <v>2</v>
      </c>
      <c r="F7" s="50">
        <v>60</v>
      </c>
      <c r="G7" s="51">
        <f>IFERROR(Costs[[#This Row],[人数]]*Costs[[#This Row],[Estimated（人天）]], "")</f>
        <v>120</v>
      </c>
    </row>
    <row r="8" spans="2:7" s="19" customFormat="1" ht="19.5" customHeight="1" x14ac:dyDescent="0.35">
      <c r="B8" s="31">
        <v>4</v>
      </c>
      <c r="C8" s="31" t="s">
        <v>91</v>
      </c>
      <c r="D8" s="31" t="s">
        <v>92</v>
      </c>
      <c r="E8" s="49">
        <v>1</v>
      </c>
      <c r="F8" s="50">
        <v>30</v>
      </c>
      <c r="G8" s="51">
        <f>IFERROR(Costs[[#This Row],[人数]]*Costs[[#This Row],[Estimated（人天）]], "")</f>
        <v>30</v>
      </c>
    </row>
    <row r="9" spans="2:7" s="19" customFormat="1" ht="19.5" customHeight="1" x14ac:dyDescent="0.35">
      <c r="B9" s="48">
        <v>5</v>
      </c>
      <c r="C9" s="31" t="s">
        <v>93</v>
      </c>
      <c r="D9" s="31" t="s">
        <v>94</v>
      </c>
      <c r="E9" s="49">
        <v>1</v>
      </c>
      <c r="F9" s="50">
        <v>30</v>
      </c>
      <c r="G9" s="51">
        <f>IFERROR(Costs[[#This Row],[人数]]*Costs[[#This Row],[Estimated（人天）]], "")</f>
        <v>30</v>
      </c>
    </row>
    <row r="10" spans="2:7" s="19" customFormat="1" ht="19.5" customHeight="1" x14ac:dyDescent="0.35">
      <c r="B10" s="31">
        <v>6</v>
      </c>
      <c r="C10" s="31" t="s">
        <v>95</v>
      </c>
      <c r="D10" s="31" t="s">
        <v>96</v>
      </c>
      <c r="E10" s="49">
        <v>1</v>
      </c>
      <c r="F10" s="50">
        <v>30</v>
      </c>
      <c r="G10" s="51">
        <f>IFERROR(Costs[[#This Row],[人数]]*Costs[[#This Row],[Estimated（人天）]], "")</f>
        <v>30</v>
      </c>
    </row>
    <row r="11" spans="2:7" s="19" customFormat="1" ht="19.5" customHeight="1" x14ac:dyDescent="0.35">
      <c r="B11" s="48">
        <v>7</v>
      </c>
      <c r="C11" s="31" t="s">
        <v>97</v>
      </c>
      <c r="D11" s="31" t="s">
        <v>98</v>
      </c>
      <c r="E11" s="49">
        <v>1</v>
      </c>
      <c r="F11" s="50">
        <v>60</v>
      </c>
      <c r="G11" s="51">
        <f>IFERROR(Costs[[#This Row],[人数]]*Costs[[#This Row],[Estimated（人天）]], "")</f>
        <v>60</v>
      </c>
    </row>
    <row r="12" spans="2:7" s="19" customFormat="1" ht="19.5" customHeight="1" x14ac:dyDescent="0.35">
      <c r="B12" s="31">
        <v>8</v>
      </c>
      <c r="C12" s="31" t="s">
        <v>99</v>
      </c>
      <c r="D12" s="31" t="s">
        <v>100</v>
      </c>
      <c r="E12" s="49">
        <v>1</v>
      </c>
      <c r="F12" s="50">
        <v>30</v>
      </c>
      <c r="G12" s="51">
        <f>IFERROR(Costs[[#This Row],[人数]]*Costs[[#This Row],[Estimated（人天）]], "")</f>
        <v>30</v>
      </c>
    </row>
    <row r="13" spans="2:7" s="19" customFormat="1" ht="19.5" customHeight="1" x14ac:dyDescent="0.35">
      <c r="B13" s="48">
        <v>9</v>
      </c>
      <c r="C13" s="31" t="s">
        <v>101</v>
      </c>
      <c r="D13" s="31" t="s">
        <v>102</v>
      </c>
      <c r="E13" s="49">
        <v>1</v>
      </c>
      <c r="F13" s="50">
        <v>30</v>
      </c>
      <c r="G13" s="51">
        <f>IFERROR(Costs[[#This Row],[人数]]*Costs[[#This Row],[Estimated（人天）]], "")</f>
        <v>30</v>
      </c>
    </row>
    <row r="14" spans="2:7" s="19" customFormat="1" ht="19.5" customHeight="1" x14ac:dyDescent="0.35">
      <c r="B14" s="31">
        <v>10</v>
      </c>
      <c r="C14" s="31" t="s">
        <v>103</v>
      </c>
      <c r="D14" s="31" t="s">
        <v>104</v>
      </c>
      <c r="E14" s="49">
        <v>1</v>
      </c>
      <c r="F14" s="50">
        <v>20</v>
      </c>
      <c r="G14" s="51">
        <f>IFERROR(Costs[[#This Row],[人数]]*Costs[[#This Row],[Estimated（人天）]], "")</f>
        <v>20</v>
      </c>
    </row>
    <row r="15" spans="2:7" s="19" customFormat="1" ht="19.5" customHeight="1" x14ac:dyDescent="0.35">
      <c r="B15" s="48">
        <v>11</v>
      </c>
      <c r="C15" s="31" t="s">
        <v>105</v>
      </c>
      <c r="D15" s="31" t="s">
        <v>106</v>
      </c>
      <c r="E15" s="49">
        <v>1</v>
      </c>
      <c r="F15" s="50">
        <v>15</v>
      </c>
      <c r="G15" s="51">
        <f>IFERROR(Costs[[#This Row],[人数]]*Costs[[#This Row],[Estimated（人天）]], "")</f>
        <v>15</v>
      </c>
    </row>
    <row r="16" spans="2:7" s="19" customFormat="1" ht="19.5" customHeight="1" x14ac:dyDescent="0.35">
      <c r="B16" s="31">
        <v>12</v>
      </c>
      <c r="C16" s="31" t="s">
        <v>107</v>
      </c>
      <c r="D16" s="31" t="s">
        <v>108</v>
      </c>
      <c r="E16" s="49">
        <v>1</v>
      </c>
      <c r="F16" s="50">
        <v>40</v>
      </c>
      <c r="G16" s="51">
        <f>IFERROR(Costs[[#This Row],[人数]]*Costs[[#This Row],[Estimated（人天）]], "")</f>
        <v>40</v>
      </c>
    </row>
    <row r="17" spans="2:7" s="19" customFormat="1" ht="19.5" customHeight="1" x14ac:dyDescent="0.35">
      <c r="B17" s="48">
        <v>13</v>
      </c>
      <c r="C17" s="31" t="s">
        <v>109</v>
      </c>
      <c r="D17" s="31"/>
      <c r="E17" s="49">
        <v>1</v>
      </c>
      <c r="F17" s="50">
        <v>30</v>
      </c>
      <c r="G17" s="51">
        <f>IFERROR(Costs[[#This Row],[人数]]*Costs[[#This Row],[Estimated（人天）]], "")</f>
        <v>30</v>
      </c>
    </row>
    <row r="18" spans="2:7" s="19" customFormat="1" ht="19.5" customHeight="1" x14ac:dyDescent="0.35">
      <c r="B18" s="31">
        <v>14</v>
      </c>
      <c r="C18" s="31" t="s">
        <v>110</v>
      </c>
      <c r="D18" s="31"/>
      <c r="E18" s="49">
        <v>2</v>
      </c>
      <c r="F18" s="50">
        <v>30</v>
      </c>
      <c r="G18" s="51">
        <f>IFERROR(Costs[[#This Row],[人数]]*Costs[[#This Row],[Estimated（人天）]], "")</f>
        <v>60</v>
      </c>
    </row>
    <row r="19" spans="2:7" s="19" customFormat="1" ht="19.5" customHeight="1" x14ac:dyDescent="0.35">
      <c r="B19" s="48">
        <v>15</v>
      </c>
      <c r="C19" s="52" t="s">
        <v>111</v>
      </c>
      <c r="D19" s="52"/>
      <c r="E19" s="53"/>
      <c r="F19" s="50"/>
      <c r="G19" s="51">
        <f>IFERROR(Costs[[#This Row],[人数]]*Costs[[#This Row],[Estimated（人天）]], "")</f>
        <v>0</v>
      </c>
    </row>
    <row r="20" spans="2:7" s="19" customFormat="1" ht="19.5" customHeight="1" x14ac:dyDescent="0.35">
      <c r="B20" s="31">
        <v>16</v>
      </c>
      <c r="C20" s="54" t="s">
        <v>80</v>
      </c>
      <c r="D20" s="31"/>
      <c r="E20" s="49">
        <v>1</v>
      </c>
      <c r="F20" s="50">
        <v>30</v>
      </c>
      <c r="G20" s="51">
        <f>IFERROR(Costs[[#This Row],[人数]]*Costs[[#This Row],[Estimated（人天）]], "")</f>
        <v>30</v>
      </c>
    </row>
    <row r="21" spans="2:7" s="19" customFormat="1" ht="19.5" customHeight="1" x14ac:dyDescent="0.35">
      <c r="B21" s="31"/>
      <c r="C21" s="54" t="s">
        <v>81</v>
      </c>
      <c r="D21" s="31"/>
      <c r="E21" s="55"/>
      <c r="F21" s="56">
        <f>SUBTOTAL(109,Costs[Estimated（人天）])</f>
        <v>495</v>
      </c>
      <c r="G21" s="57">
        <f>SUBTOTAL(109,Costs[[Estimated ]])</f>
        <v>615</v>
      </c>
    </row>
    <row r="22" spans="2:7" s="19" customFormat="1" ht="28" x14ac:dyDescent="0.35">
      <c r="B22" s="31"/>
      <c r="C22" s="58" t="s">
        <v>1</v>
      </c>
      <c r="D22" s="58"/>
      <c r="E22" s="58"/>
      <c r="F22" s="59">
        <f>IFERROR(Costs[[#Totals],[Estimated（人天）]]*0.3, "")</f>
        <v>148.5</v>
      </c>
      <c r="G22" s="60">
        <f>IFERROR(Costs[[#Totals],[Estimated ]]*0.3, "")</f>
        <v>184.5</v>
      </c>
    </row>
    <row r="23" spans="2:7" s="19" customFormat="1" ht="24.5" customHeight="1" x14ac:dyDescent="0.35">
      <c r="B23" s="31"/>
      <c r="C23" s="58" t="s">
        <v>2</v>
      </c>
      <c r="D23" s="58"/>
      <c r="E23" s="58"/>
      <c r="F23" s="59">
        <f>IFERROR(SUM(F21:F21), "")</f>
        <v>495</v>
      </c>
      <c r="G23" s="60">
        <f>IFERROR(SUM(Costs[[#Totals],[Estimated ]],Overage), "")</f>
        <v>799.5</v>
      </c>
    </row>
    <row r="24" spans="2:7" s="22" customFormat="1" ht="38" x14ac:dyDescent="0.35">
      <c r="B24" s="46"/>
      <c r="C24" s="61" t="s">
        <v>112</v>
      </c>
      <c r="D24" s="61">
        <v>9</v>
      </c>
      <c r="E24" s="80" t="s">
        <v>131</v>
      </c>
      <c r="F24" s="62">
        <f>G23/(D24*20)</f>
        <v>4.4416666666666664</v>
      </c>
      <c r="G24" s="63" t="s">
        <v>113</v>
      </c>
    </row>
    <row r="25" spans="2:7" s="19" customFormat="1" ht="14" x14ac:dyDescent="0.35">
      <c r="F25" s="20"/>
      <c r="G25" s="21"/>
    </row>
    <row r="26" spans="2:7" s="8" customFormat="1" ht="18.5" x14ac:dyDescent="0.35">
      <c r="C26" s="64" t="s">
        <v>114</v>
      </c>
      <c r="D26" s="65">
        <f>G23</f>
        <v>799.5</v>
      </c>
      <c r="E26" s="66" t="s">
        <v>115</v>
      </c>
      <c r="F26" s="67"/>
      <c r="G26" s="68"/>
    </row>
    <row r="27" spans="2:7" s="8" customFormat="1" ht="9" customHeight="1" x14ac:dyDescent="0.35">
      <c r="C27" s="69"/>
      <c r="D27" s="70"/>
      <c r="E27" s="70"/>
      <c r="F27" s="71"/>
      <c r="G27" s="72"/>
    </row>
    <row r="28" spans="2:7" s="8" customFormat="1" ht="18.5" x14ac:dyDescent="0.35">
      <c r="C28" s="73" t="s">
        <v>116</v>
      </c>
      <c r="D28" s="74" t="s">
        <v>117</v>
      </c>
      <c r="E28" s="70"/>
      <c r="F28" s="71"/>
      <c r="G28" s="72"/>
    </row>
    <row r="29" spans="2:7" s="8" customFormat="1" ht="18.5" x14ac:dyDescent="0.35">
      <c r="C29" s="73"/>
      <c r="D29" s="74" t="s">
        <v>118</v>
      </c>
      <c r="E29" s="70"/>
      <c r="F29" s="71"/>
      <c r="G29" s="72"/>
    </row>
    <row r="30" spans="2:7" s="8" customFormat="1" ht="18.5" x14ac:dyDescent="0.35">
      <c r="C30" s="73"/>
      <c r="D30" s="74" t="s">
        <v>119</v>
      </c>
      <c r="E30" s="70"/>
      <c r="F30" s="71"/>
      <c r="G30" s="72"/>
    </row>
    <row r="31" spans="2:7" s="8" customFormat="1" ht="18.5" x14ac:dyDescent="0.35">
      <c r="C31" s="73"/>
      <c r="D31" s="74" t="s">
        <v>120</v>
      </c>
      <c r="E31" s="70"/>
      <c r="F31" s="71"/>
      <c r="G31" s="72"/>
    </row>
    <row r="32" spans="2:7" s="8" customFormat="1" ht="18.5" x14ac:dyDescent="0.35">
      <c r="C32" s="73"/>
      <c r="D32" s="74" t="s">
        <v>121</v>
      </c>
      <c r="E32" s="70"/>
      <c r="F32" s="71"/>
      <c r="G32" s="72"/>
    </row>
    <row r="33" spans="3:7" s="8" customFormat="1" ht="18.5" x14ac:dyDescent="0.35">
      <c r="C33" s="73"/>
      <c r="D33" s="74" t="s">
        <v>122</v>
      </c>
      <c r="E33" s="70"/>
      <c r="F33" s="71"/>
      <c r="G33" s="72"/>
    </row>
    <row r="34" spans="3:7" s="8" customFormat="1" ht="18.5" x14ac:dyDescent="0.35">
      <c r="C34" s="73"/>
      <c r="D34" s="74" t="s">
        <v>123</v>
      </c>
      <c r="E34" s="70"/>
      <c r="F34" s="71"/>
      <c r="G34" s="72"/>
    </row>
    <row r="35" spans="3:7" s="8" customFormat="1" ht="18.5" x14ac:dyDescent="0.35">
      <c r="C35" s="73"/>
      <c r="D35" s="74" t="s">
        <v>124</v>
      </c>
      <c r="E35" s="70"/>
      <c r="F35" s="71"/>
      <c r="G35" s="72"/>
    </row>
    <row r="36" spans="3:7" s="8" customFormat="1" ht="9" customHeight="1" x14ac:dyDescent="0.35">
      <c r="C36" s="73"/>
      <c r="D36" s="74"/>
      <c r="E36" s="70"/>
      <c r="F36" s="71"/>
      <c r="G36" s="72"/>
    </row>
    <row r="37" spans="3:7" s="8" customFormat="1" ht="18.5" x14ac:dyDescent="0.35">
      <c r="C37" s="69" t="s">
        <v>125</v>
      </c>
      <c r="D37" s="75" t="s">
        <v>126</v>
      </c>
      <c r="E37" s="70"/>
      <c r="F37" s="71"/>
      <c r="G37" s="72"/>
    </row>
    <row r="38" spans="3:7" s="8" customFormat="1" ht="7" customHeight="1" x14ac:dyDescent="0.35">
      <c r="C38" s="69"/>
      <c r="D38" s="70"/>
      <c r="E38" s="70"/>
      <c r="F38" s="71"/>
      <c r="G38" s="72"/>
    </row>
    <row r="39" spans="3:7" s="8" customFormat="1" ht="18.5" x14ac:dyDescent="0.35">
      <c r="C39" s="69" t="s">
        <v>127</v>
      </c>
      <c r="D39" s="70" t="s">
        <v>128</v>
      </c>
      <c r="E39" s="70"/>
      <c r="F39" s="71"/>
      <c r="G39" s="72"/>
    </row>
    <row r="40" spans="3:7" s="8" customFormat="1" ht="6.5" customHeight="1" x14ac:dyDescent="0.35">
      <c r="C40" s="69"/>
      <c r="D40" s="70"/>
      <c r="E40" s="70"/>
      <c r="F40" s="71"/>
      <c r="G40" s="72"/>
    </row>
    <row r="41" spans="3:7" s="8" customFormat="1" ht="18.5" x14ac:dyDescent="0.35">
      <c r="C41" s="76" t="s">
        <v>129</v>
      </c>
      <c r="D41" s="77" t="s">
        <v>130</v>
      </c>
      <c r="E41" s="77"/>
      <c r="F41" s="78"/>
      <c r="G41" s="79"/>
    </row>
  </sheetData>
  <mergeCells count="2">
    <mergeCell ref="C1:G1"/>
    <mergeCell ref="C2:G2"/>
  </mergeCells>
  <phoneticPr fontId="11" type="noConversion"/>
  <conditionalFormatting sqref="G5:G20">
    <cfRule type="expression" dxfId="22" priority="2">
      <formula>MOD(ROW()+1,2)=0</formula>
    </cfRule>
  </conditionalFormatting>
  <dataValidations count="15">
    <dataValidation allowBlank="1" showInputMessage="1" showErrorMessage="1" prompt="Enter Itemized Cost in column E and F in table below. Difference is automatically calculated in column G" sqref="F3"/>
    <dataValidation allowBlank="1" showInputMessage="1" showErrorMessage="1" prompt="Enter Area in this column under this heading. Use heading filters to find specific entries" sqref="C4"/>
    <dataValidation allowBlank="1" showInputMessage="1" showErrorMessage="1" prompt="Enter Items in this column under this heading" sqref="D4"/>
    <dataValidation allowBlank="1" showInputMessage="1" showErrorMessage="1" prompt="Enter Quantity in this column under this heading" sqref="E4"/>
    <dataValidation allowBlank="1" showInputMessage="1" showErrorMessage="1" prompt="Enter Estimated cost in this column under this heading" sqref="F4"/>
    <dataValidation allowBlank="1" showInputMessage="1" showErrorMessage="1" prompt="Total Estimated cost is automatically calculated in this column under this heading" sqref="G4"/>
    <dataValidation allowBlank="1" showInputMessage="1" showErrorMessage="1" prompt="Create a Bathroom Remodel Cost Calculator in this worksheet. Total Estimated and Actual costs, Cost Differences, Unexpected Costs, and Total Costs are automatically calculated" sqref="A1:B1"/>
    <dataValidation allowBlank="1" showInputMessage="1" showErrorMessage="1" prompt="Title of this worksheet is in this cell. Enter details in Costs table starting in cell B4. Estimated Unexpected and Total costs are automatically calculated at end of table" sqref="C1"/>
    <dataValidation allowBlank="1" showInputMessage="1" showErrorMessage="1" prompt="Unexpected Costs are automatically calculated in cells at right" sqref="C22:E22"/>
    <dataValidation allowBlank="1" showInputMessage="1" showErrorMessage="1" prompt="Total costs are automatically calculated in cells at right" sqref="C23:E23"/>
    <dataValidation allowBlank="1" showInputMessage="1" showErrorMessage="1" prompt="Unexpected Cost of the subtotal of Total Cost Estimated is automatically calculated in this cell" sqref="G22"/>
    <dataValidation allowBlank="1" showInputMessage="1" showErrorMessage="1" prompt="Total Cost Estimated including Unexpected Costs is automatically calculated in this cell" sqref="G23"/>
    <dataValidation allowBlank="1" showInputMessage="1" showErrorMessage="1" prompt="Total Itemized Cost Estimated including Unexpected Costs is automatically calculated in this cell" sqref="F23"/>
    <dataValidation allowBlank="1" showInputMessage="1" showErrorMessage="1" prompt="Total Costs are automatically calculated in column H and I in table below. Difference is automatically calculated in column J" sqref="G3"/>
    <dataValidation allowBlank="1" showInputMessage="1" showErrorMessage="1" prompt="Unexpected Cost of the subtotal of Itemized Cost Estimated is automatically calculated in this cell" sqref="F22"/>
  </dataValidations>
  <printOptions horizontalCentered="1"/>
  <pageMargins left="0.39370078740157483" right="0.39370078740157483" top="0.39370078740157483" bottom="0.39370078740157483" header="0.31496062992125984" footer="0.31496062992125984"/>
  <pageSetup fitToHeight="0" orientation="landscape" r:id="rId1"/>
  <headerFooter differentFirst="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0"/>
  <sheetViews>
    <sheetView topLeftCell="A64" zoomScaleNormal="100" workbookViewId="0">
      <selection activeCell="D71" sqref="D71"/>
    </sheetView>
  </sheetViews>
  <sheetFormatPr defaultColWidth="9.1796875" defaultRowHeight="14.5" x14ac:dyDescent="0.35"/>
  <cols>
    <col min="1" max="1" width="2.6328125" style="4" customWidth="1"/>
    <col min="2" max="2" width="4.26953125" style="4" customWidth="1"/>
    <col min="3" max="3" width="22.1796875" style="4" customWidth="1"/>
    <col min="4" max="4" width="70.7265625" style="5" customWidth="1"/>
    <col min="5" max="5" width="25.1796875" style="4" bestFit="1" customWidth="1"/>
    <col min="6" max="6" width="7.81640625" style="4" customWidth="1"/>
    <col min="7" max="16384" width="9.1796875" style="4"/>
  </cols>
  <sheetData>
    <row r="1" spans="2:5" s="16" customFormat="1" ht="45.75" customHeight="1" thickBot="1" x14ac:dyDescent="0.4">
      <c r="C1" s="108" t="s">
        <v>77</v>
      </c>
      <c r="D1" s="108"/>
      <c r="E1" s="108"/>
    </row>
    <row r="2" spans="2:5" s="16" customFormat="1" ht="15" thickTop="1" x14ac:dyDescent="0.35">
      <c r="C2" s="17" t="s">
        <v>70</v>
      </c>
      <c r="D2" s="18"/>
    </row>
    <row r="3" spans="2:5" s="16" customFormat="1" x14ac:dyDescent="0.35">
      <c r="C3" s="25"/>
      <c r="D3" s="26"/>
      <c r="E3" s="32" t="s">
        <v>71</v>
      </c>
    </row>
    <row r="4" spans="2:5" s="16" customFormat="1" ht="16.5" x14ac:dyDescent="0.35">
      <c r="B4" s="44" t="s">
        <v>82</v>
      </c>
      <c r="C4" s="34" t="s">
        <v>72</v>
      </c>
      <c r="D4" s="35" t="s">
        <v>76</v>
      </c>
      <c r="E4" s="36" t="s">
        <v>73</v>
      </c>
    </row>
    <row r="5" spans="2:5" s="16" customFormat="1" x14ac:dyDescent="0.35">
      <c r="B5" s="33">
        <v>1</v>
      </c>
      <c r="C5" s="37" t="s">
        <v>6</v>
      </c>
      <c r="D5" s="38" t="s">
        <v>7</v>
      </c>
      <c r="E5" s="39">
        <v>10</v>
      </c>
    </row>
    <row r="6" spans="2:5" s="16" customFormat="1" x14ac:dyDescent="0.35">
      <c r="B6" s="33"/>
      <c r="C6" s="40"/>
      <c r="D6" s="38" t="s">
        <v>8</v>
      </c>
      <c r="E6" s="39">
        <v>5</v>
      </c>
    </row>
    <row r="7" spans="2:5" s="16" customFormat="1" x14ac:dyDescent="0.35">
      <c r="B7" s="33"/>
      <c r="C7" s="40"/>
      <c r="D7" s="38" t="s">
        <v>9</v>
      </c>
      <c r="E7" s="39">
        <v>10</v>
      </c>
    </row>
    <row r="8" spans="2:5" s="16" customFormat="1" x14ac:dyDescent="0.35">
      <c r="B8" s="33"/>
      <c r="C8" s="40"/>
      <c r="D8" s="38" t="s">
        <v>10</v>
      </c>
      <c r="E8" s="39">
        <v>14</v>
      </c>
    </row>
    <row r="9" spans="2:5" s="16" customFormat="1" x14ac:dyDescent="0.35">
      <c r="B9" s="33"/>
      <c r="C9" s="40"/>
      <c r="D9" s="38" t="s">
        <v>11</v>
      </c>
      <c r="E9" s="39">
        <v>5</v>
      </c>
    </row>
    <row r="10" spans="2:5" s="16" customFormat="1" x14ac:dyDescent="0.35">
      <c r="B10" s="33"/>
      <c r="C10" s="40"/>
      <c r="D10" s="38" t="s">
        <v>12</v>
      </c>
      <c r="E10" s="39">
        <v>5</v>
      </c>
    </row>
    <row r="11" spans="2:5" s="16" customFormat="1" x14ac:dyDescent="0.35">
      <c r="B11" s="33"/>
      <c r="C11" s="40"/>
      <c r="D11" s="38" t="s">
        <v>13</v>
      </c>
      <c r="E11" s="39">
        <v>5</v>
      </c>
    </row>
    <row r="12" spans="2:5" s="16" customFormat="1" x14ac:dyDescent="0.35">
      <c r="B12" s="33"/>
      <c r="C12" s="40"/>
      <c r="D12" s="38" t="s">
        <v>14</v>
      </c>
      <c r="E12" s="39">
        <v>10</v>
      </c>
    </row>
    <row r="13" spans="2:5" s="16" customFormat="1" x14ac:dyDescent="0.35">
      <c r="B13" s="33"/>
      <c r="C13" s="40"/>
      <c r="D13" s="38" t="s">
        <v>15</v>
      </c>
      <c r="E13" s="39">
        <v>10</v>
      </c>
    </row>
    <row r="14" spans="2:5" s="16" customFormat="1" x14ac:dyDescent="0.35">
      <c r="B14" s="33"/>
      <c r="C14" s="40"/>
      <c r="D14" s="38" t="s">
        <v>16</v>
      </c>
      <c r="E14" s="39">
        <v>5</v>
      </c>
    </row>
    <row r="15" spans="2:5" s="16" customFormat="1" x14ac:dyDescent="0.35">
      <c r="B15" s="33"/>
      <c r="C15" s="40"/>
      <c r="D15" s="38" t="s">
        <v>17</v>
      </c>
      <c r="E15" s="39">
        <v>5</v>
      </c>
    </row>
    <row r="16" spans="2:5" s="16" customFormat="1" x14ac:dyDescent="0.35">
      <c r="B16" s="33"/>
      <c r="C16" s="40"/>
      <c r="D16" s="38" t="s">
        <v>18</v>
      </c>
      <c r="E16" s="39">
        <v>10</v>
      </c>
    </row>
    <row r="17" spans="2:5" s="16" customFormat="1" x14ac:dyDescent="0.35">
      <c r="B17" s="33"/>
      <c r="C17" s="40"/>
      <c r="D17" s="38" t="s">
        <v>19</v>
      </c>
      <c r="E17" s="39">
        <v>10</v>
      </c>
    </row>
    <row r="18" spans="2:5" s="16" customFormat="1" x14ac:dyDescent="0.35">
      <c r="B18" s="33"/>
      <c r="C18" s="40"/>
      <c r="D18" s="38" t="s">
        <v>20</v>
      </c>
      <c r="E18" s="39">
        <v>10</v>
      </c>
    </row>
    <row r="19" spans="2:5" s="16" customFormat="1" x14ac:dyDescent="0.35">
      <c r="B19" s="33"/>
      <c r="C19" s="40"/>
      <c r="D19" s="38" t="s">
        <v>21</v>
      </c>
      <c r="E19" s="39">
        <v>10</v>
      </c>
    </row>
    <row r="20" spans="2:5" s="16" customFormat="1" x14ac:dyDescent="0.35">
      <c r="B20" s="33"/>
      <c r="C20" s="40"/>
      <c r="D20" s="38" t="s">
        <v>22</v>
      </c>
      <c r="E20" s="39">
        <v>5</v>
      </c>
    </row>
    <row r="21" spans="2:5" s="16" customFormat="1" x14ac:dyDescent="0.35">
      <c r="B21" s="33"/>
      <c r="C21" s="40"/>
      <c r="D21" s="38" t="s">
        <v>23</v>
      </c>
      <c r="E21" s="39">
        <v>10</v>
      </c>
    </row>
    <row r="22" spans="2:5" s="16" customFormat="1" ht="14" x14ac:dyDescent="0.35">
      <c r="B22" s="33"/>
      <c r="C22" s="40"/>
      <c r="D22" s="38"/>
      <c r="E22" s="39"/>
    </row>
    <row r="23" spans="2:5" s="16" customFormat="1" ht="16.5" x14ac:dyDescent="0.35">
      <c r="B23" s="33">
        <v>2</v>
      </c>
      <c r="C23" s="33" t="s">
        <v>24</v>
      </c>
      <c r="D23" s="41" t="s">
        <v>30</v>
      </c>
      <c r="E23" s="39">
        <v>5</v>
      </c>
    </row>
    <row r="24" spans="2:5" s="16" customFormat="1" ht="16.5" x14ac:dyDescent="0.35">
      <c r="B24" s="33"/>
      <c r="C24" s="33"/>
      <c r="D24" s="41" t="s">
        <v>31</v>
      </c>
      <c r="E24" s="39">
        <v>5</v>
      </c>
    </row>
    <row r="25" spans="2:5" s="16" customFormat="1" ht="16.5" x14ac:dyDescent="0.35">
      <c r="B25" s="33"/>
      <c r="C25" s="33"/>
      <c r="D25" s="41" t="s">
        <v>32</v>
      </c>
      <c r="E25" s="39">
        <v>3</v>
      </c>
    </row>
    <row r="26" spans="2:5" s="16" customFormat="1" ht="16.5" x14ac:dyDescent="0.35">
      <c r="B26" s="33"/>
      <c r="C26" s="33"/>
      <c r="D26" s="41" t="s">
        <v>33</v>
      </c>
      <c r="E26" s="39">
        <v>5</v>
      </c>
    </row>
    <row r="27" spans="2:5" s="16" customFormat="1" ht="16.5" x14ac:dyDescent="0.35">
      <c r="B27" s="33"/>
      <c r="C27" s="33"/>
      <c r="D27" s="41" t="s">
        <v>34</v>
      </c>
      <c r="E27" s="39">
        <v>5</v>
      </c>
    </row>
    <row r="28" spans="2:5" s="16" customFormat="1" ht="33" x14ac:dyDescent="0.35">
      <c r="B28" s="33"/>
      <c r="C28" s="33"/>
      <c r="D28" s="41" t="s">
        <v>35</v>
      </c>
      <c r="E28" s="39">
        <v>10</v>
      </c>
    </row>
    <row r="29" spans="2:5" s="16" customFormat="1" ht="16.5" x14ac:dyDescent="0.35">
      <c r="B29" s="33"/>
      <c r="C29" s="33"/>
      <c r="D29" s="41" t="s">
        <v>36</v>
      </c>
      <c r="E29" s="39">
        <v>5</v>
      </c>
    </row>
    <row r="30" spans="2:5" s="16" customFormat="1" ht="16.5" x14ac:dyDescent="0.35">
      <c r="B30" s="33"/>
      <c r="C30" s="33"/>
      <c r="D30" s="41" t="s">
        <v>37</v>
      </c>
      <c r="E30" s="39">
        <v>5</v>
      </c>
    </row>
    <row r="31" spans="2:5" s="16" customFormat="1" ht="16.5" x14ac:dyDescent="0.35">
      <c r="B31" s="33"/>
      <c r="C31" s="33"/>
      <c r="D31" s="41" t="s">
        <v>38</v>
      </c>
      <c r="E31" s="39">
        <v>5</v>
      </c>
    </row>
    <row r="32" spans="2:5" s="16" customFormat="1" ht="16.5" x14ac:dyDescent="0.35">
      <c r="B32" s="33"/>
      <c r="C32" s="33"/>
      <c r="D32" s="41" t="s">
        <v>39</v>
      </c>
      <c r="E32" s="39">
        <v>10</v>
      </c>
    </row>
    <row r="33" spans="2:5" s="16" customFormat="1" ht="16.5" x14ac:dyDescent="0.35">
      <c r="B33" s="33"/>
      <c r="C33" s="33"/>
      <c r="D33" s="41" t="s">
        <v>40</v>
      </c>
      <c r="E33" s="39">
        <v>5</v>
      </c>
    </row>
    <row r="34" spans="2:5" s="16" customFormat="1" ht="16.5" x14ac:dyDescent="0.35">
      <c r="B34" s="33"/>
      <c r="C34" s="33"/>
      <c r="D34" s="41" t="s">
        <v>41</v>
      </c>
      <c r="E34" s="39">
        <v>5</v>
      </c>
    </row>
    <row r="35" spans="2:5" s="16" customFormat="1" ht="16.5" x14ac:dyDescent="0.35">
      <c r="B35" s="33"/>
      <c r="C35" s="33"/>
      <c r="D35" s="41" t="s">
        <v>42</v>
      </c>
      <c r="E35" s="39">
        <v>5</v>
      </c>
    </row>
    <row r="36" spans="2:5" s="16" customFormat="1" ht="33" x14ac:dyDescent="0.35">
      <c r="B36" s="33">
        <v>3</v>
      </c>
      <c r="C36" s="42" t="s">
        <v>25</v>
      </c>
      <c r="D36" s="41" t="s">
        <v>43</v>
      </c>
      <c r="E36" s="39">
        <v>10</v>
      </c>
    </row>
    <row r="37" spans="2:5" s="16" customFormat="1" ht="16.5" x14ac:dyDescent="0.35">
      <c r="B37" s="33"/>
      <c r="C37" s="42"/>
      <c r="D37" s="43" t="s">
        <v>44</v>
      </c>
      <c r="E37" s="39">
        <v>5</v>
      </c>
    </row>
    <row r="38" spans="2:5" s="16" customFormat="1" ht="16.5" x14ac:dyDescent="0.35">
      <c r="B38" s="33"/>
      <c r="C38" s="42"/>
      <c r="D38" s="43" t="s">
        <v>45</v>
      </c>
      <c r="E38" s="39">
        <v>5</v>
      </c>
    </row>
    <row r="39" spans="2:5" s="16" customFormat="1" ht="16.5" x14ac:dyDescent="0.35">
      <c r="B39" s="33"/>
      <c r="C39" s="42"/>
      <c r="D39" s="43" t="s">
        <v>46</v>
      </c>
      <c r="E39" s="39">
        <v>2</v>
      </c>
    </row>
    <row r="40" spans="2:5" s="16" customFormat="1" ht="16.5" x14ac:dyDescent="0.35">
      <c r="B40" s="33"/>
      <c r="C40" s="42"/>
      <c r="D40" s="43" t="s">
        <v>47</v>
      </c>
      <c r="E40" s="39">
        <v>5</v>
      </c>
    </row>
    <row r="41" spans="2:5" s="16" customFormat="1" x14ac:dyDescent="0.35">
      <c r="B41" s="33">
        <v>4</v>
      </c>
      <c r="C41" s="42" t="s">
        <v>26</v>
      </c>
      <c r="D41" s="38"/>
      <c r="E41" s="39"/>
    </row>
    <row r="42" spans="2:5" s="16" customFormat="1" ht="16.5" x14ac:dyDescent="0.35">
      <c r="B42" s="33"/>
      <c r="C42" s="42"/>
      <c r="D42" s="43" t="s">
        <v>48</v>
      </c>
      <c r="E42" s="39">
        <v>5</v>
      </c>
    </row>
    <row r="43" spans="2:5" s="16" customFormat="1" ht="16.5" x14ac:dyDescent="0.35">
      <c r="B43" s="33"/>
      <c r="C43" s="42"/>
      <c r="D43" s="43" t="s">
        <v>49</v>
      </c>
      <c r="E43" s="39">
        <v>10</v>
      </c>
    </row>
    <row r="44" spans="2:5" s="16" customFormat="1" ht="16.5" x14ac:dyDescent="0.35">
      <c r="B44" s="33"/>
      <c r="C44" s="42"/>
      <c r="D44" s="43" t="s">
        <v>50</v>
      </c>
      <c r="E44" s="39">
        <v>5</v>
      </c>
    </row>
    <row r="45" spans="2:5" s="16" customFormat="1" ht="33" x14ac:dyDescent="0.35">
      <c r="B45" s="33"/>
      <c r="C45" s="42"/>
      <c r="D45" s="43" t="s">
        <v>51</v>
      </c>
      <c r="E45" s="39">
        <v>10</v>
      </c>
    </row>
    <row r="46" spans="2:5" s="16" customFormat="1" ht="16.5" x14ac:dyDescent="0.35">
      <c r="B46" s="33"/>
      <c r="C46" s="42"/>
      <c r="D46" s="43" t="s">
        <v>52</v>
      </c>
      <c r="E46" s="39">
        <v>2</v>
      </c>
    </row>
    <row r="47" spans="2:5" s="16" customFormat="1" ht="16.5" x14ac:dyDescent="0.35">
      <c r="B47" s="33"/>
      <c r="C47" s="42"/>
      <c r="D47" s="43" t="s">
        <v>53</v>
      </c>
      <c r="E47" s="39">
        <v>5</v>
      </c>
    </row>
    <row r="48" spans="2:5" s="16" customFormat="1" ht="16.5" x14ac:dyDescent="0.35">
      <c r="B48" s="33"/>
      <c r="C48" s="42"/>
      <c r="D48" s="43" t="s">
        <v>54</v>
      </c>
      <c r="E48" s="39">
        <v>5</v>
      </c>
    </row>
    <row r="49" spans="2:5" s="16" customFormat="1" ht="33" x14ac:dyDescent="0.35">
      <c r="B49" s="33">
        <v>5</v>
      </c>
      <c r="C49" s="42" t="s">
        <v>27</v>
      </c>
      <c r="D49" s="38" t="s">
        <v>55</v>
      </c>
      <c r="E49" s="39">
        <v>10</v>
      </c>
    </row>
    <row r="50" spans="2:5" s="16" customFormat="1" ht="16.5" x14ac:dyDescent="0.35">
      <c r="B50" s="33">
        <v>6</v>
      </c>
      <c r="C50" s="42" t="s">
        <v>28</v>
      </c>
      <c r="D50" s="41" t="s">
        <v>56</v>
      </c>
      <c r="E50" s="39">
        <v>5</v>
      </c>
    </row>
    <row r="51" spans="2:5" s="16" customFormat="1" ht="16.5" x14ac:dyDescent="0.35">
      <c r="B51" s="33"/>
      <c r="C51" s="42"/>
      <c r="D51" s="43" t="s">
        <v>57</v>
      </c>
      <c r="E51" s="39">
        <v>2</v>
      </c>
    </row>
    <row r="52" spans="2:5" s="16" customFormat="1" ht="16.5" x14ac:dyDescent="0.35">
      <c r="B52" s="33"/>
      <c r="C52" s="42"/>
      <c r="D52" s="43" t="s">
        <v>58</v>
      </c>
      <c r="E52" s="39">
        <v>5</v>
      </c>
    </row>
    <row r="53" spans="2:5" s="16" customFormat="1" ht="16.5" x14ac:dyDescent="0.35">
      <c r="B53" s="33"/>
      <c r="C53" s="42"/>
      <c r="D53" s="43" t="s">
        <v>59</v>
      </c>
      <c r="E53" s="39">
        <v>5</v>
      </c>
    </row>
    <row r="54" spans="2:5" s="16" customFormat="1" ht="16.5" x14ac:dyDescent="0.35">
      <c r="B54" s="33"/>
      <c r="C54" s="42"/>
      <c r="D54" s="43" t="s">
        <v>60</v>
      </c>
      <c r="E54" s="39">
        <v>5</v>
      </c>
    </row>
    <row r="55" spans="2:5" s="16" customFormat="1" ht="16.5" x14ac:dyDescent="0.35">
      <c r="B55" s="33">
        <v>7</v>
      </c>
      <c r="C55" s="42" t="s">
        <v>29</v>
      </c>
      <c r="D55" s="43" t="s">
        <v>61</v>
      </c>
      <c r="E55" s="39">
        <v>5</v>
      </c>
    </row>
    <row r="56" spans="2:5" s="16" customFormat="1" ht="16.5" x14ac:dyDescent="0.35">
      <c r="B56" s="33"/>
      <c r="C56" s="42"/>
      <c r="D56" s="43" t="s">
        <v>62</v>
      </c>
      <c r="E56" s="39">
        <v>5</v>
      </c>
    </row>
    <row r="57" spans="2:5" s="16" customFormat="1" ht="16.5" x14ac:dyDescent="0.35">
      <c r="B57" s="33"/>
      <c r="C57" s="42"/>
      <c r="D57" s="43" t="s">
        <v>63</v>
      </c>
      <c r="E57" s="39">
        <v>5</v>
      </c>
    </row>
    <row r="58" spans="2:5" s="16" customFormat="1" ht="16.5" x14ac:dyDescent="0.35">
      <c r="B58" s="33"/>
      <c r="C58" s="42"/>
      <c r="D58" s="43" t="s">
        <v>64</v>
      </c>
      <c r="E58" s="39">
        <v>5</v>
      </c>
    </row>
    <row r="59" spans="2:5" s="16" customFormat="1" ht="16.5" x14ac:dyDescent="0.35">
      <c r="B59" s="33"/>
      <c r="C59" s="42"/>
      <c r="D59" s="43" t="s">
        <v>65</v>
      </c>
      <c r="E59" s="39">
        <v>5</v>
      </c>
    </row>
    <row r="60" spans="2:5" s="16" customFormat="1" ht="16.5" x14ac:dyDescent="0.35">
      <c r="B60" s="33"/>
      <c r="C60" s="42"/>
      <c r="D60" s="43" t="s">
        <v>66</v>
      </c>
      <c r="E60" s="39">
        <v>5</v>
      </c>
    </row>
    <row r="61" spans="2:5" s="16" customFormat="1" ht="16.5" x14ac:dyDescent="0.35">
      <c r="B61" s="33"/>
      <c r="C61" s="42"/>
      <c r="D61" s="43" t="s">
        <v>67</v>
      </c>
      <c r="E61" s="39">
        <v>5</v>
      </c>
    </row>
    <row r="62" spans="2:5" s="16" customFormat="1" ht="16.5" x14ac:dyDescent="0.35">
      <c r="B62" s="33"/>
      <c r="C62" s="42"/>
      <c r="D62" s="43" t="s">
        <v>68</v>
      </c>
      <c r="E62" s="39">
        <v>5</v>
      </c>
    </row>
    <row r="63" spans="2:5" s="16" customFormat="1" ht="16.5" x14ac:dyDescent="0.35">
      <c r="B63" s="33"/>
      <c r="C63" s="42"/>
      <c r="D63" s="43" t="s">
        <v>69</v>
      </c>
      <c r="E63" s="39">
        <v>5</v>
      </c>
    </row>
    <row r="64" spans="2:5" s="16" customFormat="1" ht="14" x14ac:dyDescent="0.35">
      <c r="D64" s="15"/>
    </row>
    <row r="65" spans="3:5" s="84" customFormat="1" ht="18.5" x14ac:dyDescent="0.35">
      <c r="C65" s="81" t="s">
        <v>132</v>
      </c>
      <c r="D65" s="82">
        <f>SUM(E1:E63)</f>
        <v>358</v>
      </c>
      <c r="E65" s="83" t="s">
        <v>115</v>
      </c>
    </row>
    <row r="66" spans="3:5" s="84" customFormat="1" ht="7.5" customHeight="1" x14ac:dyDescent="0.35">
      <c r="C66" s="85"/>
      <c r="D66" s="86"/>
      <c r="E66" s="87"/>
    </row>
    <row r="67" spans="3:5" s="84" customFormat="1" ht="18.5" x14ac:dyDescent="0.35">
      <c r="C67" s="85" t="s">
        <v>116</v>
      </c>
      <c r="D67" s="88" t="s">
        <v>117</v>
      </c>
      <c r="E67" s="87"/>
    </row>
    <row r="68" spans="3:5" s="84" customFormat="1" ht="18.5" x14ac:dyDescent="0.35">
      <c r="C68" s="85"/>
      <c r="D68" s="88" t="s">
        <v>118</v>
      </c>
      <c r="E68" s="87"/>
    </row>
    <row r="69" spans="3:5" s="84" customFormat="1" ht="18.5" x14ac:dyDescent="0.35">
      <c r="C69" s="85"/>
      <c r="D69" s="88" t="s">
        <v>133</v>
      </c>
      <c r="E69" s="87"/>
    </row>
    <row r="70" spans="3:5" s="84" customFormat="1" ht="18.5" x14ac:dyDescent="0.35">
      <c r="C70" s="85"/>
      <c r="D70" s="88" t="s">
        <v>120</v>
      </c>
      <c r="E70" s="87"/>
    </row>
    <row r="71" spans="3:5" s="84" customFormat="1" ht="18.5" x14ac:dyDescent="0.35">
      <c r="C71" s="85"/>
      <c r="D71" s="88" t="s">
        <v>134</v>
      </c>
      <c r="E71" s="87"/>
    </row>
    <row r="72" spans="3:5" s="84" customFormat="1" ht="18.5" x14ac:dyDescent="0.35">
      <c r="C72" s="85"/>
      <c r="D72" s="88" t="s">
        <v>122</v>
      </c>
      <c r="E72" s="87"/>
    </row>
    <row r="73" spans="3:5" s="84" customFormat="1" ht="18.5" x14ac:dyDescent="0.35">
      <c r="C73" s="85"/>
      <c r="D73" s="88" t="s">
        <v>135</v>
      </c>
      <c r="E73" s="87"/>
    </row>
    <row r="74" spans="3:5" s="84" customFormat="1" ht="18.5" x14ac:dyDescent="0.35">
      <c r="C74" s="85"/>
      <c r="D74" s="88" t="s">
        <v>136</v>
      </c>
      <c r="E74" s="87"/>
    </row>
    <row r="75" spans="3:5" s="84" customFormat="1" ht="8.5" customHeight="1" x14ac:dyDescent="0.35">
      <c r="C75" s="85"/>
      <c r="D75" s="86"/>
      <c r="E75" s="87"/>
    </row>
    <row r="76" spans="3:5" s="84" customFormat="1" ht="18.5" x14ac:dyDescent="0.35">
      <c r="C76" s="85" t="s">
        <v>125</v>
      </c>
      <c r="D76" s="89" t="s">
        <v>137</v>
      </c>
      <c r="E76" s="87"/>
    </row>
    <row r="77" spans="3:5" s="84" customFormat="1" ht="7" customHeight="1" x14ac:dyDescent="0.35">
      <c r="C77" s="85"/>
      <c r="D77" s="86"/>
      <c r="E77" s="87"/>
    </row>
    <row r="78" spans="3:5" s="84" customFormat="1" ht="18.5" x14ac:dyDescent="0.35">
      <c r="C78" s="85" t="s">
        <v>127</v>
      </c>
      <c r="D78" s="86" t="s">
        <v>128</v>
      </c>
      <c r="E78" s="87"/>
    </row>
    <row r="79" spans="3:5" s="84" customFormat="1" ht="6.5" customHeight="1" x14ac:dyDescent="0.35">
      <c r="C79" s="85"/>
      <c r="D79" s="86"/>
      <c r="E79" s="87"/>
    </row>
    <row r="80" spans="3:5" s="84" customFormat="1" ht="18.5" x14ac:dyDescent="0.35">
      <c r="C80" s="90" t="s">
        <v>129</v>
      </c>
      <c r="D80" s="91" t="s">
        <v>130</v>
      </c>
      <c r="E80" s="92"/>
    </row>
  </sheetData>
  <mergeCells count="1">
    <mergeCell ref="C1:E1"/>
  </mergeCells>
  <phoneticPr fontId="11" type="noConversion"/>
  <dataValidations count="6">
    <dataValidation allowBlank="1" showInputMessage="1" showErrorMessage="1" prompt="Title of this worksheet is in this cell. Enter details in Costs table starting in cell B4. Estimated Unexpected and Total costs are automatically calculated at end of table" sqref="C1"/>
    <dataValidation allowBlank="1" showInputMessage="1" showErrorMessage="1" prompt="Create a Bathroom Remodel Cost Calculator in this worksheet. Total Estimated and Actual costs, Cost Differences, Unexpected Costs, and Total Costs are automatically calculated" sqref="A1:B1"/>
    <dataValidation allowBlank="1" showInputMessage="1" showErrorMessage="1" prompt="Enter Estimated cost in this column under this heading" sqref="E4"/>
    <dataValidation allowBlank="1" showInputMessage="1" showErrorMessage="1" prompt="Enter Area in this column under this heading. Use heading filters to find specific entries" sqref="C4"/>
    <dataValidation allowBlank="1" showInputMessage="1" showErrorMessage="1" prompt="Enter Itemized Cost in column E and F in table below. Difference is automatically calculated in column G" sqref="E3"/>
    <dataValidation allowBlank="1" showInputMessage="1" showErrorMessage="1" prompt="Enter Items in this column under this heading" sqref="D4"/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22" workbookViewId="0">
      <pane xSplit="1" topLeftCell="B1" activePane="topRight" state="frozen"/>
      <selection activeCell="A5" sqref="A5"/>
      <selection pane="topRight" activeCell="A36" sqref="A36"/>
    </sheetView>
  </sheetViews>
  <sheetFormatPr defaultColWidth="10.81640625" defaultRowHeight="20.5" x14ac:dyDescent="0.35"/>
  <cols>
    <col min="1" max="1" width="31.54296875" style="10" customWidth="1"/>
    <col min="2" max="2" width="9.1796875" style="10" customWidth="1"/>
    <col min="3" max="3" width="11" style="14" customWidth="1"/>
    <col min="4" max="4" width="13" style="14" customWidth="1"/>
    <col min="5" max="5" width="13.36328125" style="13" customWidth="1"/>
    <col min="6" max="6" width="8.1796875" style="11" bestFit="1" customWidth="1"/>
    <col min="7" max="7" width="12.7265625" style="14" customWidth="1"/>
    <col min="8" max="8" width="13" style="14" customWidth="1"/>
    <col min="9" max="9" width="13.81640625" style="13" customWidth="1"/>
    <col min="10" max="10" width="8.1796875" style="11" bestFit="1" customWidth="1"/>
    <col min="11" max="16384" width="10.81640625" style="10"/>
  </cols>
  <sheetData>
    <row r="1" spans="1:10" s="12" customFormat="1" ht="19.5" customHeight="1" x14ac:dyDescent="0.35">
      <c r="A1" s="93" t="s">
        <v>156</v>
      </c>
      <c r="B1" s="110" t="s">
        <v>157</v>
      </c>
      <c r="C1" s="110"/>
      <c r="D1" s="110"/>
      <c r="E1" s="110"/>
      <c r="F1" s="110"/>
      <c r="G1" s="110"/>
      <c r="H1" s="110"/>
      <c r="I1" s="110"/>
      <c r="J1" s="6"/>
    </row>
    <row r="2" spans="1:10" s="19" customFormat="1" ht="18" customHeight="1" x14ac:dyDescent="0.35">
      <c r="A2" s="48" t="s">
        <v>138</v>
      </c>
      <c r="B2" s="111" t="s">
        <v>139</v>
      </c>
      <c r="C2" s="111"/>
      <c r="D2" s="111"/>
      <c r="E2" s="111"/>
      <c r="F2" s="111"/>
      <c r="G2" s="111"/>
      <c r="H2" s="111"/>
      <c r="I2" s="111"/>
      <c r="J2" s="21"/>
    </row>
    <row r="3" spans="1:10" s="19" customFormat="1" ht="18" customHeight="1" x14ac:dyDescent="0.35">
      <c r="A3" s="31" t="s">
        <v>152</v>
      </c>
      <c r="B3" s="112" t="s">
        <v>140</v>
      </c>
      <c r="C3" s="112"/>
      <c r="D3" s="112"/>
      <c r="E3" s="112"/>
      <c r="F3" s="112"/>
      <c r="G3" s="112"/>
      <c r="H3" s="112"/>
      <c r="I3" s="112"/>
      <c r="J3" s="21"/>
    </row>
    <row r="4" spans="1:10" s="19" customFormat="1" ht="18" customHeight="1" x14ac:dyDescent="0.35">
      <c r="A4" s="48" t="s">
        <v>153</v>
      </c>
      <c r="B4" s="111" t="s">
        <v>141</v>
      </c>
      <c r="C4" s="111"/>
      <c r="D4" s="111"/>
      <c r="E4" s="111"/>
      <c r="F4" s="111"/>
      <c r="G4" s="111"/>
      <c r="H4" s="111"/>
      <c r="I4" s="111"/>
      <c r="J4" s="21"/>
    </row>
    <row r="5" spans="1:10" s="19" customFormat="1" ht="18" customHeight="1" x14ac:dyDescent="0.35">
      <c r="A5" s="31" t="s">
        <v>142</v>
      </c>
      <c r="B5" s="112" t="s">
        <v>143</v>
      </c>
      <c r="C5" s="112"/>
      <c r="D5" s="112"/>
      <c r="E5" s="112"/>
      <c r="F5" s="112"/>
      <c r="G5" s="112"/>
      <c r="H5" s="112"/>
      <c r="I5" s="112"/>
      <c r="J5" s="21"/>
    </row>
    <row r="6" spans="1:10" s="19" customFormat="1" ht="18" customHeight="1" x14ac:dyDescent="0.35">
      <c r="A6" s="48" t="s">
        <v>144</v>
      </c>
      <c r="B6" s="111" t="s">
        <v>145</v>
      </c>
      <c r="C6" s="111"/>
      <c r="D6" s="111"/>
      <c r="E6" s="111"/>
      <c r="F6" s="111"/>
      <c r="G6" s="111"/>
      <c r="H6" s="111"/>
      <c r="I6" s="111"/>
      <c r="J6" s="21"/>
    </row>
    <row r="7" spans="1:10" s="19" customFormat="1" ht="18" customHeight="1" x14ac:dyDescent="0.35">
      <c r="A7" s="31" t="s">
        <v>154</v>
      </c>
      <c r="B7" s="112" t="s">
        <v>146</v>
      </c>
      <c r="C7" s="112"/>
      <c r="D7" s="112"/>
      <c r="E7" s="112"/>
      <c r="F7" s="112"/>
      <c r="G7" s="112"/>
      <c r="H7" s="112"/>
      <c r="I7" s="112"/>
      <c r="J7" s="21"/>
    </row>
    <row r="8" spans="1:10" s="19" customFormat="1" ht="18" customHeight="1" x14ac:dyDescent="0.35">
      <c r="A8" s="48" t="s">
        <v>147</v>
      </c>
      <c r="B8" s="111" t="s">
        <v>148</v>
      </c>
      <c r="C8" s="111"/>
      <c r="D8" s="111"/>
      <c r="E8" s="111"/>
      <c r="F8" s="111"/>
      <c r="G8" s="111"/>
      <c r="H8" s="111"/>
      <c r="I8" s="111"/>
      <c r="J8" s="21"/>
    </row>
    <row r="9" spans="1:10" s="19" customFormat="1" ht="18" customHeight="1" x14ac:dyDescent="0.35">
      <c r="A9" s="31" t="s">
        <v>155</v>
      </c>
      <c r="B9" s="113" t="s">
        <v>149</v>
      </c>
      <c r="C9" s="113"/>
      <c r="D9" s="113"/>
      <c r="E9" s="113"/>
      <c r="F9" s="113"/>
      <c r="G9" s="113"/>
      <c r="H9" s="113"/>
      <c r="I9" s="113"/>
      <c r="J9" s="21"/>
    </row>
    <row r="10" spans="1:10" s="19" customFormat="1" ht="18" customHeight="1" x14ac:dyDescent="0.35">
      <c r="A10" s="48" t="s">
        <v>150</v>
      </c>
      <c r="B10" s="111" t="s">
        <v>151</v>
      </c>
      <c r="C10" s="111"/>
      <c r="D10" s="111"/>
      <c r="E10" s="111"/>
      <c r="F10" s="111"/>
      <c r="G10" s="111"/>
      <c r="H10" s="111"/>
      <c r="I10" s="111"/>
      <c r="J10" s="21"/>
    </row>
    <row r="11" spans="1:10" s="8" customFormat="1" ht="26" customHeight="1" x14ac:dyDescent="0.35">
      <c r="B11" s="114" t="s">
        <v>158</v>
      </c>
      <c r="C11" s="114"/>
      <c r="D11" s="114"/>
      <c r="E11" s="114"/>
      <c r="F11" s="115" t="s">
        <v>159</v>
      </c>
      <c r="G11" s="115"/>
      <c r="H11" s="115"/>
      <c r="I11" s="115"/>
      <c r="J11" s="94"/>
    </row>
    <row r="12" spans="1:10" s="8" customFormat="1" ht="36" customHeight="1" x14ac:dyDescent="0.35">
      <c r="A12" s="93" t="s">
        <v>161</v>
      </c>
      <c r="B12" s="95" t="s">
        <v>4</v>
      </c>
      <c r="C12" s="95" t="s">
        <v>162</v>
      </c>
      <c r="D12" s="96" t="s">
        <v>5</v>
      </c>
      <c r="E12" s="96" t="s">
        <v>163</v>
      </c>
      <c r="F12" s="95" t="s">
        <v>4</v>
      </c>
      <c r="G12" s="95" t="s">
        <v>160</v>
      </c>
      <c r="H12" s="96" t="s">
        <v>5</v>
      </c>
      <c r="I12" s="96" t="s">
        <v>164</v>
      </c>
    </row>
    <row r="13" spans="1:10" s="19" customFormat="1" ht="16.5" customHeight="1" x14ac:dyDescent="0.35">
      <c r="A13" s="31" t="s">
        <v>165</v>
      </c>
      <c r="B13" s="97">
        <v>1</v>
      </c>
      <c r="C13" s="97">
        <v>2</v>
      </c>
      <c r="D13" s="98">
        <v>6</v>
      </c>
      <c r="E13" s="99">
        <f>B13*C13*D13</f>
        <v>12</v>
      </c>
      <c r="F13" s="97">
        <v>1</v>
      </c>
      <c r="G13" s="97">
        <v>2</v>
      </c>
      <c r="H13" s="97">
        <v>4</v>
      </c>
      <c r="I13" s="99">
        <f>F13*G13*H13</f>
        <v>8</v>
      </c>
    </row>
    <row r="14" spans="1:10" s="19" customFormat="1" ht="16.5" customHeight="1" x14ac:dyDescent="0.35">
      <c r="A14" s="48" t="s">
        <v>166</v>
      </c>
      <c r="B14" s="100">
        <v>1</v>
      </c>
      <c r="C14" s="100">
        <v>2</v>
      </c>
      <c r="D14" s="101">
        <v>1</v>
      </c>
      <c r="E14" s="102">
        <f t="shared" ref="E14:E21" si="0">B14*C14*D14</f>
        <v>2</v>
      </c>
      <c r="F14" s="100">
        <v>1</v>
      </c>
      <c r="G14" s="100">
        <v>2</v>
      </c>
      <c r="H14" s="100">
        <v>1</v>
      </c>
      <c r="I14" s="102">
        <f t="shared" ref="I14:I21" si="1">F14*G14*H14</f>
        <v>2</v>
      </c>
    </row>
    <row r="15" spans="1:10" s="19" customFormat="1" ht="16.5" customHeight="1" x14ac:dyDescent="0.35">
      <c r="A15" s="31" t="s">
        <v>167</v>
      </c>
      <c r="B15" s="97">
        <v>3</v>
      </c>
      <c r="C15" s="97">
        <v>2</v>
      </c>
      <c r="D15" s="98">
        <v>4</v>
      </c>
      <c r="E15" s="99">
        <f t="shared" si="0"/>
        <v>24</v>
      </c>
      <c r="F15" s="97">
        <v>2</v>
      </c>
      <c r="G15" s="97">
        <v>2</v>
      </c>
      <c r="H15" s="97">
        <v>3</v>
      </c>
      <c r="I15" s="99">
        <f t="shared" si="1"/>
        <v>12</v>
      </c>
    </row>
    <row r="16" spans="1:10" s="19" customFormat="1" ht="16.5" customHeight="1" x14ac:dyDescent="0.35">
      <c r="A16" s="48" t="s">
        <v>168</v>
      </c>
      <c r="B16" s="100">
        <v>1</v>
      </c>
      <c r="C16" s="100">
        <v>1</v>
      </c>
      <c r="D16" s="101">
        <v>2</v>
      </c>
      <c r="E16" s="102">
        <f t="shared" si="0"/>
        <v>2</v>
      </c>
      <c r="F16" s="100">
        <v>1</v>
      </c>
      <c r="G16" s="100">
        <v>1</v>
      </c>
      <c r="H16" s="100">
        <v>1</v>
      </c>
      <c r="I16" s="102">
        <f t="shared" si="1"/>
        <v>1</v>
      </c>
    </row>
    <row r="17" spans="1:10" s="19" customFormat="1" ht="16.5" customHeight="1" x14ac:dyDescent="0.35">
      <c r="A17" s="31" t="s">
        <v>169</v>
      </c>
      <c r="B17" s="97">
        <v>4</v>
      </c>
      <c r="C17" s="97">
        <v>1</v>
      </c>
      <c r="D17" s="98">
        <v>6</v>
      </c>
      <c r="E17" s="99">
        <f t="shared" si="0"/>
        <v>24</v>
      </c>
      <c r="F17" s="97">
        <v>2</v>
      </c>
      <c r="G17" s="97">
        <v>1</v>
      </c>
      <c r="H17" s="97">
        <v>4</v>
      </c>
      <c r="I17" s="99">
        <f t="shared" si="1"/>
        <v>8</v>
      </c>
    </row>
    <row r="18" spans="1:10" s="19" customFormat="1" ht="16.5" customHeight="1" x14ac:dyDescent="0.35">
      <c r="A18" s="48" t="s">
        <v>170</v>
      </c>
      <c r="B18" s="100">
        <v>1</v>
      </c>
      <c r="C18" s="100">
        <v>1</v>
      </c>
      <c r="D18" s="101">
        <v>1</v>
      </c>
      <c r="E18" s="102">
        <f t="shared" si="0"/>
        <v>1</v>
      </c>
      <c r="F18" s="100">
        <v>1</v>
      </c>
      <c r="G18" s="100">
        <v>1</v>
      </c>
      <c r="H18" s="100">
        <v>2</v>
      </c>
      <c r="I18" s="102">
        <f t="shared" si="1"/>
        <v>2</v>
      </c>
    </row>
    <row r="19" spans="1:10" s="19" customFormat="1" ht="16.5" customHeight="1" x14ac:dyDescent="0.35">
      <c r="A19" s="31" t="s">
        <v>171</v>
      </c>
      <c r="B19" s="97">
        <v>2</v>
      </c>
      <c r="C19" s="97">
        <v>1</v>
      </c>
      <c r="D19" s="98">
        <v>1</v>
      </c>
      <c r="E19" s="99">
        <f t="shared" si="0"/>
        <v>2</v>
      </c>
      <c r="F19" s="97">
        <v>1</v>
      </c>
      <c r="G19" s="97">
        <v>1</v>
      </c>
      <c r="H19" s="97">
        <v>2</v>
      </c>
      <c r="I19" s="99">
        <f t="shared" si="1"/>
        <v>2</v>
      </c>
    </row>
    <row r="20" spans="1:10" s="19" customFormat="1" ht="16.5" customHeight="1" x14ac:dyDescent="0.35">
      <c r="A20" s="48" t="s">
        <v>172</v>
      </c>
      <c r="B20" s="100">
        <v>1</v>
      </c>
      <c r="C20" s="100">
        <v>1</v>
      </c>
      <c r="D20" s="101">
        <v>2</v>
      </c>
      <c r="E20" s="102">
        <f t="shared" si="0"/>
        <v>2</v>
      </c>
      <c r="F20" s="100">
        <v>1</v>
      </c>
      <c r="G20" s="100">
        <v>1</v>
      </c>
      <c r="H20" s="100">
        <v>1</v>
      </c>
      <c r="I20" s="102">
        <f t="shared" si="1"/>
        <v>1</v>
      </c>
    </row>
    <row r="21" spans="1:10" s="19" customFormat="1" ht="16.5" customHeight="1" x14ac:dyDescent="0.35">
      <c r="A21" s="31" t="s">
        <v>173</v>
      </c>
      <c r="B21" s="97">
        <v>2</v>
      </c>
      <c r="C21" s="97">
        <v>1</v>
      </c>
      <c r="D21" s="98">
        <v>3</v>
      </c>
      <c r="E21" s="99">
        <f t="shared" si="0"/>
        <v>6</v>
      </c>
      <c r="F21" s="97">
        <v>1</v>
      </c>
      <c r="G21" s="97">
        <v>1</v>
      </c>
      <c r="H21" s="97">
        <v>1</v>
      </c>
      <c r="I21" s="99">
        <f t="shared" si="1"/>
        <v>1</v>
      </c>
    </row>
    <row r="22" spans="1:10" s="19" customFormat="1" ht="16.5" customHeight="1" x14ac:dyDescent="0.35">
      <c r="A22" s="103" t="s">
        <v>78</v>
      </c>
      <c r="B22" s="99">
        <f t="shared" ref="B22:D22" si="2">SUM(B13:B21)</f>
        <v>16</v>
      </c>
      <c r="C22" s="99">
        <f t="shared" si="2"/>
        <v>12</v>
      </c>
      <c r="D22" s="99">
        <f t="shared" si="2"/>
        <v>26</v>
      </c>
      <c r="E22" s="104">
        <f>SUM(E13:E21)</f>
        <v>75</v>
      </c>
      <c r="F22" s="99">
        <f t="shared" ref="F22:G22" si="3">SUM(F13:F21)</f>
        <v>11</v>
      </c>
      <c r="G22" s="99">
        <f t="shared" si="3"/>
        <v>12</v>
      </c>
      <c r="H22" s="99">
        <f>SUM(H13:H21)</f>
        <v>19</v>
      </c>
      <c r="I22" s="105">
        <f>SUM(I13:I21)</f>
        <v>37</v>
      </c>
    </row>
    <row r="23" spans="1:10" ht="12" customHeight="1" x14ac:dyDescent="0.35"/>
    <row r="24" spans="1:10" s="8" customFormat="1" ht="19" customHeight="1" x14ac:dyDescent="0.35">
      <c r="A24" s="8" t="s">
        <v>174</v>
      </c>
      <c r="B24" s="109" t="s">
        <v>175</v>
      </c>
      <c r="C24" s="109"/>
      <c r="D24" s="109"/>
      <c r="E24" s="109"/>
      <c r="F24" s="109"/>
      <c r="G24" s="109"/>
      <c r="H24" s="109"/>
      <c r="I24" s="109"/>
      <c r="J24" s="7"/>
    </row>
    <row r="25" spans="1:10" s="8" customFormat="1" ht="5.5" customHeight="1" x14ac:dyDescent="0.35">
      <c r="C25" s="9"/>
      <c r="D25" s="9"/>
      <c r="E25" s="24"/>
      <c r="F25" s="7"/>
      <c r="G25" s="9"/>
      <c r="H25" s="9"/>
      <c r="I25" s="24"/>
      <c r="J25" s="7"/>
    </row>
    <row r="26" spans="1:10" s="8" customFormat="1" ht="18.5" x14ac:dyDescent="0.35">
      <c r="A26" s="8" t="s">
        <v>176</v>
      </c>
      <c r="B26" s="109" t="s">
        <v>177</v>
      </c>
      <c r="C26" s="109"/>
      <c r="D26" s="109"/>
      <c r="E26" s="109"/>
      <c r="F26" s="109"/>
      <c r="G26" s="109"/>
      <c r="H26" s="109"/>
      <c r="I26" s="109"/>
      <c r="J26" s="7"/>
    </row>
    <row r="27" spans="1:10" s="8" customFormat="1" ht="10" customHeight="1" x14ac:dyDescent="0.35">
      <c r="B27" s="109"/>
      <c r="C27" s="109"/>
      <c r="D27" s="109"/>
      <c r="E27" s="109"/>
      <c r="F27" s="109"/>
      <c r="G27" s="109"/>
      <c r="H27" s="109"/>
      <c r="I27" s="109"/>
      <c r="J27" s="7"/>
    </row>
    <row r="28" spans="1:10" s="8" customFormat="1" ht="10" customHeight="1" x14ac:dyDescent="0.35">
      <c r="B28" s="109"/>
      <c r="C28" s="109"/>
      <c r="D28" s="109"/>
      <c r="E28" s="109"/>
      <c r="F28" s="109"/>
      <c r="G28" s="109"/>
      <c r="H28" s="109"/>
      <c r="I28" s="109"/>
      <c r="J28" s="7"/>
    </row>
    <row r="29" spans="1:10" s="8" customFormat="1" ht="18" x14ac:dyDescent="0.35">
      <c r="C29" s="9"/>
      <c r="D29" s="9"/>
      <c r="E29" s="24"/>
      <c r="F29" s="7"/>
      <c r="G29" s="9"/>
      <c r="H29" s="9"/>
      <c r="I29" s="24"/>
      <c r="J29" s="7"/>
    </row>
    <row r="30" spans="1:10" s="8" customFormat="1" ht="18" x14ac:dyDescent="0.35">
      <c r="C30" s="9"/>
      <c r="D30" s="9"/>
      <c r="E30" s="24"/>
      <c r="F30" s="7"/>
      <c r="G30" s="9"/>
      <c r="H30" s="9"/>
      <c r="I30" s="24"/>
      <c r="J30" s="7"/>
    </row>
  </sheetData>
  <mergeCells count="14">
    <mergeCell ref="B26:I28"/>
    <mergeCell ref="B1:I1"/>
    <mergeCell ref="B2:I2"/>
    <mergeCell ref="B3:I3"/>
    <mergeCell ref="B4:I4"/>
    <mergeCell ref="B5:I5"/>
    <mergeCell ref="B6:I6"/>
    <mergeCell ref="B7:I7"/>
    <mergeCell ref="B8:I8"/>
    <mergeCell ref="B9:I9"/>
    <mergeCell ref="B10:I10"/>
    <mergeCell ref="B11:E11"/>
    <mergeCell ref="F11:I11"/>
    <mergeCell ref="B24:I24"/>
  </mergeCells>
  <phoneticPr fontId="1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扫描归档软件预算</vt:lpstr>
      <vt:lpstr>档案管理软件预算</vt:lpstr>
      <vt:lpstr>Project Note</vt:lpstr>
      <vt:lpstr>Overage</vt:lpstr>
      <vt:lpstr>扫描归档软件预算!Print_Titles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office</dc:creator>
  <cp:lastModifiedBy>hitfgx</cp:lastModifiedBy>
  <cp:lastPrinted>2018-07-11T11:16:26Z</cp:lastPrinted>
  <dcterms:created xsi:type="dcterms:W3CDTF">2017-10-20T04:06:08Z</dcterms:created>
  <dcterms:modified xsi:type="dcterms:W3CDTF">2018-09-02T03:26:58Z</dcterms:modified>
</cp:coreProperties>
</file>