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SRepos\PassengerJobs\"/>
    </mc:Choice>
  </mc:AlternateContent>
  <xr:revisionPtr revIDLastSave="0" documentId="13_ncr:1_{F27F8206-8E0E-4AC2-B3A9-1D0920A84E28}" xr6:coauthVersionLast="45" xr6:coauthVersionMax="45" xr10:uidLastSave="{00000000-0000-0000-0000-000000000000}"/>
  <bookViews>
    <workbookView xWindow="-108" yWindow="-108" windowWidth="23256" windowHeight="12576" activeTab="1" xr2:uid="{FF7444C4-5244-4C41-BC08-73BF06F162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" l="1"/>
  <c r="Q11" i="2"/>
  <c r="P8" i="2" l="1"/>
  <c r="Q8" i="2"/>
  <c r="R8" i="2"/>
  <c r="S8" i="2"/>
  <c r="V8" i="2"/>
  <c r="W8" i="2"/>
  <c r="X8" i="2"/>
  <c r="Y8" i="2"/>
  <c r="P9" i="2"/>
  <c r="R9" i="2"/>
  <c r="S9" i="2"/>
  <c r="V9" i="2"/>
  <c r="X9" i="2"/>
  <c r="Y9" i="2"/>
  <c r="O10" i="2"/>
  <c r="P10" i="2"/>
  <c r="Q10" i="2"/>
  <c r="R10" i="2"/>
  <c r="S10" i="2"/>
  <c r="T10" i="2"/>
  <c r="U10" i="2"/>
  <c r="V10" i="2"/>
  <c r="W10" i="2"/>
  <c r="X10" i="2"/>
  <c r="Y10" i="2"/>
  <c r="Z10" i="2"/>
  <c r="P11" i="2"/>
  <c r="R11" i="2"/>
  <c r="S11" i="2"/>
  <c r="T11" i="2"/>
  <c r="U11" i="2"/>
  <c r="V11" i="2"/>
  <c r="W11" i="2"/>
  <c r="X11" i="2"/>
  <c r="Y11" i="2"/>
  <c r="Z11" i="2"/>
  <c r="L8" i="2"/>
  <c r="O8" i="2" s="1"/>
  <c r="M8" i="2"/>
  <c r="T8" i="2" s="1"/>
  <c r="L9" i="2"/>
  <c r="O9" i="2" s="1"/>
  <c r="M9" i="2"/>
  <c r="T9" i="2" s="1"/>
  <c r="L10" i="2"/>
  <c r="M10" i="2"/>
  <c r="L11" i="2"/>
  <c r="M11" i="2"/>
  <c r="W9" i="2" l="1"/>
  <c r="Q9" i="2"/>
  <c r="U9" i="2"/>
  <c r="U8" i="2"/>
  <c r="Z9" i="2"/>
  <c r="Z8" i="2"/>
  <c r="L15" i="2"/>
  <c r="O15" i="2" s="1"/>
  <c r="M15" i="2"/>
  <c r="L16" i="2"/>
  <c r="O16" i="2" s="1"/>
  <c r="M16" i="2"/>
  <c r="Z16" i="2" s="1"/>
  <c r="L17" i="2"/>
  <c r="R17" i="2" s="1"/>
  <c r="M17" i="2"/>
  <c r="Z17" i="2"/>
  <c r="L14" i="2"/>
  <c r="M14" i="2"/>
  <c r="O14" i="2"/>
  <c r="P14" i="2"/>
  <c r="Q14" i="2"/>
  <c r="R14" i="2"/>
  <c r="S14" i="2"/>
  <c r="T14" i="2"/>
  <c r="U14" i="2"/>
  <c r="V14" i="2"/>
  <c r="W14" i="2"/>
  <c r="X14" i="2"/>
  <c r="Y14" i="2"/>
  <c r="Z14" i="2"/>
  <c r="P15" i="2"/>
  <c r="Q15" i="2"/>
  <c r="R15" i="2"/>
  <c r="S15" i="2"/>
  <c r="T15" i="2"/>
  <c r="V15" i="2"/>
  <c r="W15" i="2"/>
  <c r="X15" i="2"/>
  <c r="Y15" i="2"/>
  <c r="Z15" i="2"/>
  <c r="P16" i="2"/>
  <c r="R16" i="2"/>
  <c r="S16" i="2"/>
  <c r="U16" i="2"/>
  <c r="V16" i="2"/>
  <c r="Y16" i="2"/>
  <c r="P17" i="2"/>
  <c r="Q17" i="2"/>
  <c r="S17" i="2"/>
  <c r="V17" i="2"/>
  <c r="W17" i="2"/>
  <c r="Y17" i="2"/>
  <c r="X7" i="2"/>
  <c r="Y7" i="2"/>
  <c r="Z7" i="2"/>
  <c r="X12" i="2"/>
  <c r="Y12" i="2"/>
  <c r="Z12" i="2"/>
  <c r="X13" i="2"/>
  <c r="Y13" i="2"/>
  <c r="Z13" i="2"/>
  <c r="X18" i="2"/>
  <c r="Y18" i="2"/>
  <c r="Z18" i="2"/>
  <c r="X19" i="2"/>
  <c r="Y19" i="2"/>
  <c r="Z19" i="2"/>
  <c r="X20" i="2"/>
  <c r="Y20" i="2"/>
  <c r="Z20" i="2"/>
  <c r="X21" i="2"/>
  <c r="Y21" i="2"/>
  <c r="Z21" i="2"/>
  <c r="Y22" i="2"/>
  <c r="Y23" i="2"/>
  <c r="Y24" i="2"/>
  <c r="Y25" i="2"/>
  <c r="Z6" i="2"/>
  <c r="X6" i="2"/>
  <c r="W7" i="2"/>
  <c r="W12" i="2"/>
  <c r="W13" i="2"/>
  <c r="W18" i="2"/>
  <c r="W19" i="2"/>
  <c r="W20" i="2"/>
  <c r="W21" i="2"/>
  <c r="W6" i="2"/>
  <c r="U7" i="2"/>
  <c r="U12" i="2"/>
  <c r="U13" i="2"/>
  <c r="U18" i="2"/>
  <c r="U19" i="2"/>
  <c r="U20" i="2"/>
  <c r="U21" i="2"/>
  <c r="U6" i="2"/>
  <c r="X17" i="2" l="1"/>
  <c r="X16" i="2"/>
  <c r="Q16" i="2"/>
  <c r="O17" i="2"/>
  <c r="W16" i="2"/>
  <c r="U15" i="2"/>
  <c r="U17" i="2"/>
  <c r="T17" i="2"/>
  <c r="T16" i="2"/>
  <c r="T19" i="2"/>
  <c r="R19" i="2"/>
  <c r="S6" i="2"/>
  <c r="O19" i="2"/>
  <c r="O23" i="2"/>
  <c r="O25" i="2"/>
  <c r="O6" i="2"/>
  <c r="V7" i="2"/>
  <c r="V12" i="2"/>
  <c r="V13" i="2"/>
  <c r="V18" i="2"/>
  <c r="V19" i="2"/>
  <c r="V20" i="2"/>
  <c r="V21" i="2"/>
  <c r="V22" i="2"/>
  <c r="V23" i="2"/>
  <c r="V24" i="2"/>
  <c r="V25" i="2"/>
  <c r="Y6" i="2"/>
  <c r="V6" i="2"/>
  <c r="S7" i="2"/>
  <c r="S12" i="2"/>
  <c r="S13" i="2"/>
  <c r="S18" i="2"/>
  <c r="S19" i="2"/>
  <c r="S20" i="2"/>
  <c r="S21" i="2"/>
  <c r="S22" i="2"/>
  <c r="S23" i="2"/>
  <c r="S24" i="2"/>
  <c r="S25" i="2"/>
  <c r="P7" i="2"/>
  <c r="P12" i="2"/>
  <c r="P13" i="2"/>
  <c r="P18" i="2"/>
  <c r="P19" i="2"/>
  <c r="P20" i="2"/>
  <c r="P21" i="2"/>
  <c r="P22" i="2"/>
  <c r="P23" i="2"/>
  <c r="P24" i="2"/>
  <c r="P25" i="2"/>
  <c r="P6" i="2"/>
  <c r="L7" i="2"/>
  <c r="M7" i="2"/>
  <c r="L12" i="2"/>
  <c r="M12" i="2"/>
  <c r="Q12" i="2" s="1"/>
  <c r="L13" i="2"/>
  <c r="M13" i="2"/>
  <c r="L18" i="2"/>
  <c r="R18" i="2" s="1"/>
  <c r="M18" i="2"/>
  <c r="L19" i="2"/>
  <c r="M19" i="2"/>
  <c r="Q19" i="2" s="1"/>
  <c r="L20" i="2"/>
  <c r="M20" i="2"/>
  <c r="Q20" i="2" s="1"/>
  <c r="L21" i="2"/>
  <c r="O21" i="2" s="1"/>
  <c r="M21" i="2"/>
  <c r="T21" i="2" s="1"/>
  <c r="L22" i="2"/>
  <c r="M22" i="2"/>
  <c r="L23" i="2"/>
  <c r="M23" i="2"/>
  <c r="L24" i="2"/>
  <c r="M24" i="2"/>
  <c r="L25" i="2"/>
  <c r="M25" i="2"/>
  <c r="M6" i="2"/>
  <c r="L6" i="2"/>
  <c r="T22" i="2" l="1"/>
  <c r="Z22" i="2"/>
  <c r="W22" i="2"/>
  <c r="R22" i="2"/>
  <c r="U22" i="2"/>
  <c r="X22" i="2"/>
  <c r="R23" i="2"/>
  <c r="X23" i="2"/>
  <c r="U23" i="2"/>
  <c r="W23" i="2"/>
  <c r="Z23" i="2"/>
  <c r="T23" i="2"/>
  <c r="U25" i="2"/>
  <c r="X25" i="2"/>
  <c r="R25" i="2"/>
  <c r="Q25" i="2"/>
  <c r="Z25" i="2"/>
  <c r="W25" i="2"/>
  <c r="R24" i="2"/>
  <c r="U24" i="2"/>
  <c r="X24" i="2"/>
  <c r="T24" i="2"/>
  <c r="W24" i="2"/>
  <c r="Z24" i="2"/>
  <c r="Q24" i="2"/>
  <c r="Q21" i="2"/>
  <c r="R21" i="2"/>
  <c r="T20" i="2"/>
  <c r="O20" i="2"/>
  <c r="R20" i="2"/>
  <c r="O18" i="2"/>
  <c r="T18" i="2"/>
  <c r="Q18" i="2"/>
  <c r="T25" i="2"/>
  <c r="O24" i="2"/>
  <c r="O22" i="2"/>
  <c r="Q22" i="2"/>
  <c r="Q23" i="2"/>
  <c r="R7" i="2"/>
  <c r="O7" i="2"/>
  <c r="T7" i="2"/>
  <c r="Q7" i="2"/>
  <c r="Q6" i="2"/>
  <c r="R6" i="2"/>
  <c r="T6" i="2"/>
  <c r="O12" i="2"/>
  <c r="R12" i="2"/>
  <c r="T12" i="2"/>
  <c r="Q13" i="2"/>
  <c r="T13" i="2"/>
  <c r="R13" i="2"/>
  <c r="O13" i="2"/>
  <c r="J3" i="1"/>
  <c r="D10" i="1" s="1"/>
  <c r="G10" i="1" s="1"/>
  <c r="I3" i="1"/>
  <c r="C10" i="1"/>
  <c r="C9" i="1"/>
  <c r="B9" i="1" l="1"/>
  <c r="B14" i="1"/>
  <c r="B13" i="1"/>
  <c r="D14" i="1"/>
  <c r="D13" i="1"/>
  <c r="D9" i="1"/>
  <c r="B10" i="1"/>
  <c r="F10" i="1" s="1"/>
</calcChain>
</file>

<file path=xl/sharedStrings.xml><?xml version="1.0" encoding="utf-8"?>
<sst xmlns="http://schemas.openxmlformats.org/spreadsheetml/2006/main" count="141" uniqueCount="51">
  <si>
    <t>pole x</t>
  </si>
  <si>
    <t>@ 3rd rivet down</t>
  </si>
  <si>
    <t>pole y</t>
  </si>
  <si>
    <t>pole z</t>
  </si>
  <si>
    <t>norm x</t>
  </si>
  <si>
    <t>norm z</t>
  </si>
  <si>
    <t>plus y</t>
  </si>
  <si>
    <t>x</t>
  </si>
  <si>
    <t>y</t>
  </si>
  <si>
    <t>z</t>
  </si>
  <si>
    <t>Left</t>
  </si>
  <si>
    <t>Right</t>
  </si>
  <si>
    <t>perp x</t>
  </si>
  <si>
    <t>perp z</t>
  </si>
  <si>
    <t>norm coef</t>
  </si>
  <si>
    <t>perp coef left</t>
  </si>
  <si>
    <t>perp coef right</t>
  </si>
  <si>
    <t>Small Right</t>
  </si>
  <si>
    <t>Small Left</t>
  </si>
  <si>
    <t>Pole position @ 3rd rivet</t>
  </si>
  <si>
    <t>Normal</t>
  </si>
  <si>
    <t>Perpendicular</t>
  </si>
  <si>
    <t>Track</t>
  </si>
  <si>
    <t>delta y</t>
  </si>
  <si>
    <t>left coef</t>
  </si>
  <si>
    <t>right coef</t>
  </si>
  <si>
    <t>s left coef</t>
  </si>
  <si>
    <t>s right coef</t>
  </si>
  <si>
    <t>Type</t>
  </si>
  <si>
    <t>Yard</t>
  </si>
  <si>
    <t>CSW</t>
  </si>
  <si>
    <t>Small</t>
  </si>
  <si>
    <t>Location</t>
  </si>
  <si>
    <t>Normal Left</t>
  </si>
  <si>
    <t>Normal Right</t>
  </si>
  <si>
    <t>Building</t>
  </si>
  <si>
    <t>Exit</t>
  </si>
  <si>
    <t>Side</t>
  </si>
  <si>
    <t>Rotation</t>
  </si>
  <si>
    <t>MF</t>
  </si>
  <si>
    <t>HB</t>
  </si>
  <si>
    <t>West</t>
  </si>
  <si>
    <t>East</t>
  </si>
  <si>
    <t>0 rotation -&gt; forward = normal, slanted for right</t>
  </si>
  <si>
    <t>GF</t>
  </si>
  <si>
    <t>Loop</t>
  </si>
  <si>
    <t>Entry</t>
  </si>
  <si>
    <t>North</t>
  </si>
  <si>
    <t>South</t>
  </si>
  <si>
    <t>s norm coef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</si>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</sst>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743F-E4EA-4A56-9205-138BCB9225B4}">
  <dimension ref="A1:J14"/>
  <sheetViews>
    <sheetView workbookViewId="0">
      <selection activeCell="F3" sqref="F3:G3"/>
    </sheetView>
  </sheetViews>
  <sheetFormatPr defaultRowHeight="14.4" x14ac:dyDescent="0.3"/>
  <cols>
    <col min="1" max="1" width="11.21875" customWidth="1"/>
    <col min="2" max="2" width="9.44140625" bestFit="1" customWidth="1"/>
    <col min="3" max="3" width="9.33203125" bestFit="1" customWidth="1"/>
    <col min="4" max="4" width="8.44140625" customWidth="1"/>
    <col min="5" max="7" width="7.21875" customWidth="1"/>
    <col min="8" max="8" width="5.33203125" customWidth="1"/>
    <col min="9" max="10" width="7" customWidth="1"/>
  </cols>
  <sheetData>
    <row r="1" spans="1:10" x14ac:dyDescent="0.3">
      <c r="A1" s="1" t="s">
        <v>1</v>
      </c>
    </row>
    <row r="2" spans="1:10" x14ac:dyDescent="0.3">
      <c r="B2" s="3" t="s">
        <v>0</v>
      </c>
      <c r="C2" s="3" t="s">
        <v>2</v>
      </c>
      <c r="D2" s="3" t="s">
        <v>3</v>
      </c>
      <c r="E2" s="4"/>
      <c r="F2" s="3" t="s">
        <v>4</v>
      </c>
      <c r="G2" s="3" t="s">
        <v>5</v>
      </c>
      <c r="I2" s="3" t="s">
        <v>12</v>
      </c>
      <c r="J2" s="9" t="s">
        <v>13</v>
      </c>
    </row>
    <row r="3" spans="1:10" x14ac:dyDescent="0.3">
      <c r="B3" s="5">
        <v>157.50200000000001</v>
      </c>
      <c r="C3" s="5">
        <v>126.75700000000001</v>
      </c>
      <c r="D3" s="5">
        <v>502.49200000000002</v>
      </c>
      <c r="E3" s="4"/>
      <c r="F3" s="7">
        <v>0.68589999999999995</v>
      </c>
      <c r="G3" s="7">
        <v>0.72770000000000001</v>
      </c>
      <c r="H3" s="12"/>
      <c r="I3" s="7">
        <f>-G3</f>
        <v>-0.72770000000000001</v>
      </c>
      <c r="J3" s="7">
        <f>F3</f>
        <v>0.68589999999999995</v>
      </c>
    </row>
    <row r="4" spans="1:10" x14ac:dyDescent="0.3">
      <c r="B4" s="4"/>
      <c r="C4" s="4"/>
      <c r="D4" s="10"/>
      <c r="E4" s="4"/>
      <c r="F4" s="4"/>
      <c r="G4" s="4"/>
    </row>
    <row r="5" spans="1:10" ht="28.8" x14ac:dyDescent="0.3">
      <c r="B5" s="11" t="s">
        <v>14</v>
      </c>
      <c r="C5" s="11" t="s">
        <v>16</v>
      </c>
      <c r="D5" s="11" t="s">
        <v>15</v>
      </c>
      <c r="E5" s="4"/>
      <c r="F5" s="3" t="s">
        <v>6</v>
      </c>
      <c r="G5" s="4"/>
    </row>
    <row r="6" spans="1:10" x14ac:dyDescent="0.3">
      <c r="B6" s="3">
        <v>-0.2</v>
      </c>
      <c r="C6" s="3">
        <v>2.2008999999999999</v>
      </c>
      <c r="D6" s="3">
        <v>-2.2008999999999999</v>
      </c>
      <c r="E6" s="4"/>
      <c r="F6" s="3">
        <v>0.3</v>
      </c>
      <c r="G6" s="4"/>
    </row>
    <row r="7" spans="1:10" x14ac:dyDescent="0.3">
      <c r="B7" s="4"/>
      <c r="C7" s="4"/>
      <c r="D7" s="4"/>
      <c r="E7" s="4"/>
      <c r="F7" s="4"/>
      <c r="G7" s="4"/>
    </row>
    <row r="8" spans="1:10" x14ac:dyDescent="0.3">
      <c r="B8" s="3" t="s">
        <v>7</v>
      </c>
      <c r="C8" s="3" t="s">
        <v>8</v>
      </c>
      <c r="D8" s="3" t="s">
        <v>9</v>
      </c>
      <c r="E8" s="4"/>
      <c r="F8" s="4"/>
      <c r="G8" s="4"/>
    </row>
    <row r="9" spans="1:10" x14ac:dyDescent="0.3">
      <c r="A9" s="2" t="s">
        <v>11</v>
      </c>
      <c r="B9" s="6">
        <f>B3+(B6*F3)+(C6*I3)</f>
        <v>155.76322507</v>
      </c>
      <c r="C9" s="6">
        <f>C3+F6</f>
        <v>127.057</v>
      </c>
      <c r="D9" s="6">
        <f>D3+(B6*G3)+(C6*J3)</f>
        <v>503.85605731000004</v>
      </c>
      <c r="E9" s="4"/>
      <c r="F9" s="4"/>
      <c r="G9" s="4"/>
    </row>
    <row r="10" spans="1:10" x14ac:dyDescent="0.3">
      <c r="A10" s="2" t="s">
        <v>10</v>
      </c>
      <c r="B10" s="6">
        <f>B3+(B6*F3)+(D6*I3)</f>
        <v>158.96641493000001</v>
      </c>
      <c r="C10" s="6">
        <f>C3+F6</f>
        <v>127.057</v>
      </c>
      <c r="D10" s="6">
        <f>D3+(B6*G3)+(D6*J3)</f>
        <v>500.83686269000003</v>
      </c>
      <c r="E10" s="4"/>
      <c r="F10" s="8">
        <f>B10-B3</f>
        <v>1.4644149300000038</v>
      </c>
      <c r="G10" s="8">
        <f>D10-D3</f>
        <v>-1.6551373099999864</v>
      </c>
    </row>
    <row r="12" spans="1:10" x14ac:dyDescent="0.3">
      <c r="B12" s="4" t="s">
        <v>7</v>
      </c>
      <c r="C12" s="4"/>
      <c r="D12" s="4" t="s">
        <v>9</v>
      </c>
    </row>
    <row r="13" spans="1:10" x14ac:dyDescent="0.3">
      <c r="A13" s="2" t="s">
        <v>17</v>
      </c>
      <c r="B13" s="6">
        <f>$B$3+($B$6*$F$3)+(E13*$I$3)</f>
        <v>156.05496000000002</v>
      </c>
      <c r="C13" s="6"/>
      <c r="D13" s="6">
        <f>$D$3+($B$6*$G$3)+(E13*$J$3)</f>
        <v>503.58108000000004</v>
      </c>
      <c r="E13">
        <v>1.8</v>
      </c>
    </row>
    <row r="14" spans="1:10" x14ac:dyDescent="0.3">
      <c r="A14" s="2" t="s">
        <v>18</v>
      </c>
      <c r="B14" s="6">
        <f>$B$3+($B$6*$F$3)+(E14*$I$3)</f>
        <v>158.67468</v>
      </c>
      <c r="C14" s="6"/>
      <c r="D14" s="6">
        <f>$D$3+($B$6*$G$3)+(E14*$J$3)</f>
        <v>501.11184000000003</v>
      </c>
      <c r="E14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E05-A227-4E9A-8E54-2EC93E0F0E79}">
  <dimension ref="A1:Z42"/>
  <sheetViews>
    <sheetView tabSelected="1" workbookViewId="0">
      <selection activeCell="J11" sqref="J11"/>
    </sheetView>
  </sheetViews>
  <sheetFormatPr defaultRowHeight="14.4" x14ac:dyDescent="0.3"/>
  <cols>
    <col min="1" max="1" width="7.109375" style="4" customWidth="1"/>
    <col min="2" max="2" width="5.44140625" bestFit="1" customWidth="1"/>
    <col min="3" max="3" width="8.44140625" customWidth="1"/>
    <col min="4" max="4" width="7.77734375" customWidth="1"/>
    <col min="5" max="5" width="7.109375" customWidth="1"/>
    <col min="6" max="6" width="8.109375" bestFit="1" customWidth="1"/>
    <col min="7" max="9" width="8.6640625" customWidth="1"/>
    <col min="10" max="13" width="7.33203125" customWidth="1"/>
    <col min="14" max="14" width="1.77734375" customWidth="1"/>
    <col min="15" max="26" width="8.77734375" customWidth="1"/>
  </cols>
  <sheetData>
    <row r="1" spans="1:26" s="13" customFormat="1" ht="28.8" x14ac:dyDescent="0.3">
      <c r="A1" s="14"/>
      <c r="B1" s="14"/>
      <c r="C1" s="14"/>
      <c r="D1" s="14"/>
      <c r="E1" s="14"/>
      <c r="F1" s="14"/>
      <c r="G1" s="14"/>
      <c r="H1" s="14" t="s">
        <v>23</v>
      </c>
      <c r="I1" s="14"/>
      <c r="J1" s="14" t="s">
        <v>14</v>
      </c>
      <c r="K1" s="14" t="s">
        <v>49</v>
      </c>
      <c r="L1" s="14"/>
      <c r="M1" s="14"/>
      <c r="N1" s="14"/>
      <c r="O1" s="14" t="s">
        <v>24</v>
      </c>
      <c r="P1" s="14"/>
      <c r="Q1" s="14"/>
      <c r="R1" s="14" t="s">
        <v>25</v>
      </c>
      <c r="S1" s="14"/>
      <c r="T1" s="14"/>
      <c r="U1" s="14" t="s">
        <v>26</v>
      </c>
      <c r="V1" s="14"/>
      <c r="W1" s="14"/>
      <c r="X1" s="14" t="s">
        <v>27</v>
      </c>
      <c r="Y1" s="14"/>
      <c r="Z1" s="14"/>
    </row>
    <row r="2" spans="1:26" x14ac:dyDescent="0.3">
      <c r="A2" s="28" t="s">
        <v>43</v>
      </c>
      <c r="B2" s="4"/>
      <c r="C2" s="4"/>
      <c r="D2" s="4"/>
      <c r="E2" s="4"/>
      <c r="F2" s="4"/>
      <c r="G2" s="4"/>
      <c r="H2" s="4">
        <v>0.3</v>
      </c>
      <c r="I2" s="4"/>
      <c r="J2" s="4">
        <v>-0.4</v>
      </c>
      <c r="K2" s="4">
        <v>-0.2</v>
      </c>
      <c r="L2" s="4"/>
      <c r="M2" s="4"/>
      <c r="N2" s="4"/>
      <c r="O2" s="4">
        <v>-2.2000000000000002</v>
      </c>
      <c r="P2" s="4"/>
      <c r="Q2" s="4"/>
      <c r="R2" s="4">
        <v>2.2000000000000002</v>
      </c>
      <c r="S2" s="4"/>
      <c r="T2" s="4"/>
      <c r="U2" s="4">
        <v>-1.8</v>
      </c>
      <c r="V2" s="4"/>
      <c r="W2" s="4"/>
      <c r="X2" s="4">
        <v>1.8</v>
      </c>
      <c r="Y2" s="4"/>
      <c r="Z2" s="4"/>
    </row>
    <row r="3" spans="1:2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B4" s="4"/>
      <c r="C4" s="4"/>
      <c r="D4" s="4"/>
      <c r="E4" s="4"/>
      <c r="F4" s="4"/>
      <c r="G4" s="37" t="s">
        <v>19</v>
      </c>
      <c r="H4" s="38"/>
      <c r="I4" s="39"/>
      <c r="J4" s="37" t="s">
        <v>20</v>
      </c>
      <c r="K4" s="39"/>
      <c r="L4" s="37" t="s">
        <v>21</v>
      </c>
      <c r="M4" s="39"/>
      <c r="N4" s="4"/>
      <c r="O4" s="37" t="s">
        <v>33</v>
      </c>
      <c r="P4" s="38"/>
      <c r="Q4" s="39"/>
      <c r="R4" s="37" t="s">
        <v>34</v>
      </c>
      <c r="S4" s="38"/>
      <c r="T4" s="39"/>
      <c r="U4" s="37" t="s">
        <v>18</v>
      </c>
      <c r="V4" s="38"/>
      <c r="W4" s="39"/>
      <c r="X4" s="37" t="s">
        <v>17</v>
      </c>
      <c r="Y4" s="38"/>
      <c r="Z4" s="39"/>
    </row>
    <row r="5" spans="1:26" x14ac:dyDescent="0.3">
      <c r="A5" s="3" t="s">
        <v>29</v>
      </c>
      <c r="B5" s="15" t="s">
        <v>22</v>
      </c>
      <c r="C5" s="15" t="s">
        <v>32</v>
      </c>
      <c r="D5" s="15" t="s">
        <v>28</v>
      </c>
      <c r="E5" s="15" t="s">
        <v>37</v>
      </c>
      <c r="F5" s="15" t="s">
        <v>38</v>
      </c>
      <c r="G5" s="3" t="s">
        <v>7</v>
      </c>
      <c r="H5" s="3" t="s">
        <v>8</v>
      </c>
      <c r="I5" s="3" t="s">
        <v>9</v>
      </c>
      <c r="J5" s="3" t="s">
        <v>7</v>
      </c>
      <c r="K5" s="3" t="s">
        <v>9</v>
      </c>
      <c r="L5" s="3" t="s">
        <v>7</v>
      </c>
      <c r="M5" s="3" t="s">
        <v>9</v>
      </c>
      <c r="N5" s="4"/>
      <c r="O5" s="3" t="s">
        <v>7</v>
      </c>
      <c r="P5" s="3" t="s">
        <v>8</v>
      </c>
      <c r="Q5" s="3" t="s">
        <v>9</v>
      </c>
      <c r="R5" s="3" t="s">
        <v>7</v>
      </c>
      <c r="S5" s="3" t="s">
        <v>8</v>
      </c>
      <c r="T5" s="3" t="s">
        <v>9</v>
      </c>
      <c r="U5" s="3" t="s">
        <v>7</v>
      </c>
      <c r="V5" s="3" t="s">
        <v>8</v>
      </c>
      <c r="W5" s="3" t="s">
        <v>9</v>
      </c>
      <c r="X5" s="3" t="s">
        <v>7</v>
      </c>
      <c r="Y5" s="3" t="s">
        <v>8</v>
      </c>
      <c r="Z5" s="3" t="s">
        <v>9</v>
      </c>
    </row>
    <row r="6" spans="1:26" x14ac:dyDescent="0.3">
      <c r="A6" s="4" t="s">
        <v>30</v>
      </c>
      <c r="B6" s="4">
        <v>6</v>
      </c>
      <c r="C6" s="4" t="s">
        <v>35</v>
      </c>
      <c r="D6" s="4" t="s">
        <v>20</v>
      </c>
      <c r="E6" s="4" t="s">
        <v>10</v>
      </c>
      <c r="F6" s="4">
        <v>180</v>
      </c>
      <c r="G6" s="17">
        <v>1686.55</v>
      </c>
      <c r="H6" s="25">
        <v>128.77000000000001</v>
      </c>
      <c r="I6" s="18">
        <v>5338.27</v>
      </c>
      <c r="J6" s="8">
        <v>-0.68589999999999995</v>
      </c>
      <c r="K6" s="8">
        <v>-0.72770000000000001</v>
      </c>
      <c r="L6" s="21">
        <f>-$K6</f>
        <v>0.72770000000000001</v>
      </c>
      <c r="M6" s="22">
        <f>$J6</f>
        <v>-0.68589999999999995</v>
      </c>
      <c r="N6" s="4"/>
      <c r="O6" s="17">
        <f>$G6+($J6*$J$2)+($L6*$O$2)</f>
        <v>1685.2234199999998</v>
      </c>
      <c r="P6" s="25">
        <f>$H6+$H$2</f>
        <v>129.07000000000002</v>
      </c>
      <c r="Q6" s="18">
        <f>$I6+($K6*$J$2)+($M6*$O$2)</f>
        <v>5340.07006</v>
      </c>
      <c r="R6" s="17">
        <f>$G6+($J6*$J$2)+($L6*$R$2)</f>
        <v>1688.4252999999999</v>
      </c>
      <c r="S6" s="25">
        <f>$H6+$H$2</f>
        <v>129.07000000000002</v>
      </c>
      <c r="T6" s="18">
        <f>$I6+($K6*$J$2)+($M6*$R$2)</f>
        <v>5337.0521000000008</v>
      </c>
      <c r="U6" s="17">
        <f>$G6+($J6*$K$2)+($L6*$U$2)</f>
        <v>1685.3773199999998</v>
      </c>
      <c r="V6" s="25">
        <f>$H6+$H$2</f>
        <v>129.07000000000002</v>
      </c>
      <c r="W6" s="18">
        <f>$I6+($K6*$K$2)+($M6*$U$2)</f>
        <v>5339.6501600000011</v>
      </c>
      <c r="X6" s="17">
        <f>$G6+($J6*$K$2)+($L6*$X$2)</f>
        <v>1687.99704</v>
      </c>
      <c r="Y6" s="25">
        <f>$H6+$H$2</f>
        <v>129.07000000000002</v>
      </c>
      <c r="Z6" s="18">
        <f>$I6+($K6*$K$2)+($M6*$X$2)</f>
        <v>5337.1809200000007</v>
      </c>
    </row>
    <row r="7" spans="1:26" x14ac:dyDescent="0.3">
      <c r="A7" s="4" t="s">
        <v>30</v>
      </c>
      <c r="B7" s="4">
        <v>6</v>
      </c>
      <c r="C7" s="4" t="s">
        <v>36</v>
      </c>
      <c r="D7" s="4" t="s">
        <v>20</v>
      </c>
      <c r="E7" s="4" t="s">
        <v>11</v>
      </c>
      <c r="F7" s="4"/>
      <c r="G7" s="19">
        <v>1795.47</v>
      </c>
      <c r="H7" s="26">
        <v>128.77000000000001</v>
      </c>
      <c r="I7" s="20">
        <v>5453.83</v>
      </c>
      <c r="J7" s="8">
        <v>0.68589999999999995</v>
      </c>
      <c r="K7" s="8">
        <v>0.72770000000000001</v>
      </c>
      <c r="L7" s="23">
        <f t="shared" ref="L7:L25" si="0">-$K7</f>
        <v>-0.72770000000000001</v>
      </c>
      <c r="M7" s="24">
        <f t="shared" ref="M7:M25" si="1">$J7</f>
        <v>0.68589999999999995</v>
      </c>
      <c r="N7" s="4"/>
      <c r="O7" s="19">
        <f t="shared" ref="O7:O25" si="2">$G7+($J7*$J$2)+($L7*$O$2)</f>
        <v>1796.7965800000002</v>
      </c>
      <c r="P7" s="26">
        <f t="shared" ref="P7:P25" si="3">$H7+$H$2</f>
        <v>129.07000000000002</v>
      </c>
      <c r="Q7" s="20">
        <f t="shared" ref="Q7:Q25" si="4">$I7+($K7*$J$2)+($M7*$O$2)</f>
        <v>5452.0299400000004</v>
      </c>
      <c r="R7" s="16">
        <f t="shared" ref="R7:R25" si="5">$G7+($J7*$J$2)+($L7*$R$2)</f>
        <v>1793.5947000000001</v>
      </c>
      <c r="S7" s="16">
        <f t="shared" ref="S7:S25" si="6">$H7+$H$2</f>
        <v>129.07000000000002</v>
      </c>
      <c r="T7" s="20">
        <f t="shared" ref="T7:T25" si="7">$I7+($K7*$J$2)+($M7*$R$2)</f>
        <v>5455.0478999999996</v>
      </c>
      <c r="U7" s="16">
        <f t="shared" ref="U7:U25" si="8">$G7+($J7*$K$2)+($L7*$U$2)</f>
        <v>1796.6426800000002</v>
      </c>
      <c r="V7" s="16">
        <f t="shared" ref="V7:V25" si="9">$H7+$H$2</f>
        <v>129.07000000000002</v>
      </c>
      <c r="W7" s="20">
        <f t="shared" ref="W7:W25" si="10">$I7+($K7*$K$2)+($M7*$U$2)</f>
        <v>5452.4498399999993</v>
      </c>
      <c r="X7" s="16">
        <f t="shared" ref="X7:X25" si="11">$G7+($J7*$K$2)+($L7*$X$2)</f>
        <v>1794.02296</v>
      </c>
      <c r="Y7" s="16">
        <f t="shared" ref="Y7:Y25" si="12">$H7+$H$2</f>
        <v>129.07000000000002</v>
      </c>
      <c r="Z7" s="20">
        <f t="shared" ref="Z7:Z25" si="13">$I7+($K7*$K$2)+($M7*$X$2)</f>
        <v>5454.9190799999997</v>
      </c>
    </row>
    <row r="8" spans="1:26" x14ac:dyDescent="0.3">
      <c r="A8" s="4" t="s">
        <v>30</v>
      </c>
      <c r="B8" s="4">
        <v>5</v>
      </c>
      <c r="C8" s="4" t="s">
        <v>35</v>
      </c>
      <c r="D8" s="4" t="s">
        <v>20</v>
      </c>
      <c r="E8" s="4" t="s">
        <v>11</v>
      </c>
      <c r="F8" s="4"/>
      <c r="G8" s="19">
        <v>1686.55</v>
      </c>
      <c r="H8" s="26">
        <v>128.77000000000001</v>
      </c>
      <c r="I8" s="20">
        <v>5338.27</v>
      </c>
      <c r="J8" s="8">
        <v>-0.68589999999999995</v>
      </c>
      <c r="K8" s="8">
        <v>-0.72770000000000001</v>
      </c>
      <c r="L8" s="23">
        <f t="shared" si="0"/>
        <v>0.72770000000000001</v>
      </c>
      <c r="M8" s="24">
        <f t="shared" si="1"/>
        <v>-0.68589999999999995</v>
      </c>
      <c r="N8" s="4"/>
      <c r="O8" s="19">
        <f t="shared" si="2"/>
        <v>1685.2234199999998</v>
      </c>
      <c r="P8" s="26">
        <f t="shared" si="3"/>
        <v>129.07000000000002</v>
      </c>
      <c r="Q8" s="20">
        <f t="shared" si="4"/>
        <v>5340.07006</v>
      </c>
      <c r="R8" s="16">
        <f t="shared" si="5"/>
        <v>1688.4252999999999</v>
      </c>
      <c r="S8" s="16">
        <f t="shared" si="6"/>
        <v>129.07000000000002</v>
      </c>
      <c r="T8" s="20">
        <f t="shared" si="7"/>
        <v>5337.0521000000008</v>
      </c>
      <c r="U8" s="16">
        <f t="shared" si="8"/>
        <v>1685.3773199999998</v>
      </c>
      <c r="V8" s="16">
        <f t="shared" si="9"/>
        <v>129.07000000000002</v>
      </c>
      <c r="W8" s="20">
        <f t="shared" si="10"/>
        <v>5339.6501600000011</v>
      </c>
      <c r="X8" s="16">
        <f t="shared" si="11"/>
        <v>1687.99704</v>
      </c>
      <c r="Y8" s="16">
        <f t="shared" si="12"/>
        <v>129.07000000000002</v>
      </c>
      <c r="Z8" s="20">
        <f t="shared" si="13"/>
        <v>5337.1809200000007</v>
      </c>
    </row>
    <row r="9" spans="1:26" x14ac:dyDescent="0.3">
      <c r="A9" s="4" t="s">
        <v>30</v>
      </c>
      <c r="B9" s="4">
        <v>5</v>
      </c>
      <c r="C9" s="4" t="s">
        <v>36</v>
      </c>
      <c r="D9" s="4" t="s">
        <v>20</v>
      </c>
      <c r="E9" s="4" t="s">
        <v>10</v>
      </c>
      <c r="F9" s="4">
        <v>180</v>
      </c>
      <c r="G9" s="19">
        <v>1795.47</v>
      </c>
      <c r="H9" s="26">
        <v>128.77000000000001</v>
      </c>
      <c r="I9" s="20">
        <v>5453.83</v>
      </c>
      <c r="J9" s="8">
        <v>0.68589999999999995</v>
      </c>
      <c r="K9" s="8">
        <v>0.72770000000000001</v>
      </c>
      <c r="L9" s="23">
        <f t="shared" si="0"/>
        <v>-0.72770000000000001</v>
      </c>
      <c r="M9" s="24">
        <f t="shared" si="1"/>
        <v>0.68589999999999995</v>
      </c>
      <c r="N9" s="4"/>
      <c r="O9" s="19">
        <f t="shared" si="2"/>
        <v>1796.7965800000002</v>
      </c>
      <c r="P9" s="26">
        <f t="shared" si="3"/>
        <v>129.07000000000002</v>
      </c>
      <c r="Q9" s="20">
        <f t="shared" si="4"/>
        <v>5452.0299400000004</v>
      </c>
      <c r="R9" s="16">
        <f t="shared" si="5"/>
        <v>1793.5947000000001</v>
      </c>
      <c r="S9" s="16">
        <f t="shared" si="6"/>
        <v>129.07000000000002</v>
      </c>
      <c r="T9" s="20">
        <f t="shared" si="7"/>
        <v>5455.0478999999996</v>
      </c>
      <c r="U9" s="16">
        <f t="shared" si="8"/>
        <v>1796.6426800000002</v>
      </c>
      <c r="V9" s="16">
        <f t="shared" si="9"/>
        <v>129.07000000000002</v>
      </c>
      <c r="W9" s="20">
        <f t="shared" si="10"/>
        <v>5452.4498399999993</v>
      </c>
      <c r="X9" s="16">
        <f t="shared" si="11"/>
        <v>1794.02296</v>
      </c>
      <c r="Y9" s="16">
        <f t="shared" si="12"/>
        <v>129.07000000000002</v>
      </c>
      <c r="Z9" s="20">
        <f t="shared" si="13"/>
        <v>5454.9190799999997</v>
      </c>
    </row>
    <row r="10" spans="1:26" x14ac:dyDescent="0.3">
      <c r="A10" s="4" t="s">
        <v>30</v>
      </c>
      <c r="B10" s="4">
        <v>4</v>
      </c>
      <c r="C10" s="4" t="s">
        <v>35</v>
      </c>
      <c r="D10" s="4" t="s">
        <v>31</v>
      </c>
      <c r="E10" s="4" t="s">
        <v>10</v>
      </c>
      <c r="F10" s="4">
        <v>180</v>
      </c>
      <c r="G10" s="19">
        <v>1694.86</v>
      </c>
      <c r="H10" s="26">
        <v>126.75700000000001</v>
      </c>
      <c r="I10" s="20">
        <v>5325.22</v>
      </c>
      <c r="J10" s="8">
        <v>-0.68589999999999995</v>
      </c>
      <c r="K10" s="8">
        <v>-0.72770000000000001</v>
      </c>
      <c r="L10" s="23">
        <f t="shared" si="0"/>
        <v>0.72770000000000001</v>
      </c>
      <c r="M10" s="24">
        <f t="shared" si="1"/>
        <v>-0.68589999999999995</v>
      </c>
      <c r="N10" s="4"/>
      <c r="O10" s="19">
        <f t="shared" si="2"/>
        <v>1693.5334199999998</v>
      </c>
      <c r="P10" s="26">
        <f t="shared" si="3"/>
        <v>127.057</v>
      </c>
      <c r="Q10" s="20">
        <f t="shared" si="4"/>
        <v>5327.0200599999998</v>
      </c>
      <c r="R10" s="16">
        <f t="shared" si="5"/>
        <v>1696.7352999999998</v>
      </c>
      <c r="S10" s="16">
        <f t="shared" si="6"/>
        <v>127.057</v>
      </c>
      <c r="T10" s="20">
        <f t="shared" si="7"/>
        <v>5324.0021000000006</v>
      </c>
      <c r="U10" s="16">
        <f t="shared" si="8"/>
        <v>1693.6873199999998</v>
      </c>
      <c r="V10" s="16">
        <f t="shared" si="9"/>
        <v>127.057</v>
      </c>
      <c r="W10" s="20">
        <f t="shared" si="10"/>
        <v>5326.6001600000009</v>
      </c>
      <c r="X10" s="16">
        <f t="shared" si="11"/>
        <v>1696.3070399999999</v>
      </c>
      <c r="Y10" s="16">
        <f t="shared" si="12"/>
        <v>127.057</v>
      </c>
      <c r="Z10" s="20">
        <f t="shared" si="13"/>
        <v>5324.1309200000005</v>
      </c>
    </row>
    <row r="11" spans="1:26" x14ac:dyDescent="0.3">
      <c r="A11" s="4" t="s">
        <v>30</v>
      </c>
      <c r="B11" s="4">
        <v>4</v>
      </c>
      <c r="C11" s="4" t="s">
        <v>36</v>
      </c>
      <c r="D11" s="4" t="s">
        <v>31</v>
      </c>
      <c r="E11" s="4" t="s">
        <v>11</v>
      </c>
      <c r="F11" s="4"/>
      <c r="G11" s="19">
        <v>1803.5</v>
      </c>
      <c r="H11" s="26">
        <v>126.75700000000001</v>
      </c>
      <c r="I11" s="20">
        <v>5440.49</v>
      </c>
      <c r="J11" s="8">
        <v>0.68589999999999995</v>
      </c>
      <c r="K11" s="8">
        <v>0.72770000000000001</v>
      </c>
      <c r="L11" s="23">
        <f t="shared" si="0"/>
        <v>-0.72770000000000001</v>
      </c>
      <c r="M11" s="24">
        <f t="shared" si="1"/>
        <v>0.68589999999999995</v>
      </c>
      <c r="N11" s="4"/>
      <c r="O11" s="19">
        <f t="shared" si="2"/>
        <v>1804.8265800000001</v>
      </c>
      <c r="P11" s="26">
        <f t="shared" si="3"/>
        <v>127.057</v>
      </c>
      <c r="Q11" s="20">
        <f t="shared" si="4"/>
        <v>5438.6899400000002</v>
      </c>
      <c r="R11" s="16">
        <f t="shared" si="5"/>
        <v>1801.6247000000001</v>
      </c>
      <c r="S11" s="16">
        <f t="shared" si="6"/>
        <v>127.057</v>
      </c>
      <c r="T11" s="20">
        <f t="shared" si="7"/>
        <v>5441.7078999999994</v>
      </c>
      <c r="U11" s="16">
        <f t="shared" si="8"/>
        <v>1804.6726800000001</v>
      </c>
      <c r="V11" s="16">
        <f t="shared" si="9"/>
        <v>127.057</v>
      </c>
      <c r="W11" s="20">
        <f t="shared" si="10"/>
        <v>5439.1098399999992</v>
      </c>
      <c r="X11" s="16">
        <f t="shared" si="11"/>
        <v>1802.05296</v>
      </c>
      <c r="Y11" s="16">
        <f t="shared" si="12"/>
        <v>127.057</v>
      </c>
      <c r="Z11" s="20">
        <f t="shared" si="13"/>
        <v>5441.5790799999995</v>
      </c>
    </row>
    <row r="12" spans="1:26" x14ac:dyDescent="0.3">
      <c r="A12" s="4" t="s">
        <v>30</v>
      </c>
      <c r="B12" s="4">
        <v>3</v>
      </c>
      <c r="C12" s="4" t="s">
        <v>35</v>
      </c>
      <c r="D12" s="4" t="s">
        <v>31</v>
      </c>
      <c r="E12" s="4" t="s">
        <v>11</v>
      </c>
      <c r="F12" s="4"/>
      <c r="G12" s="19">
        <v>1694.86</v>
      </c>
      <c r="H12" s="26">
        <v>126.75700000000001</v>
      </c>
      <c r="I12" s="20">
        <v>5325.22</v>
      </c>
      <c r="J12" s="8">
        <v>-0.68589999999999995</v>
      </c>
      <c r="K12" s="8">
        <v>-0.72770000000000001</v>
      </c>
      <c r="L12" s="23">
        <f t="shared" si="0"/>
        <v>0.72770000000000001</v>
      </c>
      <c r="M12" s="24">
        <f t="shared" si="1"/>
        <v>-0.68589999999999995</v>
      </c>
      <c r="N12" s="4"/>
      <c r="O12" s="19">
        <f t="shared" si="2"/>
        <v>1693.5334199999998</v>
      </c>
      <c r="P12" s="26">
        <f t="shared" si="3"/>
        <v>127.057</v>
      </c>
      <c r="Q12" s="20">
        <f t="shared" si="4"/>
        <v>5327.0200599999998</v>
      </c>
      <c r="R12" s="16">
        <f t="shared" si="5"/>
        <v>1696.7352999999998</v>
      </c>
      <c r="S12" s="16">
        <f t="shared" si="6"/>
        <v>127.057</v>
      </c>
      <c r="T12" s="20">
        <f t="shared" si="7"/>
        <v>5324.0021000000006</v>
      </c>
      <c r="U12" s="16">
        <f t="shared" si="8"/>
        <v>1693.6873199999998</v>
      </c>
      <c r="V12" s="16">
        <f t="shared" si="9"/>
        <v>127.057</v>
      </c>
      <c r="W12" s="20">
        <f t="shared" si="10"/>
        <v>5326.6001600000009</v>
      </c>
      <c r="X12" s="16">
        <f t="shared" si="11"/>
        <v>1696.3070399999999</v>
      </c>
      <c r="Y12" s="16">
        <f t="shared" si="12"/>
        <v>127.057</v>
      </c>
      <c r="Z12" s="20">
        <f t="shared" si="13"/>
        <v>5324.1309200000005</v>
      </c>
    </row>
    <row r="13" spans="1:26" x14ac:dyDescent="0.3">
      <c r="A13" s="29" t="s">
        <v>30</v>
      </c>
      <c r="B13" s="29">
        <v>3</v>
      </c>
      <c r="C13" s="29" t="s">
        <v>36</v>
      </c>
      <c r="D13" s="29" t="s">
        <v>31</v>
      </c>
      <c r="E13" s="29" t="s">
        <v>10</v>
      </c>
      <c r="F13" s="29">
        <v>180</v>
      </c>
      <c r="G13" s="33">
        <v>1803.5</v>
      </c>
      <c r="H13" s="34">
        <v>126.75700000000001</v>
      </c>
      <c r="I13" s="35">
        <v>5440.49</v>
      </c>
      <c r="J13" s="31">
        <v>0.68589999999999995</v>
      </c>
      <c r="K13" s="31">
        <v>0.72770000000000001</v>
      </c>
      <c r="L13" s="30">
        <f t="shared" si="0"/>
        <v>-0.72770000000000001</v>
      </c>
      <c r="M13" s="32">
        <f t="shared" si="1"/>
        <v>0.68589999999999995</v>
      </c>
      <c r="N13" s="4"/>
      <c r="O13" s="33">
        <f t="shared" si="2"/>
        <v>1804.8265800000001</v>
      </c>
      <c r="P13" s="34">
        <f t="shared" si="3"/>
        <v>127.057</v>
      </c>
      <c r="Q13" s="35">
        <f t="shared" si="4"/>
        <v>5438.6899400000002</v>
      </c>
      <c r="R13" s="34">
        <f t="shared" si="5"/>
        <v>1801.6247000000001</v>
      </c>
      <c r="S13" s="34">
        <f t="shared" si="6"/>
        <v>127.057</v>
      </c>
      <c r="T13" s="35">
        <f t="shared" si="7"/>
        <v>5441.7078999999994</v>
      </c>
      <c r="U13" s="34">
        <f t="shared" si="8"/>
        <v>1804.6726800000001</v>
      </c>
      <c r="V13" s="34">
        <f t="shared" si="9"/>
        <v>127.057</v>
      </c>
      <c r="W13" s="35">
        <f t="shared" si="10"/>
        <v>5439.1098399999992</v>
      </c>
      <c r="X13" s="34">
        <f t="shared" si="11"/>
        <v>1802.05296</v>
      </c>
      <c r="Y13" s="34">
        <f t="shared" si="12"/>
        <v>127.057</v>
      </c>
      <c r="Z13" s="35">
        <f t="shared" si="13"/>
        <v>5441.5790799999995</v>
      </c>
    </row>
    <row r="14" spans="1:26" x14ac:dyDescent="0.3">
      <c r="A14" s="36" t="s">
        <v>50</v>
      </c>
      <c r="B14" s="36">
        <v>1</v>
      </c>
      <c r="C14" s="36" t="s">
        <v>48</v>
      </c>
      <c r="D14" s="36" t="s">
        <v>20</v>
      </c>
      <c r="E14" s="36" t="s">
        <v>11</v>
      </c>
      <c r="F14" s="36"/>
      <c r="G14" s="19">
        <v>9483.27</v>
      </c>
      <c r="H14" s="26">
        <v>125.34699999999999</v>
      </c>
      <c r="I14" s="20">
        <v>13413.96</v>
      </c>
      <c r="J14" s="27">
        <v>-0.35849999999999999</v>
      </c>
      <c r="K14" s="27">
        <v>-0.9335</v>
      </c>
      <c r="L14" s="23">
        <f t="shared" si="0"/>
        <v>0.9335</v>
      </c>
      <c r="M14" s="24">
        <f t="shared" si="1"/>
        <v>-0.35849999999999999</v>
      </c>
      <c r="N14" s="4"/>
      <c r="O14" s="19">
        <f t="shared" si="2"/>
        <v>9481.3597000000009</v>
      </c>
      <c r="P14" s="26">
        <f t="shared" si="3"/>
        <v>125.64699999999999</v>
      </c>
      <c r="Q14" s="20">
        <f t="shared" si="4"/>
        <v>13415.122099999999</v>
      </c>
      <c r="R14" s="26">
        <f t="shared" si="5"/>
        <v>9485.4671000000017</v>
      </c>
      <c r="S14" s="26">
        <f t="shared" si="6"/>
        <v>125.64699999999999</v>
      </c>
      <c r="T14" s="20">
        <f t="shared" si="7"/>
        <v>13413.5447</v>
      </c>
      <c r="U14" s="26">
        <f t="shared" si="8"/>
        <v>9481.6614000000009</v>
      </c>
      <c r="V14" s="26">
        <f t="shared" si="9"/>
        <v>125.64699999999999</v>
      </c>
      <c r="W14" s="20">
        <f t="shared" si="10"/>
        <v>13414.791999999999</v>
      </c>
      <c r="X14" s="26">
        <f t="shared" si="11"/>
        <v>9485.0220000000008</v>
      </c>
      <c r="Y14" s="26">
        <f t="shared" si="12"/>
        <v>125.64699999999999</v>
      </c>
      <c r="Z14" s="20">
        <f t="shared" si="13"/>
        <v>13413.501399999999</v>
      </c>
    </row>
    <row r="15" spans="1:26" x14ac:dyDescent="0.3">
      <c r="A15" s="36" t="s">
        <v>50</v>
      </c>
      <c r="B15" s="36">
        <v>1</v>
      </c>
      <c r="C15" s="36" t="s">
        <v>47</v>
      </c>
      <c r="D15" s="36" t="s">
        <v>20</v>
      </c>
      <c r="E15" s="36" t="s">
        <v>10</v>
      </c>
      <c r="F15" s="36">
        <v>180</v>
      </c>
      <c r="G15" s="19">
        <v>9495.0300000000007</v>
      </c>
      <c r="H15" s="26">
        <v>125.34699999999999</v>
      </c>
      <c r="I15" s="20">
        <v>13444.57</v>
      </c>
      <c r="J15" s="27">
        <v>0.35849999999999999</v>
      </c>
      <c r="K15" s="27">
        <v>0.9335</v>
      </c>
      <c r="L15" s="23">
        <f t="shared" si="0"/>
        <v>-0.9335</v>
      </c>
      <c r="M15" s="24">
        <f t="shared" si="1"/>
        <v>0.35849999999999999</v>
      </c>
      <c r="N15" s="4"/>
      <c r="O15" s="19">
        <f t="shared" si="2"/>
        <v>9496.9403000000002</v>
      </c>
      <c r="P15" s="26">
        <f t="shared" si="3"/>
        <v>125.64699999999999</v>
      </c>
      <c r="Q15" s="20">
        <f t="shared" si="4"/>
        <v>13443.4079</v>
      </c>
      <c r="R15" s="26">
        <f t="shared" si="5"/>
        <v>9492.8328999999994</v>
      </c>
      <c r="S15" s="26">
        <f t="shared" si="6"/>
        <v>125.64699999999999</v>
      </c>
      <c r="T15" s="20">
        <f t="shared" si="7"/>
        <v>13444.985299999998</v>
      </c>
      <c r="U15" s="26">
        <f t="shared" si="8"/>
        <v>9496.6386000000002</v>
      </c>
      <c r="V15" s="26">
        <f t="shared" si="9"/>
        <v>125.64699999999999</v>
      </c>
      <c r="W15" s="20">
        <f t="shared" si="10"/>
        <v>13443.737999999999</v>
      </c>
      <c r="X15" s="26">
        <f t="shared" si="11"/>
        <v>9493.2780000000002</v>
      </c>
      <c r="Y15" s="26">
        <f t="shared" si="12"/>
        <v>125.64699999999999</v>
      </c>
      <c r="Z15" s="20">
        <f t="shared" si="13"/>
        <v>13445.0286</v>
      </c>
    </row>
    <row r="16" spans="1:26" x14ac:dyDescent="0.3">
      <c r="A16" s="36" t="s">
        <v>50</v>
      </c>
      <c r="B16" s="36">
        <v>2</v>
      </c>
      <c r="C16" s="36" t="s">
        <v>48</v>
      </c>
      <c r="D16" s="36" t="s">
        <v>20</v>
      </c>
      <c r="E16" s="36" t="s">
        <v>10</v>
      </c>
      <c r="F16" s="36">
        <v>180</v>
      </c>
      <c r="G16" s="19">
        <v>9483.27</v>
      </c>
      <c r="H16" s="26">
        <v>125.34699999999999</v>
      </c>
      <c r="I16" s="20">
        <v>13413.96</v>
      </c>
      <c r="J16" s="27">
        <v>-0.35849999999999999</v>
      </c>
      <c r="K16" s="27">
        <v>-0.9335</v>
      </c>
      <c r="L16" s="23">
        <f t="shared" si="0"/>
        <v>0.9335</v>
      </c>
      <c r="M16" s="24">
        <f t="shared" si="1"/>
        <v>-0.35849999999999999</v>
      </c>
      <c r="N16" s="4"/>
      <c r="O16" s="19">
        <f t="shared" si="2"/>
        <v>9481.3597000000009</v>
      </c>
      <c r="P16" s="26">
        <f t="shared" si="3"/>
        <v>125.64699999999999</v>
      </c>
      <c r="Q16" s="20">
        <f t="shared" si="4"/>
        <v>13415.122099999999</v>
      </c>
      <c r="R16" s="26">
        <f t="shared" si="5"/>
        <v>9485.4671000000017</v>
      </c>
      <c r="S16" s="26">
        <f t="shared" si="6"/>
        <v>125.64699999999999</v>
      </c>
      <c r="T16" s="20">
        <f t="shared" si="7"/>
        <v>13413.5447</v>
      </c>
      <c r="U16" s="26">
        <f t="shared" si="8"/>
        <v>9481.6614000000009</v>
      </c>
      <c r="V16" s="26">
        <f t="shared" si="9"/>
        <v>125.64699999999999</v>
      </c>
      <c r="W16" s="20">
        <f t="shared" si="10"/>
        <v>13414.791999999999</v>
      </c>
      <c r="X16" s="26">
        <f t="shared" si="11"/>
        <v>9485.0220000000008</v>
      </c>
      <c r="Y16" s="26">
        <f t="shared" si="12"/>
        <v>125.64699999999999</v>
      </c>
      <c r="Z16" s="20">
        <f t="shared" si="13"/>
        <v>13413.501399999999</v>
      </c>
    </row>
    <row r="17" spans="1:26" x14ac:dyDescent="0.3">
      <c r="A17" s="29" t="s">
        <v>50</v>
      </c>
      <c r="B17" s="29">
        <v>2</v>
      </c>
      <c r="C17" s="29" t="s">
        <v>47</v>
      </c>
      <c r="D17" s="29" t="s">
        <v>20</v>
      </c>
      <c r="E17" s="29" t="s">
        <v>11</v>
      </c>
      <c r="F17" s="29"/>
      <c r="G17" s="33">
        <v>9495.0300000000007</v>
      </c>
      <c r="H17" s="34">
        <v>125.34699999999999</v>
      </c>
      <c r="I17" s="35">
        <v>13444.57</v>
      </c>
      <c r="J17" s="31">
        <v>0.35849999999999999</v>
      </c>
      <c r="K17" s="31">
        <v>0.9335</v>
      </c>
      <c r="L17" s="30">
        <f t="shared" si="0"/>
        <v>-0.9335</v>
      </c>
      <c r="M17" s="32">
        <f t="shared" si="1"/>
        <v>0.35849999999999999</v>
      </c>
      <c r="N17" s="4"/>
      <c r="O17" s="33">
        <f t="shared" si="2"/>
        <v>9496.9403000000002</v>
      </c>
      <c r="P17" s="34">
        <f t="shared" si="3"/>
        <v>125.64699999999999</v>
      </c>
      <c r="Q17" s="35">
        <f t="shared" si="4"/>
        <v>13443.4079</v>
      </c>
      <c r="R17" s="34">
        <f t="shared" si="5"/>
        <v>9492.8328999999994</v>
      </c>
      <c r="S17" s="34">
        <f t="shared" si="6"/>
        <v>125.64699999999999</v>
      </c>
      <c r="T17" s="35">
        <f t="shared" si="7"/>
        <v>13444.985299999998</v>
      </c>
      <c r="U17" s="34">
        <f t="shared" si="8"/>
        <v>9496.6386000000002</v>
      </c>
      <c r="V17" s="34">
        <f t="shared" si="9"/>
        <v>125.64699999999999</v>
      </c>
      <c r="W17" s="35">
        <f t="shared" si="10"/>
        <v>13443.737999999999</v>
      </c>
      <c r="X17" s="34">
        <f t="shared" si="11"/>
        <v>9493.2780000000002</v>
      </c>
      <c r="Y17" s="34">
        <f t="shared" si="12"/>
        <v>125.64699999999999</v>
      </c>
      <c r="Z17" s="35">
        <f t="shared" si="13"/>
        <v>13445.0286</v>
      </c>
    </row>
    <row r="18" spans="1:26" x14ac:dyDescent="0.3">
      <c r="A18" s="4" t="s">
        <v>39</v>
      </c>
      <c r="B18" s="4">
        <v>1</v>
      </c>
      <c r="C18" s="4" t="s">
        <v>47</v>
      </c>
      <c r="D18" s="4" t="s">
        <v>20</v>
      </c>
      <c r="E18" s="4" t="s">
        <v>11</v>
      </c>
      <c r="F18" s="4"/>
      <c r="G18" s="19">
        <v>2293.29</v>
      </c>
      <c r="H18" s="26">
        <v>165.333</v>
      </c>
      <c r="I18" s="20">
        <v>10932.13</v>
      </c>
      <c r="J18" s="8">
        <v>2.8479999999999998E-2</v>
      </c>
      <c r="K18" s="8">
        <v>0.99960000000000004</v>
      </c>
      <c r="L18" s="23">
        <f t="shared" si="0"/>
        <v>-0.99960000000000004</v>
      </c>
      <c r="M18" s="24">
        <f t="shared" si="1"/>
        <v>2.8479999999999998E-2</v>
      </c>
      <c r="N18" s="4"/>
      <c r="O18" s="19">
        <f t="shared" si="2"/>
        <v>2295.4777280000003</v>
      </c>
      <c r="P18" s="26">
        <f t="shared" si="3"/>
        <v>165.63300000000001</v>
      </c>
      <c r="Q18" s="20">
        <f t="shared" si="4"/>
        <v>10931.667503999999</v>
      </c>
      <c r="R18" s="16">
        <f t="shared" si="5"/>
        <v>2291.0794879999999</v>
      </c>
      <c r="S18" s="16">
        <f t="shared" si="6"/>
        <v>165.63300000000001</v>
      </c>
      <c r="T18" s="20">
        <f t="shared" si="7"/>
        <v>10931.792815999999</v>
      </c>
      <c r="U18" s="16">
        <f t="shared" si="8"/>
        <v>2295.083584</v>
      </c>
      <c r="V18" s="16">
        <f t="shared" si="9"/>
        <v>165.63300000000001</v>
      </c>
      <c r="W18" s="20">
        <f t="shared" si="10"/>
        <v>10931.878816</v>
      </c>
      <c r="X18" s="16">
        <f t="shared" si="11"/>
        <v>2291.4850239999996</v>
      </c>
      <c r="Y18" s="16">
        <f t="shared" si="12"/>
        <v>165.63300000000001</v>
      </c>
      <c r="Z18" s="20">
        <f t="shared" si="13"/>
        <v>10931.981344</v>
      </c>
    </row>
    <row r="19" spans="1:26" x14ac:dyDescent="0.3">
      <c r="A19" s="4" t="s">
        <v>39</v>
      </c>
      <c r="B19" s="4">
        <v>1</v>
      </c>
      <c r="C19" s="4" t="s">
        <v>48</v>
      </c>
      <c r="D19" s="4" t="s">
        <v>20</v>
      </c>
      <c r="E19" s="4" t="s">
        <v>10</v>
      </c>
      <c r="F19" s="4">
        <v>180</v>
      </c>
      <c r="G19" s="19">
        <v>2288.9899999999998</v>
      </c>
      <c r="H19" s="26">
        <v>165.333</v>
      </c>
      <c r="I19" s="20">
        <v>10781.39</v>
      </c>
      <c r="J19" s="8">
        <v>-2.8479999999999998E-2</v>
      </c>
      <c r="K19" s="8">
        <v>-0.99960000000000004</v>
      </c>
      <c r="L19" s="23">
        <f t="shared" si="0"/>
        <v>0.99960000000000004</v>
      </c>
      <c r="M19" s="24">
        <f t="shared" si="1"/>
        <v>-2.8479999999999998E-2</v>
      </c>
      <c r="N19" s="4"/>
      <c r="O19" s="19">
        <f t="shared" si="2"/>
        <v>2286.8022719999994</v>
      </c>
      <c r="P19" s="26">
        <f t="shared" si="3"/>
        <v>165.63300000000001</v>
      </c>
      <c r="Q19" s="20">
        <f t="shared" si="4"/>
        <v>10781.852496</v>
      </c>
      <c r="R19" s="16">
        <f t="shared" si="5"/>
        <v>2291.2005119999999</v>
      </c>
      <c r="S19" s="16">
        <f t="shared" si="6"/>
        <v>165.63300000000001</v>
      </c>
      <c r="T19" s="20">
        <f t="shared" si="7"/>
        <v>10781.727183999999</v>
      </c>
      <c r="U19" s="16">
        <f t="shared" si="8"/>
        <v>2287.1964159999998</v>
      </c>
      <c r="V19" s="16">
        <f t="shared" si="9"/>
        <v>165.63300000000001</v>
      </c>
      <c r="W19" s="20">
        <f t="shared" si="10"/>
        <v>10781.641183999998</v>
      </c>
      <c r="X19" s="16">
        <f t="shared" si="11"/>
        <v>2290.7949760000001</v>
      </c>
      <c r="Y19" s="16">
        <f t="shared" si="12"/>
        <v>165.63300000000001</v>
      </c>
      <c r="Z19" s="20">
        <f t="shared" si="13"/>
        <v>10781.538655999999</v>
      </c>
    </row>
    <row r="20" spans="1:26" x14ac:dyDescent="0.3">
      <c r="A20" s="4" t="s">
        <v>39</v>
      </c>
      <c r="B20" s="4">
        <v>2</v>
      </c>
      <c r="C20" s="4" t="s">
        <v>47</v>
      </c>
      <c r="D20" s="4" t="s">
        <v>20</v>
      </c>
      <c r="E20" s="4" t="s">
        <v>10</v>
      </c>
      <c r="F20" s="4">
        <v>180</v>
      </c>
      <c r="G20" s="19">
        <v>2293.29</v>
      </c>
      <c r="H20" s="26">
        <v>165.333</v>
      </c>
      <c r="I20" s="20">
        <v>10932.13</v>
      </c>
      <c r="J20" s="8">
        <v>2.8479999999999998E-2</v>
      </c>
      <c r="K20" s="8">
        <v>0.99960000000000004</v>
      </c>
      <c r="L20" s="23">
        <f t="shared" si="0"/>
        <v>-0.99960000000000004</v>
      </c>
      <c r="M20" s="24">
        <f t="shared" si="1"/>
        <v>2.8479999999999998E-2</v>
      </c>
      <c r="N20" s="4"/>
      <c r="O20" s="19">
        <f t="shared" si="2"/>
        <v>2295.4777280000003</v>
      </c>
      <c r="P20" s="26">
        <f t="shared" si="3"/>
        <v>165.63300000000001</v>
      </c>
      <c r="Q20" s="20">
        <f t="shared" si="4"/>
        <v>10931.667503999999</v>
      </c>
      <c r="R20" s="16">
        <f t="shared" si="5"/>
        <v>2291.0794879999999</v>
      </c>
      <c r="S20" s="16">
        <f t="shared" si="6"/>
        <v>165.63300000000001</v>
      </c>
      <c r="T20" s="20">
        <f t="shared" si="7"/>
        <v>10931.792815999999</v>
      </c>
      <c r="U20" s="16">
        <f t="shared" si="8"/>
        <v>2295.083584</v>
      </c>
      <c r="V20" s="16">
        <f t="shared" si="9"/>
        <v>165.63300000000001</v>
      </c>
      <c r="W20" s="20">
        <f t="shared" si="10"/>
        <v>10931.878816</v>
      </c>
      <c r="X20" s="16">
        <f t="shared" si="11"/>
        <v>2291.4850239999996</v>
      </c>
      <c r="Y20" s="16">
        <f t="shared" si="12"/>
        <v>165.63300000000001</v>
      </c>
      <c r="Z20" s="20">
        <f t="shared" si="13"/>
        <v>10931.981344</v>
      </c>
    </row>
    <row r="21" spans="1:26" x14ac:dyDescent="0.3">
      <c r="A21" s="29" t="s">
        <v>39</v>
      </c>
      <c r="B21" s="29">
        <v>2</v>
      </c>
      <c r="C21" s="29" t="s">
        <v>48</v>
      </c>
      <c r="D21" s="29" t="s">
        <v>20</v>
      </c>
      <c r="E21" s="29" t="s">
        <v>11</v>
      </c>
      <c r="F21" s="29"/>
      <c r="G21" s="33">
        <v>2288.9899999999998</v>
      </c>
      <c r="H21" s="34">
        <v>165.333</v>
      </c>
      <c r="I21" s="35">
        <v>10781.39</v>
      </c>
      <c r="J21" s="31">
        <v>-2.8479999999999998E-2</v>
      </c>
      <c r="K21" s="31">
        <v>-0.99960000000000004</v>
      </c>
      <c r="L21" s="30">
        <f t="shared" si="0"/>
        <v>0.99960000000000004</v>
      </c>
      <c r="M21" s="32">
        <f t="shared" si="1"/>
        <v>-2.8479999999999998E-2</v>
      </c>
      <c r="N21" s="4"/>
      <c r="O21" s="33">
        <f t="shared" si="2"/>
        <v>2286.8022719999994</v>
      </c>
      <c r="P21" s="34">
        <f t="shared" si="3"/>
        <v>165.63300000000001</v>
      </c>
      <c r="Q21" s="35">
        <f t="shared" si="4"/>
        <v>10781.852496</v>
      </c>
      <c r="R21" s="34">
        <f t="shared" si="5"/>
        <v>2291.2005119999999</v>
      </c>
      <c r="S21" s="34">
        <f t="shared" si="6"/>
        <v>165.63300000000001</v>
      </c>
      <c r="T21" s="35">
        <f t="shared" si="7"/>
        <v>10781.727183999999</v>
      </c>
      <c r="U21" s="34">
        <f t="shared" si="8"/>
        <v>2287.1964159999998</v>
      </c>
      <c r="V21" s="34">
        <f t="shared" si="9"/>
        <v>165.63300000000001</v>
      </c>
      <c r="W21" s="35">
        <f t="shared" si="10"/>
        <v>10781.641183999998</v>
      </c>
      <c r="X21" s="34">
        <f t="shared" si="11"/>
        <v>2290.7949760000001</v>
      </c>
      <c r="Y21" s="34">
        <f t="shared" si="12"/>
        <v>165.63300000000001</v>
      </c>
      <c r="Z21" s="35">
        <f t="shared" si="13"/>
        <v>10781.538655999999</v>
      </c>
    </row>
    <row r="22" spans="1:26" x14ac:dyDescent="0.3">
      <c r="A22" s="4" t="s">
        <v>40</v>
      </c>
      <c r="B22" s="4">
        <v>1</v>
      </c>
      <c r="C22" s="4" t="s">
        <v>41</v>
      </c>
      <c r="D22" s="4" t="s">
        <v>20</v>
      </c>
      <c r="E22" s="4" t="s">
        <v>10</v>
      </c>
      <c r="F22" s="4">
        <v>180</v>
      </c>
      <c r="G22" s="19">
        <v>13490.05</v>
      </c>
      <c r="H22" s="26">
        <v>119.59</v>
      </c>
      <c r="I22" s="20">
        <v>3558.96</v>
      </c>
      <c r="J22" s="8">
        <v>-0.999</v>
      </c>
      <c r="K22" s="8">
        <v>0.05</v>
      </c>
      <c r="L22" s="23">
        <f t="shared" si="0"/>
        <v>-0.05</v>
      </c>
      <c r="M22" s="24">
        <f t="shared" si="1"/>
        <v>-0.999</v>
      </c>
      <c r="N22" s="4"/>
      <c r="O22" s="19">
        <f t="shared" si="2"/>
        <v>13490.559600000001</v>
      </c>
      <c r="P22" s="26">
        <f t="shared" si="3"/>
        <v>119.89</v>
      </c>
      <c r="Q22" s="20">
        <f t="shared" si="4"/>
        <v>3561.1378</v>
      </c>
      <c r="R22" s="16">
        <f t="shared" si="5"/>
        <v>13490.339599999999</v>
      </c>
      <c r="S22" s="16">
        <f t="shared" si="6"/>
        <v>119.89</v>
      </c>
      <c r="T22" s="20">
        <f t="shared" si="7"/>
        <v>3556.7422000000001</v>
      </c>
      <c r="U22" s="16">
        <f t="shared" si="8"/>
        <v>13490.3398</v>
      </c>
      <c r="V22" s="16">
        <f t="shared" si="9"/>
        <v>119.89</v>
      </c>
      <c r="W22" s="20">
        <f t="shared" si="10"/>
        <v>3560.7482</v>
      </c>
      <c r="X22" s="16">
        <f t="shared" si="11"/>
        <v>13490.159799999999</v>
      </c>
      <c r="Y22" s="16">
        <f t="shared" si="12"/>
        <v>119.89</v>
      </c>
      <c r="Z22" s="20">
        <f t="shared" si="13"/>
        <v>3557.1517999999996</v>
      </c>
    </row>
    <row r="23" spans="1:26" x14ac:dyDescent="0.3">
      <c r="A23" s="29" t="s">
        <v>40</v>
      </c>
      <c r="B23" s="29">
        <v>1</v>
      </c>
      <c r="C23" s="29" t="s">
        <v>42</v>
      </c>
      <c r="D23" s="29" t="s">
        <v>20</v>
      </c>
      <c r="E23" s="29" t="s">
        <v>11</v>
      </c>
      <c r="F23" s="29"/>
      <c r="G23" s="33">
        <v>13624.67</v>
      </c>
      <c r="H23" s="34">
        <v>119.59</v>
      </c>
      <c r="I23" s="35">
        <v>3552.02</v>
      </c>
      <c r="J23" s="31">
        <v>0.999</v>
      </c>
      <c r="K23" s="31">
        <v>-0.05</v>
      </c>
      <c r="L23" s="30">
        <f t="shared" si="0"/>
        <v>0.05</v>
      </c>
      <c r="M23" s="32">
        <f t="shared" si="1"/>
        <v>0.999</v>
      </c>
      <c r="N23" s="4"/>
      <c r="O23" s="33">
        <f t="shared" si="2"/>
        <v>13624.160399999999</v>
      </c>
      <c r="P23" s="34">
        <f t="shared" si="3"/>
        <v>119.89</v>
      </c>
      <c r="Q23" s="35">
        <f t="shared" si="4"/>
        <v>3549.8422</v>
      </c>
      <c r="R23" s="34">
        <f t="shared" si="5"/>
        <v>13624.3804</v>
      </c>
      <c r="S23" s="34">
        <f t="shared" si="6"/>
        <v>119.89</v>
      </c>
      <c r="T23" s="35">
        <f t="shared" si="7"/>
        <v>3554.2377999999999</v>
      </c>
      <c r="U23" s="34">
        <f t="shared" si="8"/>
        <v>13624.3802</v>
      </c>
      <c r="V23" s="34">
        <f t="shared" si="9"/>
        <v>119.89</v>
      </c>
      <c r="W23" s="35">
        <f t="shared" si="10"/>
        <v>3550.2318</v>
      </c>
      <c r="X23" s="34">
        <f t="shared" si="11"/>
        <v>13624.5602</v>
      </c>
      <c r="Y23" s="34">
        <f t="shared" si="12"/>
        <v>119.89</v>
      </c>
      <c r="Z23" s="35">
        <f t="shared" si="13"/>
        <v>3553.8282000000004</v>
      </c>
    </row>
    <row r="24" spans="1:26" x14ac:dyDescent="0.3">
      <c r="A24" s="4" t="s">
        <v>44</v>
      </c>
      <c r="B24" s="4">
        <v>3</v>
      </c>
      <c r="C24" s="4" t="s">
        <v>45</v>
      </c>
      <c r="D24" s="4" t="s">
        <v>20</v>
      </c>
      <c r="E24" s="4" t="s">
        <v>11</v>
      </c>
      <c r="F24" s="4"/>
      <c r="G24" s="19">
        <v>13081.12</v>
      </c>
      <c r="H24" s="26">
        <v>146.25</v>
      </c>
      <c r="I24" s="20">
        <v>11135.1</v>
      </c>
      <c r="J24" s="8">
        <v>0.88200000000000001</v>
      </c>
      <c r="K24" s="8">
        <v>0.47199999999999998</v>
      </c>
      <c r="L24" s="23">
        <f t="shared" si="0"/>
        <v>-0.47199999999999998</v>
      </c>
      <c r="M24" s="24">
        <f t="shared" si="1"/>
        <v>0.88200000000000001</v>
      </c>
      <c r="N24" s="4"/>
      <c r="O24" s="19">
        <f t="shared" si="2"/>
        <v>13081.8056</v>
      </c>
      <c r="P24" s="26">
        <f t="shared" si="3"/>
        <v>146.55000000000001</v>
      </c>
      <c r="Q24" s="20">
        <f t="shared" si="4"/>
        <v>11132.970800000001</v>
      </c>
      <c r="R24" s="16">
        <f t="shared" si="5"/>
        <v>13079.728800000001</v>
      </c>
      <c r="S24" s="16">
        <f t="shared" si="6"/>
        <v>146.55000000000001</v>
      </c>
      <c r="T24" s="20">
        <f t="shared" si="7"/>
        <v>11136.8516</v>
      </c>
      <c r="U24" s="16">
        <f t="shared" si="8"/>
        <v>13081.7932</v>
      </c>
      <c r="V24" s="16">
        <f t="shared" si="9"/>
        <v>146.55000000000001</v>
      </c>
      <c r="W24" s="20">
        <f t="shared" si="10"/>
        <v>11133.418</v>
      </c>
      <c r="X24" s="16">
        <f t="shared" si="11"/>
        <v>13080.094000000001</v>
      </c>
      <c r="Y24" s="16">
        <f t="shared" si="12"/>
        <v>146.55000000000001</v>
      </c>
      <c r="Z24" s="20">
        <f t="shared" si="13"/>
        <v>11136.593200000001</v>
      </c>
    </row>
    <row r="25" spans="1:26" x14ac:dyDescent="0.3">
      <c r="A25" s="4" t="s">
        <v>44</v>
      </c>
      <c r="B25" s="4">
        <v>3</v>
      </c>
      <c r="C25" s="4" t="s">
        <v>46</v>
      </c>
      <c r="D25" s="4" t="s">
        <v>20</v>
      </c>
      <c r="E25" s="4" t="s">
        <v>10</v>
      </c>
      <c r="F25" s="4">
        <v>180</v>
      </c>
      <c r="G25" s="19">
        <v>12997.54</v>
      </c>
      <c r="H25" s="26">
        <v>146.25</v>
      </c>
      <c r="I25" s="20">
        <v>11090.35</v>
      </c>
      <c r="J25" s="8">
        <v>-0.88200000000000001</v>
      </c>
      <c r="K25" s="8">
        <v>-0.47199999999999998</v>
      </c>
      <c r="L25" s="23">
        <f t="shared" si="0"/>
        <v>0.47199999999999998</v>
      </c>
      <c r="M25" s="24">
        <f t="shared" si="1"/>
        <v>-0.88200000000000001</v>
      </c>
      <c r="N25" s="4"/>
      <c r="O25" s="19">
        <f t="shared" si="2"/>
        <v>12996.854400000002</v>
      </c>
      <c r="P25" s="26">
        <f t="shared" si="3"/>
        <v>146.55000000000001</v>
      </c>
      <c r="Q25" s="20">
        <f t="shared" si="4"/>
        <v>11092.4792</v>
      </c>
      <c r="R25" s="16">
        <f t="shared" si="5"/>
        <v>12998.931200000001</v>
      </c>
      <c r="S25" s="16">
        <f t="shared" si="6"/>
        <v>146.55000000000001</v>
      </c>
      <c r="T25" s="20">
        <f t="shared" si="7"/>
        <v>11088.598400000001</v>
      </c>
      <c r="U25" s="16">
        <f t="shared" si="8"/>
        <v>12996.866800000002</v>
      </c>
      <c r="V25" s="16">
        <f t="shared" si="9"/>
        <v>146.55000000000001</v>
      </c>
      <c r="W25" s="20">
        <f t="shared" si="10"/>
        <v>11092.032000000001</v>
      </c>
      <c r="X25" s="16">
        <f t="shared" si="11"/>
        <v>12998.566000000001</v>
      </c>
      <c r="Y25" s="16">
        <f t="shared" si="12"/>
        <v>146.55000000000001</v>
      </c>
      <c r="Z25" s="20">
        <f t="shared" si="13"/>
        <v>11088.8568</v>
      </c>
    </row>
    <row r="26" spans="1:26" x14ac:dyDescent="0.3">
      <c r="B26" s="4"/>
      <c r="C26" s="4"/>
      <c r="D26" s="4"/>
      <c r="E26" s="4"/>
      <c r="F26" s="4"/>
      <c r="G26" s="19"/>
      <c r="H26" s="26"/>
      <c r="I26" s="20"/>
      <c r="J26" s="8"/>
      <c r="K26" s="8"/>
      <c r="L26" s="23"/>
      <c r="M26" s="24"/>
      <c r="N26" s="4"/>
      <c r="O26" s="19"/>
      <c r="P26" s="26"/>
      <c r="Q26" s="20"/>
      <c r="R26" s="16"/>
      <c r="S26" s="16"/>
      <c r="T26" s="20"/>
      <c r="U26" s="16"/>
      <c r="V26" s="16"/>
      <c r="W26" s="20"/>
      <c r="X26" s="16"/>
      <c r="Y26" s="16"/>
      <c r="Z26" s="20"/>
    </row>
    <row r="27" spans="1:26" x14ac:dyDescent="0.3">
      <c r="B27" s="4"/>
      <c r="C27" s="4"/>
      <c r="D27" s="4"/>
      <c r="E27" s="4"/>
      <c r="F27" s="4"/>
      <c r="G27" s="19"/>
      <c r="H27" s="26"/>
      <c r="I27" s="20"/>
      <c r="J27" s="8"/>
      <c r="K27" s="8"/>
      <c r="L27" s="23"/>
      <c r="M27" s="24"/>
      <c r="N27" s="4"/>
      <c r="O27" s="19"/>
      <c r="P27" s="26"/>
      <c r="Q27" s="20"/>
      <c r="R27" s="16"/>
      <c r="S27" s="16"/>
      <c r="T27" s="20"/>
      <c r="U27" s="16"/>
      <c r="V27" s="16"/>
      <c r="W27" s="20"/>
      <c r="X27" s="16"/>
      <c r="Y27" s="16"/>
      <c r="Z27" s="20"/>
    </row>
    <row r="28" spans="1:26" x14ac:dyDescent="0.3">
      <c r="B28" s="4"/>
      <c r="C28" s="4"/>
      <c r="D28" s="4"/>
      <c r="E28" s="4"/>
      <c r="F28" s="4"/>
      <c r="G28" s="19"/>
      <c r="H28" s="26"/>
      <c r="I28" s="20"/>
      <c r="J28" s="8"/>
      <c r="K28" s="8"/>
      <c r="L28" s="23"/>
      <c r="M28" s="24"/>
      <c r="N28" s="4"/>
      <c r="O28" s="19"/>
      <c r="P28" s="26"/>
      <c r="Q28" s="20"/>
      <c r="R28" s="16"/>
      <c r="S28" s="16"/>
      <c r="T28" s="20"/>
      <c r="U28" s="16"/>
      <c r="V28" s="16"/>
      <c r="W28" s="20"/>
      <c r="X28" s="16"/>
      <c r="Y28" s="16"/>
      <c r="Z28" s="20"/>
    </row>
    <row r="29" spans="1:26" x14ac:dyDescent="0.3">
      <c r="B29" s="4"/>
      <c r="C29" s="4"/>
      <c r="D29" s="4"/>
      <c r="E29" s="4"/>
      <c r="F29" s="4"/>
      <c r="G29" s="23"/>
      <c r="H29" s="27"/>
      <c r="I29" s="24"/>
      <c r="J29" s="8"/>
      <c r="K29" s="8"/>
      <c r="L29" s="23"/>
      <c r="M29" s="24"/>
      <c r="N29" s="4"/>
      <c r="O29" s="19"/>
      <c r="P29" s="26"/>
      <c r="Q29" s="20"/>
      <c r="R29" s="16"/>
      <c r="S29" s="16"/>
      <c r="T29" s="20"/>
      <c r="U29" s="16"/>
      <c r="V29" s="16"/>
      <c r="W29" s="20"/>
      <c r="X29" s="16"/>
      <c r="Y29" s="16"/>
      <c r="Z29" s="20"/>
    </row>
    <row r="30" spans="1:26" x14ac:dyDescent="0.3">
      <c r="B30" s="4"/>
      <c r="C30" s="4"/>
      <c r="D30" s="4"/>
      <c r="E30" s="4"/>
      <c r="F30" s="4"/>
      <c r="G30" s="23"/>
      <c r="H30" s="27"/>
      <c r="I30" s="24"/>
      <c r="J30" s="8"/>
      <c r="K30" s="8"/>
      <c r="L30" s="23"/>
      <c r="M30" s="24"/>
      <c r="N30" s="4"/>
      <c r="O30" s="19"/>
      <c r="P30" s="26"/>
      <c r="Q30" s="20"/>
      <c r="R30" s="16"/>
      <c r="S30" s="16"/>
      <c r="T30" s="20"/>
      <c r="U30" s="16"/>
      <c r="V30" s="16"/>
      <c r="W30" s="20"/>
      <c r="X30" s="16"/>
      <c r="Y30" s="16"/>
      <c r="Z30" s="20"/>
    </row>
    <row r="31" spans="1:26" x14ac:dyDescent="0.3">
      <c r="B31" s="4"/>
      <c r="C31" s="4"/>
      <c r="D31" s="4"/>
      <c r="E31" s="4"/>
      <c r="F31" s="4"/>
      <c r="G31" s="8"/>
      <c r="H31" s="8"/>
      <c r="I31" s="8"/>
      <c r="J31" s="4"/>
      <c r="K31" s="4"/>
      <c r="L31" s="4"/>
      <c r="M31" s="4"/>
      <c r="N31" s="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3">
      <c r="B32" s="4"/>
      <c r="C32" s="4"/>
      <c r="D32" s="4"/>
      <c r="E32" s="4"/>
      <c r="F32" s="4"/>
      <c r="G32" s="8"/>
      <c r="H32" s="8"/>
      <c r="I32" s="8"/>
      <c r="J32" s="4"/>
      <c r="K32" s="4"/>
      <c r="L32" s="4"/>
      <c r="M32" s="4"/>
      <c r="N32" s="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 x14ac:dyDescent="0.3">
      <c r="B33" s="4"/>
      <c r="C33" s="4"/>
      <c r="D33" s="4"/>
      <c r="E33" s="4"/>
      <c r="F33" s="4"/>
      <c r="G33" s="8"/>
      <c r="H33" s="8"/>
      <c r="I33" s="8"/>
      <c r="J33" s="4"/>
      <c r="K33" s="4"/>
      <c r="L33" s="4"/>
      <c r="M33" s="4"/>
      <c r="N33" s="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 x14ac:dyDescent="0.3">
      <c r="B34" s="4"/>
      <c r="C34" s="4"/>
      <c r="D34" s="4"/>
      <c r="E34" s="4"/>
      <c r="F34" s="4"/>
      <c r="G34" s="8"/>
      <c r="H34" s="8"/>
      <c r="I34" s="8"/>
      <c r="J34" s="4"/>
      <c r="K34" s="4"/>
      <c r="L34" s="4"/>
      <c r="M34" s="4"/>
      <c r="N34" s="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 x14ac:dyDescent="0.3">
      <c r="B35" s="4"/>
      <c r="C35" s="4"/>
      <c r="D35" s="4"/>
      <c r="E35" s="4"/>
      <c r="F35" s="4"/>
      <c r="G35" s="8"/>
      <c r="H35" s="8"/>
      <c r="I35" s="8"/>
      <c r="J35" s="4"/>
      <c r="K35" s="4"/>
      <c r="L35" s="4"/>
      <c r="M35" s="4"/>
      <c r="N35" s="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2:26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7">
    <mergeCell ref="X4:Z4"/>
    <mergeCell ref="G4:I4"/>
    <mergeCell ref="J4:K4"/>
    <mergeCell ref="L4:M4"/>
    <mergeCell ref="O4:Q4"/>
    <mergeCell ref="R4:T4"/>
    <mergeCell ref="U4:W4"/>
  </mergeCells>
  <conditionalFormatting sqref="O6:Q36">
    <cfRule type="expression" dxfId="3" priority="4">
      <formula>AND(($D6="Normal"), ($E6="Left"))</formula>
    </cfRule>
  </conditionalFormatting>
  <conditionalFormatting sqref="R6:T39">
    <cfRule type="expression" dxfId="2" priority="3">
      <formula>AND($D6="Normal", $E6="Right")</formula>
    </cfRule>
  </conditionalFormatting>
  <conditionalFormatting sqref="U6:W37">
    <cfRule type="expression" dxfId="1" priority="2">
      <formula>AND($D6="Small", $E6="Left")</formula>
    </cfRule>
  </conditionalFormatting>
  <conditionalFormatting sqref="X6:Z39">
    <cfRule type="expression" dxfId="0" priority="1">
      <formula>AND($D6="Small", $E6="Right")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2020-11-10T19:03:46Z</dcterms:created>
  <dcterms:modified xsi:type="dcterms:W3CDTF">2020-12-29T18:54:01Z</dcterms:modified>
</cp:coreProperties>
</file>