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SRepos\PassengerJobs\"/>
    </mc:Choice>
  </mc:AlternateContent>
  <xr:revisionPtr revIDLastSave="0" documentId="13_ncr:1_{B5F11C95-800E-4C6D-A4BD-7C0397E5817D}" xr6:coauthVersionLast="46" xr6:coauthVersionMax="46" xr10:uidLastSave="{00000000-0000-0000-0000-000000000000}"/>
  <bookViews>
    <workbookView xWindow="39264" yWindow="2388" windowWidth="12996" windowHeight="9276" activeTab="1" xr2:uid="{FF7444C4-5244-4C41-BC08-73BF06F162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7" i="2" l="1"/>
  <c r="AD7" i="2"/>
  <c r="AE7" i="2"/>
  <c r="AF7" i="2"/>
  <c r="AG7" i="2"/>
  <c r="AH7" i="2"/>
  <c r="AC8" i="2"/>
  <c r="AD8" i="2"/>
  <c r="AE8" i="2"/>
  <c r="AF8" i="2"/>
  <c r="AG8" i="2"/>
  <c r="AH8" i="2"/>
  <c r="AC9" i="2"/>
  <c r="AD9" i="2"/>
  <c r="AE9" i="2"/>
  <c r="AF9" i="2"/>
  <c r="AG9" i="2"/>
  <c r="AH9" i="2"/>
  <c r="AC10" i="2"/>
  <c r="AD10" i="2"/>
  <c r="AE10" i="2"/>
  <c r="AF10" i="2"/>
  <c r="AG10" i="2"/>
  <c r="AH10" i="2"/>
  <c r="AC11" i="2"/>
  <c r="AD11" i="2"/>
  <c r="AE11" i="2"/>
  <c r="AF11" i="2"/>
  <c r="AG11" i="2"/>
  <c r="AH11" i="2"/>
  <c r="AC12" i="2"/>
  <c r="AD12" i="2"/>
  <c r="AE12" i="2"/>
  <c r="AF12" i="2"/>
  <c r="AG12" i="2"/>
  <c r="AH12" i="2"/>
  <c r="AC13" i="2"/>
  <c r="AD13" i="2"/>
  <c r="AE13" i="2"/>
  <c r="AF13" i="2"/>
  <c r="AG13" i="2"/>
  <c r="AH13" i="2"/>
  <c r="AC14" i="2"/>
  <c r="AD14" i="2"/>
  <c r="AE14" i="2"/>
  <c r="AF14" i="2"/>
  <c r="AG14" i="2"/>
  <c r="AH14" i="2"/>
  <c r="AC15" i="2"/>
  <c r="AD15" i="2"/>
  <c r="AE15" i="2"/>
  <c r="AF15" i="2"/>
  <c r="AG15" i="2"/>
  <c r="AH15" i="2"/>
  <c r="AC16" i="2"/>
  <c r="AD16" i="2"/>
  <c r="AE16" i="2"/>
  <c r="AF16" i="2"/>
  <c r="AG16" i="2"/>
  <c r="AH16" i="2"/>
  <c r="AC17" i="2"/>
  <c r="AD17" i="2"/>
  <c r="AE17" i="2"/>
  <c r="AF17" i="2"/>
  <c r="AG17" i="2"/>
  <c r="AH17" i="2"/>
  <c r="AC18" i="2"/>
  <c r="AD18" i="2"/>
  <c r="AE18" i="2"/>
  <c r="AF18" i="2"/>
  <c r="AG18" i="2"/>
  <c r="AH18" i="2"/>
  <c r="AC19" i="2"/>
  <c r="AD19" i="2"/>
  <c r="AE19" i="2"/>
  <c r="AF19" i="2"/>
  <c r="AG19" i="2"/>
  <c r="AH19" i="2"/>
  <c r="AC20" i="2"/>
  <c r="AD20" i="2"/>
  <c r="AE20" i="2"/>
  <c r="AF20" i="2"/>
  <c r="AG20" i="2"/>
  <c r="AH20" i="2"/>
  <c r="AC21" i="2"/>
  <c r="AD21" i="2"/>
  <c r="AE21" i="2"/>
  <c r="AF21" i="2"/>
  <c r="AG21" i="2"/>
  <c r="AH21" i="2"/>
  <c r="AC22" i="2"/>
  <c r="AD22" i="2"/>
  <c r="AE22" i="2"/>
  <c r="AF22" i="2"/>
  <c r="AG22" i="2"/>
  <c r="AH22" i="2"/>
  <c r="AC23" i="2"/>
  <c r="AD23" i="2"/>
  <c r="AE23" i="2"/>
  <c r="AF23" i="2"/>
  <c r="AG23" i="2"/>
  <c r="AH23" i="2"/>
  <c r="AC24" i="2"/>
  <c r="AD24" i="2"/>
  <c r="AE24" i="2"/>
  <c r="AF24" i="2"/>
  <c r="AG24" i="2"/>
  <c r="AH24" i="2"/>
  <c r="AC25" i="2"/>
  <c r="AD25" i="2"/>
  <c r="AE25" i="2"/>
  <c r="AF25" i="2"/>
  <c r="AG25" i="2"/>
  <c r="AH25" i="2"/>
  <c r="AH6" i="2"/>
  <c r="AF6" i="2"/>
  <c r="AE6" i="2"/>
  <c r="AC6" i="2"/>
  <c r="AG6" i="2"/>
  <c r="AD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P6" i="2"/>
  <c r="O6" i="2"/>
  <c r="AK22" i="2" a="1"/>
  <c r="AJ8" i="2" a="1"/>
  <c r="AJ9" i="2" a="1"/>
  <c r="AJ11" i="2" a="1"/>
  <c r="AJ13" i="2" a="1"/>
  <c r="AJ14" i="2" a="1"/>
  <c r="AJ16" i="2" a="1"/>
  <c r="AJ18" i="2" a="1"/>
  <c r="AJ20" i="2" a="1"/>
  <c r="AJ22" i="2" a="1"/>
  <c r="AJ24" i="2" a="1"/>
  <c r="AK8" i="2" a="1"/>
  <c r="AK10" i="2" a="1"/>
  <c r="AK12" i="2" a="1"/>
  <c r="AK15" i="2" a="1"/>
  <c r="AK18" i="2" a="1"/>
  <c r="AK21" i="2" a="1"/>
  <c r="AK25" i="2" a="1"/>
  <c r="AJ7" i="2" a="1"/>
  <c r="AJ10" i="2" a="1"/>
  <c r="AJ12" i="2" a="1"/>
  <c r="AJ15" i="2" a="1"/>
  <c r="AJ17" i="2" a="1"/>
  <c r="AJ19" i="2" a="1"/>
  <c r="AJ21" i="2" a="1"/>
  <c r="AJ23" i="2" a="1"/>
  <c r="AJ25" i="2" a="1"/>
  <c r="AK7" i="2" a="1"/>
  <c r="AK11" i="2" a="1"/>
  <c r="AK13" i="2" a="1"/>
  <c r="AK16" i="2" a="1"/>
  <c r="AK19" i="2" a="1"/>
  <c r="AK23" i="2" a="1"/>
  <c r="AI7" i="2" a="1"/>
  <c r="AI8" i="2" a="1"/>
  <c r="AI9" i="2" a="1"/>
  <c r="AI10" i="2" a="1"/>
  <c r="AI11" i="2" a="1"/>
  <c r="AI12" i="2" a="1"/>
  <c r="AI13" i="2" a="1"/>
  <c r="AI14" i="2" a="1"/>
  <c r="AI15" i="2" a="1"/>
  <c r="AI16" i="2" a="1"/>
  <c r="AI17" i="2" a="1"/>
  <c r="AI18" i="2" a="1"/>
  <c r="AI19" i="2" a="1"/>
  <c r="AI20" i="2" a="1"/>
  <c r="AI21" i="2" a="1"/>
  <c r="AI22" i="2" a="1"/>
  <c r="AI23" i="2" a="1"/>
  <c r="AI24" i="2" a="1"/>
  <c r="AI25" i="2" a="1"/>
  <c r="AK9" i="2" a="1"/>
  <c r="AK14" i="2" a="1"/>
  <c r="AK17" i="2" a="1"/>
  <c r="AK20" i="2" a="1"/>
  <c r="AK24" i="2" a="1"/>
  <c r="AJ6" i="2" a="1"/>
  <c r="AK6" i="2" a="1"/>
  <c r="AI6" i="2" a="1"/>
  <c r="AK24" i="2" l="1"/>
  <c r="AK20" i="2"/>
  <c r="AK17" i="2"/>
  <c r="AK14" i="2"/>
  <c r="AK9" i="2"/>
  <c r="AI25" i="2"/>
  <c r="AI24" i="2"/>
  <c r="AI23" i="2"/>
  <c r="AI22" i="2"/>
  <c r="AI21" i="2"/>
  <c r="AI20" i="2"/>
  <c r="AI19" i="2"/>
  <c r="AI18" i="2"/>
  <c r="AI17" i="2"/>
  <c r="AI16" i="2"/>
  <c r="AI15" i="2"/>
  <c r="AI14" i="2"/>
  <c r="AI13" i="2"/>
  <c r="AI12" i="2"/>
  <c r="AI11" i="2"/>
  <c r="AI10" i="2"/>
  <c r="AI9" i="2"/>
  <c r="AI8" i="2"/>
  <c r="AI7" i="2"/>
  <c r="AK23" i="2"/>
  <c r="AK19" i="2"/>
  <c r="AK16" i="2"/>
  <c r="AK13" i="2"/>
  <c r="AK11" i="2"/>
  <c r="AK7" i="2"/>
  <c r="AJ25" i="2"/>
  <c r="AJ23" i="2"/>
  <c r="AJ21" i="2"/>
  <c r="AJ19" i="2"/>
  <c r="AJ17" i="2"/>
  <c r="AJ15" i="2"/>
  <c r="AJ12" i="2"/>
  <c r="AJ10" i="2"/>
  <c r="AJ7" i="2"/>
  <c r="AK25" i="2"/>
  <c r="AK21" i="2"/>
  <c r="AK18" i="2"/>
  <c r="AK15" i="2"/>
  <c r="AK12" i="2"/>
  <c r="AK10" i="2"/>
  <c r="AK8" i="2"/>
  <c r="AJ24" i="2"/>
  <c r="AJ22" i="2"/>
  <c r="AJ20" i="2"/>
  <c r="AJ18" i="2"/>
  <c r="AJ16" i="2"/>
  <c r="AJ14" i="2"/>
  <c r="AJ13" i="2"/>
  <c r="AJ11" i="2"/>
  <c r="AJ9" i="2"/>
  <c r="AJ8" i="2"/>
  <c r="AK22" i="2"/>
  <c r="AK6" i="2"/>
  <c r="AJ6" i="2"/>
  <c r="AI6" i="2"/>
  <c r="R8" i="2"/>
  <c r="U8" i="2"/>
  <c r="X8" i="2"/>
  <c r="AA8" i="2"/>
  <c r="R9" i="2"/>
  <c r="U9" i="2"/>
  <c r="X9" i="2"/>
  <c r="AA9" i="2"/>
  <c r="R10" i="2"/>
  <c r="U10" i="2"/>
  <c r="X10" i="2"/>
  <c r="AA10" i="2"/>
  <c r="R11" i="2"/>
  <c r="U11" i="2"/>
  <c r="X11" i="2"/>
  <c r="AA11" i="2"/>
  <c r="M8" i="2"/>
  <c r="Q8" i="2" s="1"/>
  <c r="N8" i="2"/>
  <c r="V8" i="2" s="1"/>
  <c r="M9" i="2"/>
  <c r="Q9" i="2" s="1"/>
  <c r="N9" i="2"/>
  <c r="V9" i="2" s="1"/>
  <c r="M10" i="2"/>
  <c r="Q10" i="2" s="1"/>
  <c r="N10" i="2"/>
  <c r="V10" i="2" s="1"/>
  <c r="M11" i="2"/>
  <c r="Q11" i="2" s="1"/>
  <c r="N11" i="2"/>
  <c r="S11" i="2" s="1"/>
  <c r="T9" i="2" l="1"/>
  <c r="S10" i="2"/>
  <c r="AB11" i="2"/>
  <c r="T11" i="2"/>
  <c r="Z11" i="2"/>
  <c r="Y11" i="2"/>
  <c r="Y10" i="2"/>
  <c r="V11" i="2"/>
  <c r="Z10" i="2"/>
  <c r="T10" i="2"/>
  <c r="Y8" i="2"/>
  <c r="W10" i="2"/>
  <c r="T8" i="2"/>
  <c r="AB10" i="2"/>
  <c r="S8" i="2"/>
  <c r="W11" i="2"/>
  <c r="Z9" i="2"/>
  <c r="Z8" i="2"/>
  <c r="Y9" i="2"/>
  <c r="S9" i="2"/>
  <c r="W9" i="2"/>
  <c r="W8" i="2"/>
  <c r="AB9" i="2"/>
  <c r="AB8" i="2"/>
  <c r="M15" i="2"/>
  <c r="Q15" i="2" s="1"/>
  <c r="N15" i="2"/>
  <c r="Y15" i="2" s="1"/>
  <c r="M16" i="2"/>
  <c r="Q16" i="2" s="1"/>
  <c r="N16" i="2"/>
  <c r="AB16" i="2" s="1"/>
  <c r="M17" i="2"/>
  <c r="T17" i="2" s="1"/>
  <c r="N17" i="2"/>
  <c r="S17" i="2" s="1"/>
  <c r="M14" i="2"/>
  <c r="Q14" i="2" s="1"/>
  <c r="N14" i="2"/>
  <c r="R14" i="2"/>
  <c r="S14" i="2"/>
  <c r="T14" i="2"/>
  <c r="U14" i="2"/>
  <c r="V14" i="2"/>
  <c r="X14" i="2"/>
  <c r="Y14" i="2"/>
  <c r="Z14" i="2"/>
  <c r="AA14" i="2"/>
  <c r="AB14" i="2"/>
  <c r="R15" i="2"/>
  <c r="U15" i="2"/>
  <c r="X15" i="2"/>
  <c r="AA15" i="2"/>
  <c r="R16" i="2"/>
  <c r="T16" i="2"/>
  <c r="U16" i="2"/>
  <c r="W16" i="2"/>
  <c r="X16" i="2"/>
  <c r="AA16" i="2"/>
  <c r="R17" i="2"/>
  <c r="U17" i="2"/>
  <c r="X17" i="2"/>
  <c r="AA17" i="2"/>
  <c r="AA7" i="2"/>
  <c r="AA12" i="2"/>
  <c r="AA13" i="2"/>
  <c r="AA18" i="2"/>
  <c r="AA19" i="2"/>
  <c r="AA20" i="2"/>
  <c r="AA21" i="2"/>
  <c r="AA22" i="2"/>
  <c r="AA23" i="2"/>
  <c r="AA24" i="2"/>
  <c r="AA25" i="2"/>
  <c r="V15" i="2" l="1"/>
  <c r="Y17" i="2"/>
  <c r="AB15" i="2"/>
  <c r="AB17" i="2"/>
  <c r="Z15" i="2"/>
  <c r="S15" i="2"/>
  <c r="W14" i="2"/>
  <c r="T15" i="2"/>
  <c r="Z17" i="2"/>
  <c r="Z16" i="2"/>
  <c r="S16" i="2"/>
  <c r="Q17" i="2"/>
  <c r="Y16" i="2"/>
  <c r="W15" i="2"/>
  <c r="W17" i="2"/>
  <c r="V17" i="2"/>
  <c r="V16" i="2"/>
  <c r="U6" i="2"/>
  <c r="X7" i="2"/>
  <c r="X12" i="2"/>
  <c r="X13" i="2"/>
  <c r="X18" i="2"/>
  <c r="X19" i="2"/>
  <c r="X20" i="2"/>
  <c r="X21" i="2"/>
  <c r="X22" i="2"/>
  <c r="X23" i="2"/>
  <c r="X24" i="2"/>
  <c r="X25" i="2"/>
  <c r="AA6" i="2"/>
  <c r="X6" i="2"/>
  <c r="U7" i="2"/>
  <c r="U12" i="2"/>
  <c r="U13" i="2"/>
  <c r="U18" i="2"/>
  <c r="U19" i="2"/>
  <c r="U20" i="2"/>
  <c r="U21" i="2"/>
  <c r="U22" i="2"/>
  <c r="U23" i="2"/>
  <c r="U24" i="2"/>
  <c r="U25" i="2"/>
  <c r="R7" i="2"/>
  <c r="R12" i="2"/>
  <c r="R13" i="2"/>
  <c r="R18" i="2"/>
  <c r="R19" i="2"/>
  <c r="R20" i="2"/>
  <c r="R21" i="2"/>
  <c r="R22" i="2"/>
  <c r="R23" i="2"/>
  <c r="R24" i="2"/>
  <c r="R25" i="2"/>
  <c r="R6" i="2"/>
  <c r="M7" i="2"/>
  <c r="N7" i="2"/>
  <c r="M12" i="2"/>
  <c r="N12" i="2"/>
  <c r="M13" i="2"/>
  <c r="N13" i="2"/>
  <c r="M18" i="2"/>
  <c r="N18" i="2"/>
  <c r="M19" i="2"/>
  <c r="T19" i="2" s="1"/>
  <c r="N19" i="2"/>
  <c r="M20" i="2"/>
  <c r="N20" i="2"/>
  <c r="M21" i="2"/>
  <c r="N21" i="2"/>
  <c r="M22" i="2"/>
  <c r="N22" i="2"/>
  <c r="M23" i="2"/>
  <c r="Q23" i="2" s="1"/>
  <c r="N23" i="2"/>
  <c r="M24" i="2"/>
  <c r="N24" i="2"/>
  <c r="M25" i="2"/>
  <c r="Q25" i="2" s="1"/>
  <c r="N25" i="2"/>
  <c r="N6" i="2"/>
  <c r="M6" i="2"/>
  <c r="Q6" i="2" s="1"/>
  <c r="Q19" i="2" l="1"/>
  <c r="S19" i="2"/>
  <c r="Y19" i="2"/>
  <c r="AB19" i="2"/>
  <c r="S12" i="2"/>
  <c r="Y12" i="2"/>
  <c r="AB12" i="2"/>
  <c r="AB18" i="2"/>
  <c r="Y18" i="2"/>
  <c r="Q21" i="2"/>
  <c r="W21" i="2"/>
  <c r="Z21" i="2"/>
  <c r="W7" i="2"/>
  <c r="Z7" i="2"/>
  <c r="Z12" i="2"/>
  <c r="W12" i="2"/>
  <c r="AB7" i="2"/>
  <c r="Y7" i="2"/>
  <c r="S20" i="2"/>
  <c r="Y20" i="2"/>
  <c r="AB20" i="2"/>
  <c r="W19" i="2"/>
  <c r="Z19" i="2"/>
  <c r="V21" i="2"/>
  <c r="AB21" i="2"/>
  <c r="Y21" i="2"/>
  <c r="T18" i="2"/>
  <c r="W18" i="2"/>
  <c r="Z18" i="2"/>
  <c r="Z6" i="2"/>
  <c r="W6" i="2"/>
  <c r="AB13" i="2"/>
  <c r="Y13" i="2"/>
  <c r="V19" i="2"/>
  <c r="AB6" i="2"/>
  <c r="Y6" i="2"/>
  <c r="W20" i="2"/>
  <c r="Z20" i="2"/>
  <c r="W13" i="2"/>
  <c r="Z13" i="2"/>
  <c r="V22" i="2"/>
  <c r="AB22" i="2"/>
  <c r="Y22" i="2"/>
  <c r="T22" i="2"/>
  <c r="W22" i="2"/>
  <c r="Z22" i="2"/>
  <c r="T23" i="2"/>
  <c r="Z23" i="2"/>
  <c r="W23" i="2"/>
  <c r="Y23" i="2"/>
  <c r="AB23" i="2"/>
  <c r="V23" i="2"/>
  <c r="W25" i="2"/>
  <c r="Z25" i="2"/>
  <c r="T25" i="2"/>
  <c r="S25" i="2"/>
  <c r="AB25" i="2"/>
  <c r="Y25" i="2"/>
  <c r="T24" i="2"/>
  <c r="W24" i="2"/>
  <c r="Z24" i="2"/>
  <c r="V24" i="2"/>
  <c r="Y24" i="2"/>
  <c r="AB24" i="2"/>
  <c r="S24" i="2"/>
  <c r="S21" i="2"/>
  <c r="T21" i="2"/>
  <c r="V20" i="2"/>
  <c r="Q20" i="2"/>
  <c r="T20" i="2"/>
  <c r="Q18" i="2"/>
  <c r="V18" i="2"/>
  <c r="S18" i="2"/>
  <c r="V25" i="2"/>
  <c r="Q24" i="2"/>
  <c r="Q22" i="2"/>
  <c r="S22" i="2"/>
  <c r="S23" i="2"/>
  <c r="T7" i="2"/>
  <c r="Q7" i="2"/>
  <c r="V7" i="2"/>
  <c r="S7" i="2"/>
  <c r="S6" i="2"/>
  <c r="T6" i="2"/>
  <c r="V6" i="2"/>
  <c r="Q12" i="2"/>
  <c r="T12" i="2"/>
  <c r="V12" i="2"/>
  <c r="S13" i="2"/>
  <c r="V13" i="2"/>
  <c r="T13" i="2"/>
  <c r="Q13" i="2"/>
  <c r="J3" i="1"/>
  <c r="D10" i="1" s="1"/>
  <c r="G10" i="1" s="1"/>
  <c r="I3" i="1"/>
  <c r="C10" i="1"/>
  <c r="C9" i="1"/>
  <c r="B9" i="1" l="1"/>
  <c r="B14" i="1"/>
  <c r="B13" i="1"/>
  <c r="D14" i="1"/>
  <c r="D13" i="1"/>
  <c r="D9" i="1"/>
  <c r="B10" i="1"/>
  <c r="F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<sst xmlns="http://schemas.openxmlformats.org/spreadsheetml/2006/main" count="159" uniqueCount="60">
  <si>
    <t>pole x</t>
  </si>
  <si>
    <t>@ 3rd rivet down</t>
  </si>
  <si>
    <t>pole y</t>
  </si>
  <si>
    <t>pole z</t>
  </si>
  <si>
    <t>norm x</t>
  </si>
  <si>
    <t>norm z</t>
  </si>
  <si>
    <t>plus y</t>
  </si>
  <si>
    <t>x</t>
  </si>
  <si>
    <t>y</t>
  </si>
  <si>
    <t>z</t>
  </si>
  <si>
    <t>Left</t>
  </si>
  <si>
    <t>Right</t>
  </si>
  <si>
    <t>perp x</t>
  </si>
  <si>
    <t>perp z</t>
  </si>
  <si>
    <t>norm coef</t>
  </si>
  <si>
    <t>perp coef left</t>
  </si>
  <si>
    <t>perp coef right</t>
  </si>
  <si>
    <t>Small Right</t>
  </si>
  <si>
    <t>Small Left</t>
  </si>
  <si>
    <t>Pole position @ 3rd rivet</t>
  </si>
  <si>
    <t>Perpendicular</t>
  </si>
  <si>
    <t>Track</t>
  </si>
  <si>
    <t>delta y</t>
  </si>
  <si>
    <t>left coef</t>
  </si>
  <si>
    <t>right coef</t>
  </si>
  <si>
    <t>s left coef</t>
  </si>
  <si>
    <t>s right coef</t>
  </si>
  <si>
    <t>Type</t>
  </si>
  <si>
    <t>Yard</t>
  </si>
  <si>
    <t>CSW</t>
  </si>
  <si>
    <t>Small</t>
  </si>
  <si>
    <t>Location</t>
  </si>
  <si>
    <t>Building</t>
  </si>
  <si>
    <t>Exit</t>
  </si>
  <si>
    <t>Side</t>
  </si>
  <si>
    <t>Rotation</t>
  </si>
  <si>
    <t>MF</t>
  </si>
  <si>
    <t>HB</t>
  </si>
  <si>
    <t>West</t>
  </si>
  <si>
    <t>East</t>
  </si>
  <si>
    <t>0 rotation -&gt; forward = normal, slanted for right</t>
  </si>
  <si>
    <t>GF</t>
  </si>
  <si>
    <t>Loop</t>
  </si>
  <si>
    <t>Entry</t>
  </si>
  <si>
    <t>North</t>
  </si>
  <si>
    <t>South</t>
  </si>
  <si>
    <t>s norm coef</t>
  </si>
  <si>
    <t>FF</t>
  </si>
  <si>
    <t>Rotation Vector</t>
  </si>
  <si>
    <t>Lillys</t>
  </si>
  <si>
    <t>Flatscreen</t>
  </si>
  <si>
    <t>lilly left coef</t>
  </si>
  <si>
    <t>lilly right coef</t>
  </si>
  <si>
    <t>Lilly's Left</t>
  </si>
  <si>
    <t>Lilly's Right</t>
  </si>
  <si>
    <t>Normal</t>
  </si>
  <si>
    <t>Flatscreen Left</t>
  </si>
  <si>
    <t>Flatscreen Right</t>
  </si>
  <si>
    <t>TypeID</t>
  </si>
  <si>
    <t>Selected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</si>
</sst>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Fill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743F-E4EA-4A56-9205-138BCB9225B4}">
  <dimension ref="A1:J14"/>
  <sheetViews>
    <sheetView workbookViewId="0">
      <selection activeCell="F3" sqref="F3:G3"/>
    </sheetView>
  </sheetViews>
  <sheetFormatPr defaultRowHeight="14.4" x14ac:dyDescent="0.3"/>
  <cols>
    <col min="1" max="1" width="11.21875" customWidth="1"/>
    <col min="2" max="2" width="9.44140625" bestFit="1" customWidth="1"/>
    <col min="3" max="3" width="9.33203125" bestFit="1" customWidth="1"/>
    <col min="4" max="4" width="8.44140625" customWidth="1"/>
    <col min="5" max="7" width="7.21875" customWidth="1"/>
    <col min="8" max="8" width="5.33203125" customWidth="1"/>
    <col min="9" max="10" width="7" customWidth="1"/>
  </cols>
  <sheetData>
    <row r="1" spans="1:10" x14ac:dyDescent="0.3">
      <c r="A1" s="1" t="s">
        <v>1</v>
      </c>
    </row>
    <row r="2" spans="1:10" x14ac:dyDescent="0.3">
      <c r="B2" s="3" t="s">
        <v>0</v>
      </c>
      <c r="C2" s="3" t="s">
        <v>2</v>
      </c>
      <c r="D2" s="3" t="s">
        <v>3</v>
      </c>
      <c r="E2" s="4"/>
      <c r="F2" s="3" t="s">
        <v>4</v>
      </c>
      <c r="G2" s="3" t="s">
        <v>5</v>
      </c>
      <c r="I2" s="3" t="s">
        <v>12</v>
      </c>
      <c r="J2" s="9" t="s">
        <v>13</v>
      </c>
    </row>
    <row r="3" spans="1:10" x14ac:dyDescent="0.3">
      <c r="B3" s="5">
        <v>157.50200000000001</v>
      </c>
      <c r="C3" s="5">
        <v>126.75700000000001</v>
      </c>
      <c r="D3" s="5">
        <v>502.49200000000002</v>
      </c>
      <c r="E3" s="4"/>
      <c r="F3" s="7">
        <v>0.68589999999999995</v>
      </c>
      <c r="G3" s="7">
        <v>0.72770000000000001</v>
      </c>
      <c r="H3" s="12"/>
      <c r="I3" s="7">
        <f>-G3</f>
        <v>-0.72770000000000001</v>
      </c>
      <c r="J3" s="7">
        <f>F3</f>
        <v>0.68589999999999995</v>
      </c>
    </row>
    <row r="4" spans="1:10" x14ac:dyDescent="0.3">
      <c r="B4" s="4"/>
      <c r="C4" s="4"/>
      <c r="D4" s="10"/>
      <c r="E4" s="4"/>
      <c r="F4" s="4"/>
      <c r="G4" s="4"/>
    </row>
    <row r="5" spans="1:10" ht="28.8" x14ac:dyDescent="0.3">
      <c r="B5" s="11" t="s">
        <v>14</v>
      </c>
      <c r="C5" s="11" t="s">
        <v>16</v>
      </c>
      <c r="D5" s="11" t="s">
        <v>15</v>
      </c>
      <c r="E5" s="4"/>
      <c r="F5" s="3" t="s">
        <v>6</v>
      </c>
      <c r="G5" s="4"/>
    </row>
    <row r="6" spans="1:10" x14ac:dyDescent="0.3">
      <c r="B6" s="3">
        <v>-0.2</v>
      </c>
      <c r="C6" s="3">
        <v>2.2008999999999999</v>
      </c>
      <c r="D6" s="3">
        <v>-2.2008999999999999</v>
      </c>
      <c r="E6" s="4"/>
      <c r="F6" s="3">
        <v>0.3</v>
      </c>
      <c r="G6" s="4"/>
    </row>
    <row r="7" spans="1:10" x14ac:dyDescent="0.3">
      <c r="B7" s="4"/>
      <c r="C7" s="4"/>
      <c r="D7" s="4"/>
      <c r="E7" s="4"/>
      <c r="F7" s="4"/>
      <c r="G7" s="4"/>
    </row>
    <row r="8" spans="1:10" x14ac:dyDescent="0.3">
      <c r="B8" s="3" t="s">
        <v>7</v>
      </c>
      <c r="C8" s="3" t="s">
        <v>8</v>
      </c>
      <c r="D8" s="3" t="s">
        <v>9</v>
      </c>
      <c r="E8" s="4"/>
      <c r="F8" s="4"/>
      <c r="G8" s="4"/>
    </row>
    <row r="9" spans="1:10" x14ac:dyDescent="0.3">
      <c r="A9" s="2" t="s">
        <v>11</v>
      </c>
      <c r="B9" s="6">
        <f>B3+(B6*F3)+(C6*I3)</f>
        <v>155.76322507</v>
      </c>
      <c r="C9" s="6">
        <f>C3+F6</f>
        <v>127.057</v>
      </c>
      <c r="D9" s="6">
        <f>D3+(B6*G3)+(C6*J3)</f>
        <v>503.85605731000004</v>
      </c>
      <c r="E9" s="4"/>
      <c r="F9" s="4"/>
      <c r="G9" s="4"/>
    </row>
    <row r="10" spans="1:10" x14ac:dyDescent="0.3">
      <c r="A10" s="2" t="s">
        <v>10</v>
      </c>
      <c r="B10" s="6">
        <f>B3+(B6*F3)+(D6*I3)</f>
        <v>158.96641493000001</v>
      </c>
      <c r="C10" s="6">
        <f>C3+F6</f>
        <v>127.057</v>
      </c>
      <c r="D10" s="6">
        <f>D3+(B6*G3)+(D6*J3)</f>
        <v>500.83686269000003</v>
      </c>
      <c r="E10" s="4"/>
      <c r="F10" s="8">
        <f>B10-B3</f>
        <v>1.4644149300000038</v>
      </c>
      <c r="G10" s="8">
        <f>D10-D3</f>
        <v>-1.6551373099999864</v>
      </c>
    </row>
    <row r="12" spans="1:10" x14ac:dyDescent="0.3">
      <c r="B12" s="4" t="s">
        <v>7</v>
      </c>
      <c r="C12" s="4"/>
      <c r="D12" s="4" t="s">
        <v>9</v>
      </c>
    </row>
    <row r="13" spans="1:10" x14ac:dyDescent="0.3">
      <c r="A13" s="2" t="s">
        <v>17</v>
      </c>
      <c r="B13" s="6">
        <f>$B$3+($B$6*$F$3)+(E13*$I$3)</f>
        <v>156.05496000000002</v>
      </c>
      <c r="C13" s="6"/>
      <c r="D13" s="6">
        <f>$D$3+($B$6*$G$3)+(E13*$J$3)</f>
        <v>503.58108000000004</v>
      </c>
      <c r="E13">
        <v>1.8</v>
      </c>
    </row>
    <row r="14" spans="1:10" x14ac:dyDescent="0.3">
      <c r="A14" s="2" t="s">
        <v>18</v>
      </c>
      <c r="B14" s="6">
        <f>$B$3+($B$6*$F$3)+(E14*$I$3)</f>
        <v>158.67468</v>
      </c>
      <c r="C14" s="6"/>
      <c r="D14" s="6">
        <f>$D$3+($B$6*$G$3)+(E14*$J$3)</f>
        <v>501.11184000000003</v>
      </c>
      <c r="E14">
        <v>-1.8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AE05-A227-4E9A-8E54-2EC93E0F0E79}">
  <dimension ref="A1:AK42"/>
  <sheetViews>
    <sheetView tabSelected="1" topLeftCell="V1" zoomScale="70" zoomScaleNormal="70" workbookViewId="0">
      <selection activeCell="AI14" sqref="AI14:AK17"/>
    </sheetView>
  </sheetViews>
  <sheetFormatPr defaultRowHeight="14.4" x14ac:dyDescent="0.3"/>
  <cols>
    <col min="1" max="1" width="5.5546875" style="4" customWidth="1"/>
    <col min="2" max="2" width="5.44140625" bestFit="1" customWidth="1"/>
    <col min="3" max="3" width="8.5546875" bestFit="1" customWidth="1"/>
    <col min="4" max="4" width="10.21875" customWidth="1"/>
    <col min="5" max="5" width="5.5546875" bestFit="1" customWidth="1"/>
    <col min="6" max="6" width="6.88671875" bestFit="1" customWidth="1"/>
    <col min="7" max="7" width="8.109375" customWidth="1"/>
    <col min="8" max="10" width="8.6640625" customWidth="1"/>
    <col min="11" max="12" width="7" customWidth="1"/>
    <col min="13" max="14" width="7.33203125" customWidth="1"/>
    <col min="15" max="16" width="7.109375" customWidth="1"/>
    <col min="17" max="17" width="8.77734375" customWidth="1"/>
    <col min="18" max="18" width="7" customWidth="1"/>
    <col min="19" max="20" width="8.77734375" customWidth="1"/>
    <col min="21" max="21" width="7" customWidth="1"/>
    <col min="22" max="23" width="8.77734375" customWidth="1"/>
    <col min="24" max="24" width="7" customWidth="1"/>
    <col min="25" max="26" width="8.77734375" customWidth="1"/>
    <col min="27" max="27" width="7" customWidth="1"/>
    <col min="28" max="28" width="8.77734375" customWidth="1"/>
    <col min="29" max="29" width="9.6640625" style="4" customWidth="1"/>
    <col min="30" max="30" width="8.77734375" style="4" customWidth="1"/>
    <col min="31" max="32" width="9.6640625" style="4" customWidth="1"/>
    <col min="33" max="33" width="8.77734375" style="4" customWidth="1"/>
    <col min="34" max="35" width="9.6640625" style="4" customWidth="1"/>
    <col min="36" max="36" width="8.77734375" style="4" customWidth="1"/>
    <col min="37" max="37" width="9.6640625" style="4" customWidth="1"/>
  </cols>
  <sheetData>
    <row r="1" spans="1:37" s="13" customFormat="1" ht="28.8" x14ac:dyDescent="0.3">
      <c r="A1" s="14"/>
      <c r="B1" s="14"/>
      <c r="C1" s="14"/>
      <c r="D1" s="14"/>
      <c r="E1" s="14"/>
      <c r="F1" s="14"/>
      <c r="G1" s="14"/>
      <c r="H1" s="14"/>
      <c r="I1" s="14" t="s">
        <v>22</v>
      </c>
      <c r="J1" s="14"/>
      <c r="K1" s="14" t="s">
        <v>14</v>
      </c>
      <c r="L1" s="14" t="s">
        <v>46</v>
      </c>
      <c r="M1" s="14"/>
      <c r="N1" s="14"/>
      <c r="O1" s="14"/>
      <c r="P1" s="14"/>
      <c r="Q1" s="14" t="s">
        <v>23</v>
      </c>
      <c r="R1" s="14"/>
      <c r="S1" s="14"/>
      <c r="T1" s="14" t="s">
        <v>24</v>
      </c>
      <c r="U1" s="14"/>
      <c r="V1" s="14"/>
      <c r="W1" s="14" t="s">
        <v>25</v>
      </c>
      <c r="X1" s="14"/>
      <c r="Y1" s="14"/>
      <c r="Z1" s="14" t="s">
        <v>26</v>
      </c>
      <c r="AA1" s="14"/>
      <c r="AB1" s="14"/>
      <c r="AC1" s="14" t="s">
        <v>51</v>
      </c>
      <c r="AD1" s="14"/>
      <c r="AE1" s="14"/>
      <c r="AF1" s="14" t="s">
        <v>52</v>
      </c>
      <c r="AG1" s="14"/>
      <c r="AH1" s="14"/>
      <c r="AI1" s="14"/>
      <c r="AJ1" s="14"/>
      <c r="AK1" s="14"/>
    </row>
    <row r="2" spans="1:37" x14ac:dyDescent="0.3">
      <c r="A2" s="27" t="s">
        <v>40</v>
      </c>
      <c r="B2" s="4"/>
      <c r="C2" s="4"/>
      <c r="D2" s="4"/>
      <c r="E2" s="4"/>
      <c r="F2" s="4"/>
      <c r="G2" s="4"/>
      <c r="H2" s="4"/>
      <c r="I2" s="4">
        <v>0.3</v>
      </c>
      <c r="J2" s="4"/>
      <c r="K2" s="4">
        <v>-0.4</v>
      </c>
      <c r="L2" s="4">
        <v>-0.2</v>
      </c>
      <c r="M2" s="4"/>
      <c r="N2" s="4"/>
      <c r="O2" s="4"/>
      <c r="P2" s="4"/>
      <c r="Q2" s="4">
        <v>-2.2000000000000002</v>
      </c>
      <c r="R2" s="4"/>
      <c r="S2" s="4"/>
      <c r="T2" s="4">
        <v>2.2000000000000002</v>
      </c>
      <c r="U2" s="4"/>
      <c r="V2" s="4"/>
      <c r="W2" s="4">
        <v>-1.8</v>
      </c>
      <c r="X2" s="4"/>
      <c r="Y2" s="4"/>
      <c r="Z2" s="4">
        <v>1.8</v>
      </c>
      <c r="AA2" s="4"/>
      <c r="AB2" s="4"/>
      <c r="AC2" s="4">
        <v>-2.4500000000000002</v>
      </c>
      <c r="AF2" s="4">
        <v>2.4500000000000002</v>
      </c>
    </row>
    <row r="3" spans="1:37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37" x14ac:dyDescent="0.3">
      <c r="B4" s="4"/>
      <c r="C4" s="4"/>
      <c r="D4" s="4"/>
      <c r="E4" s="4"/>
      <c r="F4" s="4"/>
      <c r="G4" s="4"/>
      <c r="H4" s="42" t="s">
        <v>19</v>
      </c>
      <c r="I4" s="43"/>
      <c r="J4" s="44"/>
      <c r="K4" s="42" t="s">
        <v>55</v>
      </c>
      <c r="L4" s="44"/>
      <c r="M4" s="42" t="s">
        <v>20</v>
      </c>
      <c r="N4" s="45"/>
      <c r="O4" s="43" t="s">
        <v>48</v>
      </c>
      <c r="P4" s="45"/>
      <c r="Q4" s="43" t="s">
        <v>56</v>
      </c>
      <c r="R4" s="43"/>
      <c r="S4" s="44"/>
      <c r="T4" s="42" t="s">
        <v>57</v>
      </c>
      <c r="U4" s="43"/>
      <c r="V4" s="44"/>
      <c r="W4" s="42" t="s">
        <v>18</v>
      </c>
      <c r="X4" s="43"/>
      <c r="Y4" s="44"/>
      <c r="Z4" s="42" t="s">
        <v>17</v>
      </c>
      <c r="AA4" s="43"/>
      <c r="AB4" s="44"/>
      <c r="AC4" s="43" t="s">
        <v>53</v>
      </c>
      <c r="AD4" s="43"/>
      <c r="AE4" s="44"/>
      <c r="AF4" s="42" t="s">
        <v>54</v>
      </c>
      <c r="AG4" s="43"/>
      <c r="AH4" s="45"/>
      <c r="AI4" s="44" t="s">
        <v>59</v>
      </c>
      <c r="AJ4" s="46"/>
      <c r="AK4" s="54"/>
    </row>
    <row r="5" spans="1:37" x14ac:dyDescent="0.3">
      <c r="A5" s="3" t="s">
        <v>28</v>
      </c>
      <c r="B5" s="15" t="s">
        <v>21</v>
      </c>
      <c r="C5" s="15" t="s">
        <v>31</v>
      </c>
      <c r="D5" s="15" t="s">
        <v>27</v>
      </c>
      <c r="E5" s="15" t="s">
        <v>34</v>
      </c>
      <c r="F5" s="36" t="s">
        <v>58</v>
      </c>
      <c r="G5" s="15" t="s">
        <v>35</v>
      </c>
      <c r="H5" s="3" t="s">
        <v>7</v>
      </c>
      <c r="I5" s="3" t="s">
        <v>8</v>
      </c>
      <c r="J5" s="3" t="s">
        <v>9</v>
      </c>
      <c r="K5" s="3" t="s">
        <v>7</v>
      </c>
      <c r="L5" s="3" t="s">
        <v>9</v>
      </c>
      <c r="M5" s="3" t="s">
        <v>7</v>
      </c>
      <c r="N5" s="38" t="s">
        <v>9</v>
      </c>
      <c r="O5" s="35" t="s">
        <v>7</v>
      </c>
      <c r="P5" s="38" t="s">
        <v>9</v>
      </c>
      <c r="Q5" s="35" t="s">
        <v>7</v>
      </c>
      <c r="R5" s="3" t="s">
        <v>8</v>
      </c>
      <c r="S5" s="3" t="s">
        <v>9</v>
      </c>
      <c r="T5" s="3" t="s">
        <v>7</v>
      </c>
      <c r="U5" s="3" t="s">
        <v>8</v>
      </c>
      <c r="V5" s="3" t="s">
        <v>9</v>
      </c>
      <c r="W5" s="3" t="s">
        <v>7</v>
      </c>
      <c r="X5" s="3" t="s">
        <v>8</v>
      </c>
      <c r="Y5" s="3" t="s">
        <v>9</v>
      </c>
      <c r="Z5" s="3" t="s">
        <v>7</v>
      </c>
      <c r="AA5" s="3" t="s">
        <v>8</v>
      </c>
      <c r="AB5" s="3" t="s">
        <v>9</v>
      </c>
      <c r="AC5" s="37" t="s">
        <v>7</v>
      </c>
      <c r="AD5" s="3" t="s">
        <v>8</v>
      </c>
      <c r="AE5" s="3" t="s">
        <v>9</v>
      </c>
      <c r="AF5" s="3" t="s">
        <v>7</v>
      </c>
      <c r="AG5" s="3" t="s">
        <v>8</v>
      </c>
      <c r="AH5" s="38" t="s">
        <v>9</v>
      </c>
      <c r="AI5" s="48" t="s">
        <v>7</v>
      </c>
      <c r="AJ5" s="9" t="s">
        <v>8</v>
      </c>
      <c r="AK5" s="53" t="s">
        <v>9</v>
      </c>
    </row>
    <row r="6" spans="1:37" x14ac:dyDescent="0.3">
      <c r="A6" s="4" t="s">
        <v>29</v>
      </c>
      <c r="B6" s="4">
        <v>6</v>
      </c>
      <c r="C6" s="4" t="s">
        <v>32</v>
      </c>
      <c r="D6" s="4" t="s">
        <v>49</v>
      </c>
      <c r="E6" s="4" t="s">
        <v>10</v>
      </c>
      <c r="F6" s="4">
        <f>IF($D6="Lillys", 12, IF($D6="Small", 6, 0)) + IF($E6="Right", 3, 0)</f>
        <v>12</v>
      </c>
      <c r="G6" s="4">
        <v>180</v>
      </c>
      <c r="H6" s="17">
        <v>1686.55</v>
      </c>
      <c r="I6" s="24">
        <v>128.77000000000001</v>
      </c>
      <c r="J6" s="18">
        <v>5338.27</v>
      </c>
      <c r="K6" s="8">
        <v>-0.68589999999999995</v>
      </c>
      <c r="L6" s="8">
        <v>-0.72770000000000001</v>
      </c>
      <c r="M6" s="21">
        <f>-$L6</f>
        <v>0.72770000000000001</v>
      </c>
      <c r="N6" s="39">
        <f>$K6</f>
        <v>-0.68589999999999995</v>
      </c>
      <c r="O6" s="8">
        <f>IF($G6, -(K6), K6)</f>
        <v>0.68589999999999995</v>
      </c>
      <c r="P6" s="40">
        <f>IF($G6, -(L6), L6)</f>
        <v>0.72770000000000001</v>
      </c>
      <c r="Q6" s="24">
        <f>$H6+($K6*$K$2)+($M6*$Q$2)</f>
        <v>1685.2234199999998</v>
      </c>
      <c r="R6" s="24">
        <f>$I6+$I$2</f>
        <v>129.07000000000002</v>
      </c>
      <c r="S6" s="18">
        <f>$J6+($L6*$K$2)+($N6*$Q$2)</f>
        <v>5340.07006</v>
      </c>
      <c r="T6" s="17">
        <f>$H6+($K6*$K$2)+($M6*$T$2)</f>
        <v>1688.4252999999999</v>
      </c>
      <c r="U6" s="24">
        <f>$I6+$I$2</f>
        <v>129.07000000000002</v>
      </c>
      <c r="V6" s="18">
        <f>$J6+($L6*$K$2)+($N6*$T$2)</f>
        <v>5337.0521000000008</v>
      </c>
      <c r="W6" s="17">
        <f>$H6+($K6*$L$2)+($M6*$W$2)</f>
        <v>1685.3773199999998</v>
      </c>
      <c r="X6" s="24">
        <f>$I6+$I$2</f>
        <v>129.07000000000002</v>
      </c>
      <c r="Y6" s="18">
        <f>$J6+($L6*$L$2)+($N6*$W$2)</f>
        <v>5339.6501600000011</v>
      </c>
      <c r="Z6" s="17">
        <f>$H6+($K6*$L$2)+($M6*$Z$2)</f>
        <v>1687.99704</v>
      </c>
      <c r="AA6" s="24">
        <f>$I6+$I$2</f>
        <v>129.07000000000002</v>
      </c>
      <c r="AB6" s="18">
        <f>$J6+($L6*$L$2)+($N6*$Z$2)</f>
        <v>5337.1809200000007</v>
      </c>
      <c r="AC6" s="17">
        <f>$H6+($K6*$K$2)+($M6*$AC$2)</f>
        <v>1685.0414949999999</v>
      </c>
      <c r="AD6" s="24">
        <f>$I6+$I$2</f>
        <v>129.07000000000002</v>
      </c>
      <c r="AE6" s="24">
        <f>$J6+($L6*$K$2)+($N6*$AC$2)</f>
        <v>5340.2415350000001</v>
      </c>
      <c r="AF6" s="17">
        <f>$H6+($K6*$K$2)+($M6*$AF$2)</f>
        <v>1688.6072249999997</v>
      </c>
      <c r="AG6" s="24">
        <f>$I6+$I$2</f>
        <v>129.07000000000002</v>
      </c>
      <c r="AH6" s="49">
        <f>$J6+($L6*$K$2)+($N6*$AF$2)</f>
        <v>5336.8806250000007</v>
      </c>
      <c r="AI6" s="16" cm="1">
        <f t="array" aca="1" ref="AI6" ca="1">INDIRECT(ADDRESS(ROW(), COLUMN() - (18 - N($F6))))</f>
        <v>1685.0414949999999</v>
      </c>
      <c r="AJ6" s="16" cm="1">
        <f t="array" aca="1" ref="AJ6" ca="1">INDIRECT(ADDRESS(ROW(), COLUMN() - (18 - N($F6))))</f>
        <v>129.07000000000002</v>
      </c>
      <c r="AK6" s="49" cm="1">
        <f t="array" aca="1" ref="AK6" ca="1">INDIRECT(ADDRESS(ROW(), COLUMN() - (18 - N($F6))))</f>
        <v>5340.2415350000001</v>
      </c>
    </row>
    <row r="7" spans="1:37" x14ac:dyDescent="0.3">
      <c r="A7" s="4" t="s">
        <v>29</v>
      </c>
      <c r="B7" s="4">
        <v>6</v>
      </c>
      <c r="C7" s="4" t="s">
        <v>33</v>
      </c>
      <c r="D7" s="4" t="s">
        <v>49</v>
      </c>
      <c r="E7" s="4" t="s">
        <v>11</v>
      </c>
      <c r="F7" s="4">
        <f t="shared" ref="F7:F25" si="0">IF($D7="Lillys", 12, IF($D7="Small", 6, 0)) + IF($E7="Right", 3, 0)</f>
        <v>15</v>
      </c>
      <c r="G7" s="4"/>
      <c r="H7" s="19">
        <v>1795.47</v>
      </c>
      <c r="I7" s="25">
        <v>128.77000000000001</v>
      </c>
      <c r="J7" s="20">
        <v>5453.83</v>
      </c>
      <c r="K7" s="8">
        <v>0.68589999999999995</v>
      </c>
      <c r="L7" s="8">
        <v>0.72770000000000001</v>
      </c>
      <c r="M7" s="22">
        <f t="shared" ref="M7:M25" si="1">-$L7</f>
        <v>-0.72770000000000001</v>
      </c>
      <c r="N7" s="40">
        <f t="shared" ref="N7:N25" si="2">$K7</f>
        <v>0.68589999999999995</v>
      </c>
      <c r="O7" s="8">
        <f t="shared" ref="O7:O25" si="3">IF($G7, -(K7), K7)</f>
        <v>0.68589999999999995</v>
      </c>
      <c r="P7" s="40">
        <f t="shared" ref="P7:P25" si="4">IF($G7, -(L7), L7)</f>
        <v>0.72770000000000001</v>
      </c>
      <c r="Q7" s="25">
        <f t="shared" ref="Q7:Q25" si="5">$H7+($K7*$K$2)+($M7*$Q$2)</f>
        <v>1796.7965800000002</v>
      </c>
      <c r="R7" s="25">
        <f t="shared" ref="R7:R25" si="6">$I7+$I$2</f>
        <v>129.07000000000002</v>
      </c>
      <c r="S7" s="20">
        <f t="shared" ref="S7:S25" si="7">$J7+($L7*$K$2)+($N7*$Q$2)</f>
        <v>5452.0299400000004</v>
      </c>
      <c r="T7" s="16">
        <f t="shared" ref="T7:T25" si="8">$H7+($K7*$K$2)+($M7*$T$2)</f>
        <v>1793.5947000000001</v>
      </c>
      <c r="U7" s="16">
        <f t="shared" ref="U7:U25" si="9">$I7+$I$2</f>
        <v>129.07000000000002</v>
      </c>
      <c r="V7" s="20">
        <f t="shared" ref="V7:V25" si="10">$J7+($L7*$K$2)+($N7*$T$2)</f>
        <v>5455.0478999999996</v>
      </c>
      <c r="W7" s="16">
        <f t="shared" ref="W7:W25" si="11">$H7+($K7*$L$2)+($M7*$W$2)</f>
        <v>1796.6426800000002</v>
      </c>
      <c r="X7" s="16">
        <f t="shared" ref="X7:X25" si="12">$I7+$I$2</f>
        <v>129.07000000000002</v>
      </c>
      <c r="Y7" s="20">
        <f t="shared" ref="Y7:Y25" si="13">$J7+($L7*$L$2)+($N7*$W$2)</f>
        <v>5452.4498399999993</v>
      </c>
      <c r="Z7" s="16">
        <f t="shared" ref="Z7:Z25" si="14">$H7+($K7*$L$2)+($M7*$Z$2)</f>
        <v>1794.02296</v>
      </c>
      <c r="AA7" s="16">
        <f t="shared" ref="AA7:AA25" si="15">$I7+$I$2</f>
        <v>129.07000000000002</v>
      </c>
      <c r="AB7" s="20">
        <f t="shared" ref="AB7:AB25" si="16">$J7+($L7*$L$2)+($N7*$Z$2)</f>
        <v>5454.9190799999997</v>
      </c>
      <c r="AC7" s="16">
        <f t="shared" ref="AC7:AC25" si="17">$H7+($K7*$K$2)+($M7*$AC$2)</f>
        <v>1796.978505</v>
      </c>
      <c r="AD7" s="16">
        <f t="shared" ref="AD7:AD25" si="18">$I7+$I$2</f>
        <v>129.07000000000002</v>
      </c>
      <c r="AE7" s="16">
        <f t="shared" ref="AE7:AE25" si="19">$J7+($L7*$K$2)+($N7*$AC$2)</f>
        <v>5451.8584650000003</v>
      </c>
      <c r="AF7" s="19">
        <f t="shared" ref="AF7:AF25" si="20">$H7+($K7*$K$2)+($M7*$AF$2)</f>
        <v>1793.4127750000002</v>
      </c>
      <c r="AG7" s="25">
        <f t="shared" ref="AG7:AG25" si="21">$I7+$I$2</f>
        <v>129.07000000000002</v>
      </c>
      <c r="AH7" s="50">
        <f t="shared" ref="AH7:AH25" si="22">$J7+($L7*$K$2)+($N7*$AF$2)</f>
        <v>5455.2193749999997</v>
      </c>
      <c r="AI7" s="16" cm="1">
        <f t="array" aca="1" ref="AI7" ca="1">INDIRECT(ADDRESS(ROW(), COLUMN() - (18 - N($F7))))</f>
        <v>1793.4127750000002</v>
      </c>
      <c r="AJ7" s="16" cm="1">
        <f t="array" aca="1" ref="AJ7" ca="1">INDIRECT(ADDRESS(ROW(), COLUMN() - (18 - N($F7))))</f>
        <v>129.07000000000002</v>
      </c>
      <c r="AK7" s="50" cm="1">
        <f t="array" aca="1" ref="AK7" ca="1">INDIRECT(ADDRESS(ROW(), COLUMN() - (18 - N($F7))))</f>
        <v>5455.2193749999997</v>
      </c>
    </row>
    <row r="8" spans="1:37" x14ac:dyDescent="0.3">
      <c r="A8" s="4" t="s">
        <v>29</v>
      </c>
      <c r="B8" s="4">
        <v>5</v>
      </c>
      <c r="C8" s="4" t="s">
        <v>32</v>
      </c>
      <c r="D8" s="4" t="s">
        <v>49</v>
      </c>
      <c r="E8" s="4" t="s">
        <v>11</v>
      </c>
      <c r="F8" s="4">
        <f t="shared" si="0"/>
        <v>15</v>
      </c>
      <c r="G8" s="4"/>
      <c r="H8" s="19">
        <v>1686.55</v>
      </c>
      <c r="I8" s="25">
        <v>128.77000000000001</v>
      </c>
      <c r="J8" s="20">
        <v>5338.27</v>
      </c>
      <c r="K8" s="8">
        <v>-0.68589999999999995</v>
      </c>
      <c r="L8" s="8">
        <v>-0.72770000000000001</v>
      </c>
      <c r="M8" s="22">
        <f t="shared" si="1"/>
        <v>0.72770000000000001</v>
      </c>
      <c r="N8" s="40">
        <f t="shared" si="2"/>
        <v>-0.68589999999999995</v>
      </c>
      <c r="O8" s="8">
        <f t="shared" si="3"/>
        <v>-0.68589999999999995</v>
      </c>
      <c r="P8" s="40">
        <f t="shared" si="4"/>
        <v>-0.72770000000000001</v>
      </c>
      <c r="Q8" s="25">
        <f t="shared" si="5"/>
        <v>1685.2234199999998</v>
      </c>
      <c r="R8" s="25">
        <f t="shared" si="6"/>
        <v>129.07000000000002</v>
      </c>
      <c r="S8" s="20">
        <f t="shared" si="7"/>
        <v>5340.07006</v>
      </c>
      <c r="T8" s="16">
        <f t="shared" si="8"/>
        <v>1688.4252999999999</v>
      </c>
      <c r="U8" s="16">
        <f t="shared" si="9"/>
        <v>129.07000000000002</v>
      </c>
      <c r="V8" s="20">
        <f t="shared" si="10"/>
        <v>5337.0521000000008</v>
      </c>
      <c r="W8" s="16">
        <f t="shared" si="11"/>
        <v>1685.3773199999998</v>
      </c>
      <c r="X8" s="16">
        <f t="shared" si="12"/>
        <v>129.07000000000002</v>
      </c>
      <c r="Y8" s="20">
        <f t="shared" si="13"/>
        <v>5339.6501600000011</v>
      </c>
      <c r="Z8" s="16">
        <f t="shared" si="14"/>
        <v>1687.99704</v>
      </c>
      <c r="AA8" s="16">
        <f t="shared" si="15"/>
        <v>129.07000000000002</v>
      </c>
      <c r="AB8" s="20">
        <f t="shared" si="16"/>
        <v>5337.1809200000007</v>
      </c>
      <c r="AC8" s="16">
        <f t="shared" si="17"/>
        <v>1685.0414949999999</v>
      </c>
      <c r="AD8" s="16">
        <f t="shared" si="18"/>
        <v>129.07000000000002</v>
      </c>
      <c r="AE8" s="16">
        <f t="shared" si="19"/>
        <v>5340.2415350000001</v>
      </c>
      <c r="AF8" s="19">
        <f t="shared" si="20"/>
        <v>1688.6072249999997</v>
      </c>
      <c r="AG8" s="25">
        <f t="shared" si="21"/>
        <v>129.07000000000002</v>
      </c>
      <c r="AH8" s="50">
        <f t="shared" si="22"/>
        <v>5336.8806250000007</v>
      </c>
      <c r="AI8" s="16" cm="1">
        <f t="array" aca="1" ref="AI8" ca="1">INDIRECT(ADDRESS(ROW(), COLUMN() - (18 - N($F8))))</f>
        <v>1688.6072249999997</v>
      </c>
      <c r="AJ8" s="16" cm="1">
        <f t="array" aca="1" ref="AJ8" ca="1">INDIRECT(ADDRESS(ROW(), COLUMN() - (18 - N($F8))))</f>
        <v>129.07000000000002</v>
      </c>
      <c r="AK8" s="50" cm="1">
        <f t="array" aca="1" ref="AK8" ca="1">INDIRECT(ADDRESS(ROW(), COLUMN() - (18 - N($F8))))</f>
        <v>5336.8806250000007</v>
      </c>
    </row>
    <row r="9" spans="1:37" x14ac:dyDescent="0.3">
      <c r="A9" s="4" t="s">
        <v>29</v>
      </c>
      <c r="B9" s="4">
        <v>5</v>
      </c>
      <c r="C9" s="4" t="s">
        <v>33</v>
      </c>
      <c r="D9" s="4" t="s">
        <v>49</v>
      </c>
      <c r="E9" s="4" t="s">
        <v>10</v>
      </c>
      <c r="F9" s="4">
        <f t="shared" si="0"/>
        <v>12</v>
      </c>
      <c r="G9" s="4">
        <v>180</v>
      </c>
      <c r="H9" s="19">
        <v>1795.47</v>
      </c>
      <c r="I9" s="25">
        <v>128.77000000000001</v>
      </c>
      <c r="J9" s="20">
        <v>5453.83</v>
      </c>
      <c r="K9" s="8">
        <v>0.68589999999999995</v>
      </c>
      <c r="L9" s="8">
        <v>0.72770000000000001</v>
      </c>
      <c r="M9" s="22">
        <f t="shared" si="1"/>
        <v>-0.72770000000000001</v>
      </c>
      <c r="N9" s="40">
        <f t="shared" si="2"/>
        <v>0.68589999999999995</v>
      </c>
      <c r="O9" s="8">
        <f t="shared" si="3"/>
        <v>-0.68589999999999995</v>
      </c>
      <c r="P9" s="40">
        <f t="shared" si="4"/>
        <v>-0.72770000000000001</v>
      </c>
      <c r="Q9" s="25">
        <f t="shared" si="5"/>
        <v>1796.7965800000002</v>
      </c>
      <c r="R9" s="25">
        <f t="shared" si="6"/>
        <v>129.07000000000002</v>
      </c>
      <c r="S9" s="20">
        <f t="shared" si="7"/>
        <v>5452.0299400000004</v>
      </c>
      <c r="T9" s="16">
        <f t="shared" si="8"/>
        <v>1793.5947000000001</v>
      </c>
      <c r="U9" s="16">
        <f t="shared" si="9"/>
        <v>129.07000000000002</v>
      </c>
      <c r="V9" s="20">
        <f t="shared" si="10"/>
        <v>5455.0478999999996</v>
      </c>
      <c r="W9" s="16">
        <f t="shared" si="11"/>
        <v>1796.6426800000002</v>
      </c>
      <c r="X9" s="16">
        <f t="shared" si="12"/>
        <v>129.07000000000002</v>
      </c>
      <c r="Y9" s="20">
        <f t="shared" si="13"/>
        <v>5452.4498399999993</v>
      </c>
      <c r="Z9" s="16">
        <f t="shared" si="14"/>
        <v>1794.02296</v>
      </c>
      <c r="AA9" s="16">
        <f t="shared" si="15"/>
        <v>129.07000000000002</v>
      </c>
      <c r="AB9" s="20">
        <f t="shared" si="16"/>
        <v>5454.9190799999997</v>
      </c>
      <c r="AC9" s="16">
        <f t="shared" si="17"/>
        <v>1796.978505</v>
      </c>
      <c r="AD9" s="16">
        <f t="shared" si="18"/>
        <v>129.07000000000002</v>
      </c>
      <c r="AE9" s="16">
        <f t="shared" si="19"/>
        <v>5451.8584650000003</v>
      </c>
      <c r="AF9" s="19">
        <f t="shared" si="20"/>
        <v>1793.4127750000002</v>
      </c>
      <c r="AG9" s="25">
        <f t="shared" si="21"/>
        <v>129.07000000000002</v>
      </c>
      <c r="AH9" s="50">
        <f t="shared" si="22"/>
        <v>5455.2193749999997</v>
      </c>
      <c r="AI9" s="16" cm="1">
        <f t="array" aca="1" ref="AI9" ca="1">INDIRECT(ADDRESS(ROW(), COLUMN() - (18 - N($F9))))</f>
        <v>1796.978505</v>
      </c>
      <c r="AJ9" s="16" cm="1">
        <f t="array" aca="1" ref="AJ9" ca="1">INDIRECT(ADDRESS(ROW(), COLUMN() - (18 - N($F9))))</f>
        <v>129.07000000000002</v>
      </c>
      <c r="AK9" s="50" cm="1">
        <f t="array" aca="1" ref="AK9" ca="1">INDIRECT(ADDRESS(ROW(), COLUMN() - (18 - N($F9))))</f>
        <v>5451.8584650000003</v>
      </c>
    </row>
    <row r="10" spans="1:37" x14ac:dyDescent="0.3">
      <c r="A10" s="4" t="s">
        <v>29</v>
      </c>
      <c r="B10" s="4">
        <v>4</v>
      </c>
      <c r="C10" s="4" t="s">
        <v>32</v>
      </c>
      <c r="D10" s="4" t="s">
        <v>30</v>
      </c>
      <c r="E10" s="4" t="s">
        <v>10</v>
      </c>
      <c r="F10" s="4">
        <f t="shared" si="0"/>
        <v>6</v>
      </c>
      <c r="G10" s="4">
        <v>180</v>
      </c>
      <c r="H10" s="19">
        <v>1694.86</v>
      </c>
      <c r="I10" s="25">
        <v>126.75700000000001</v>
      </c>
      <c r="J10" s="20">
        <v>5325.22</v>
      </c>
      <c r="K10" s="8">
        <v>-0.68589999999999995</v>
      </c>
      <c r="L10" s="8">
        <v>-0.72770000000000001</v>
      </c>
      <c r="M10" s="22">
        <f t="shared" si="1"/>
        <v>0.72770000000000001</v>
      </c>
      <c r="N10" s="40">
        <f t="shared" si="2"/>
        <v>-0.68589999999999995</v>
      </c>
      <c r="O10" s="8">
        <f t="shared" si="3"/>
        <v>0.68589999999999995</v>
      </c>
      <c r="P10" s="40">
        <f t="shared" si="4"/>
        <v>0.72770000000000001</v>
      </c>
      <c r="Q10" s="25">
        <f t="shared" si="5"/>
        <v>1693.5334199999998</v>
      </c>
      <c r="R10" s="25">
        <f t="shared" si="6"/>
        <v>127.057</v>
      </c>
      <c r="S10" s="20">
        <f t="shared" si="7"/>
        <v>5327.0200599999998</v>
      </c>
      <c r="T10" s="16">
        <f t="shared" si="8"/>
        <v>1696.7352999999998</v>
      </c>
      <c r="U10" s="16">
        <f t="shared" si="9"/>
        <v>127.057</v>
      </c>
      <c r="V10" s="20">
        <f t="shared" si="10"/>
        <v>5324.0021000000006</v>
      </c>
      <c r="W10" s="16">
        <f t="shared" si="11"/>
        <v>1693.6873199999998</v>
      </c>
      <c r="X10" s="16">
        <f t="shared" si="12"/>
        <v>127.057</v>
      </c>
      <c r="Y10" s="20">
        <f t="shared" si="13"/>
        <v>5326.6001600000009</v>
      </c>
      <c r="Z10" s="16">
        <f t="shared" si="14"/>
        <v>1696.3070399999999</v>
      </c>
      <c r="AA10" s="16">
        <f t="shared" si="15"/>
        <v>127.057</v>
      </c>
      <c r="AB10" s="20">
        <f t="shared" si="16"/>
        <v>5324.1309200000005</v>
      </c>
      <c r="AC10" s="16">
        <f t="shared" si="17"/>
        <v>1693.3514949999999</v>
      </c>
      <c r="AD10" s="16">
        <f t="shared" si="18"/>
        <v>127.057</v>
      </c>
      <c r="AE10" s="16">
        <f t="shared" si="19"/>
        <v>5327.1915349999999</v>
      </c>
      <c r="AF10" s="19">
        <f t="shared" si="20"/>
        <v>1696.9172249999997</v>
      </c>
      <c r="AG10" s="25">
        <f t="shared" si="21"/>
        <v>127.057</v>
      </c>
      <c r="AH10" s="50">
        <f t="shared" si="22"/>
        <v>5323.8306250000005</v>
      </c>
      <c r="AI10" s="16" cm="1">
        <f t="array" aca="1" ref="AI10" ca="1">INDIRECT(ADDRESS(ROW(), COLUMN() - (18 - N($F10))))</f>
        <v>1693.6873199999998</v>
      </c>
      <c r="AJ10" s="16" cm="1">
        <f t="array" aca="1" ref="AJ10" ca="1">INDIRECT(ADDRESS(ROW(), COLUMN() - (18 - N($F10))))</f>
        <v>127.057</v>
      </c>
      <c r="AK10" s="50" cm="1">
        <f t="array" aca="1" ref="AK10" ca="1">INDIRECT(ADDRESS(ROW(), COLUMN() - (18 - N($F10))))</f>
        <v>5326.6001600000009</v>
      </c>
    </row>
    <row r="11" spans="1:37" x14ac:dyDescent="0.3">
      <c r="A11" s="4" t="s">
        <v>29</v>
      </c>
      <c r="B11" s="4">
        <v>4</v>
      </c>
      <c r="C11" s="4" t="s">
        <v>33</v>
      </c>
      <c r="D11" s="4" t="s">
        <v>30</v>
      </c>
      <c r="E11" s="4" t="s">
        <v>11</v>
      </c>
      <c r="F11" s="4">
        <f t="shared" si="0"/>
        <v>9</v>
      </c>
      <c r="G11" s="4"/>
      <c r="H11" s="19">
        <v>1803.5</v>
      </c>
      <c r="I11" s="25">
        <v>126.75700000000001</v>
      </c>
      <c r="J11" s="20">
        <v>5440.49</v>
      </c>
      <c r="K11" s="8">
        <v>0.68589999999999995</v>
      </c>
      <c r="L11" s="8">
        <v>0.72770000000000001</v>
      </c>
      <c r="M11" s="22">
        <f t="shared" si="1"/>
        <v>-0.72770000000000001</v>
      </c>
      <c r="N11" s="40">
        <f t="shared" si="2"/>
        <v>0.68589999999999995</v>
      </c>
      <c r="O11" s="8">
        <f t="shared" si="3"/>
        <v>0.68589999999999995</v>
      </c>
      <c r="P11" s="40">
        <f t="shared" si="4"/>
        <v>0.72770000000000001</v>
      </c>
      <c r="Q11" s="25">
        <f t="shared" si="5"/>
        <v>1804.8265800000001</v>
      </c>
      <c r="R11" s="25">
        <f t="shared" si="6"/>
        <v>127.057</v>
      </c>
      <c r="S11" s="20">
        <f t="shared" si="7"/>
        <v>5438.6899400000002</v>
      </c>
      <c r="T11" s="16">
        <f t="shared" si="8"/>
        <v>1801.6247000000001</v>
      </c>
      <c r="U11" s="16">
        <f t="shared" si="9"/>
        <v>127.057</v>
      </c>
      <c r="V11" s="20">
        <f t="shared" si="10"/>
        <v>5441.7078999999994</v>
      </c>
      <c r="W11" s="16">
        <f t="shared" si="11"/>
        <v>1804.6726800000001</v>
      </c>
      <c r="X11" s="16">
        <f t="shared" si="12"/>
        <v>127.057</v>
      </c>
      <c r="Y11" s="20">
        <f t="shared" si="13"/>
        <v>5439.1098399999992</v>
      </c>
      <c r="Z11" s="16">
        <f t="shared" si="14"/>
        <v>1802.05296</v>
      </c>
      <c r="AA11" s="16">
        <f t="shared" si="15"/>
        <v>127.057</v>
      </c>
      <c r="AB11" s="20">
        <f t="shared" si="16"/>
        <v>5441.5790799999995</v>
      </c>
      <c r="AC11" s="16">
        <f t="shared" si="17"/>
        <v>1805.008505</v>
      </c>
      <c r="AD11" s="16">
        <f t="shared" si="18"/>
        <v>127.057</v>
      </c>
      <c r="AE11" s="16">
        <f t="shared" si="19"/>
        <v>5438.5184650000001</v>
      </c>
      <c r="AF11" s="19">
        <f t="shared" si="20"/>
        <v>1801.4427750000002</v>
      </c>
      <c r="AG11" s="25">
        <f t="shared" si="21"/>
        <v>127.057</v>
      </c>
      <c r="AH11" s="50">
        <f t="shared" si="22"/>
        <v>5441.8793749999995</v>
      </c>
      <c r="AI11" s="16" cm="1">
        <f t="array" aca="1" ref="AI11" ca="1">INDIRECT(ADDRESS(ROW(), COLUMN() - (18 - N($F11))))</f>
        <v>1802.05296</v>
      </c>
      <c r="AJ11" s="16" cm="1">
        <f t="array" aca="1" ref="AJ11" ca="1">INDIRECT(ADDRESS(ROW(), COLUMN() - (18 - N($F11))))</f>
        <v>127.057</v>
      </c>
      <c r="AK11" s="50" cm="1">
        <f t="array" aca="1" ref="AK11" ca="1">INDIRECT(ADDRESS(ROW(), COLUMN() - (18 - N($F11))))</f>
        <v>5441.5790799999995</v>
      </c>
    </row>
    <row r="12" spans="1:37" x14ac:dyDescent="0.3">
      <c r="A12" s="4" t="s">
        <v>29</v>
      </c>
      <c r="B12" s="4">
        <v>3</v>
      </c>
      <c r="C12" s="4" t="s">
        <v>32</v>
      </c>
      <c r="D12" s="4" t="s">
        <v>30</v>
      </c>
      <c r="E12" s="4" t="s">
        <v>11</v>
      </c>
      <c r="F12" s="4">
        <f t="shared" si="0"/>
        <v>9</v>
      </c>
      <c r="G12" s="4"/>
      <c r="H12" s="19">
        <v>1694.86</v>
      </c>
      <c r="I12" s="25">
        <v>126.75700000000001</v>
      </c>
      <c r="J12" s="20">
        <v>5325.22</v>
      </c>
      <c r="K12" s="8">
        <v>-0.68589999999999995</v>
      </c>
      <c r="L12" s="8">
        <v>-0.72770000000000001</v>
      </c>
      <c r="M12" s="22">
        <f t="shared" si="1"/>
        <v>0.72770000000000001</v>
      </c>
      <c r="N12" s="40">
        <f t="shared" si="2"/>
        <v>-0.68589999999999995</v>
      </c>
      <c r="O12" s="8">
        <f t="shared" si="3"/>
        <v>-0.68589999999999995</v>
      </c>
      <c r="P12" s="40">
        <f t="shared" si="4"/>
        <v>-0.72770000000000001</v>
      </c>
      <c r="Q12" s="25">
        <f t="shared" si="5"/>
        <v>1693.5334199999998</v>
      </c>
      <c r="R12" s="25">
        <f t="shared" si="6"/>
        <v>127.057</v>
      </c>
      <c r="S12" s="20">
        <f t="shared" si="7"/>
        <v>5327.0200599999998</v>
      </c>
      <c r="T12" s="16">
        <f t="shared" si="8"/>
        <v>1696.7352999999998</v>
      </c>
      <c r="U12" s="16">
        <f t="shared" si="9"/>
        <v>127.057</v>
      </c>
      <c r="V12" s="20">
        <f t="shared" si="10"/>
        <v>5324.0021000000006</v>
      </c>
      <c r="W12" s="16">
        <f t="shared" si="11"/>
        <v>1693.6873199999998</v>
      </c>
      <c r="X12" s="16">
        <f t="shared" si="12"/>
        <v>127.057</v>
      </c>
      <c r="Y12" s="20">
        <f t="shared" si="13"/>
        <v>5326.6001600000009</v>
      </c>
      <c r="Z12" s="16">
        <f t="shared" si="14"/>
        <v>1696.3070399999999</v>
      </c>
      <c r="AA12" s="16">
        <f t="shared" si="15"/>
        <v>127.057</v>
      </c>
      <c r="AB12" s="20">
        <f t="shared" si="16"/>
        <v>5324.1309200000005</v>
      </c>
      <c r="AC12" s="16">
        <f t="shared" si="17"/>
        <v>1693.3514949999999</v>
      </c>
      <c r="AD12" s="16">
        <f t="shared" si="18"/>
        <v>127.057</v>
      </c>
      <c r="AE12" s="16">
        <f t="shared" si="19"/>
        <v>5327.1915349999999</v>
      </c>
      <c r="AF12" s="19">
        <f t="shared" si="20"/>
        <v>1696.9172249999997</v>
      </c>
      <c r="AG12" s="25">
        <f t="shared" si="21"/>
        <v>127.057</v>
      </c>
      <c r="AH12" s="50">
        <f t="shared" si="22"/>
        <v>5323.8306250000005</v>
      </c>
      <c r="AI12" s="16" cm="1">
        <f t="array" aca="1" ref="AI12" ca="1">INDIRECT(ADDRESS(ROW(), COLUMN() - (18 - N($F12))))</f>
        <v>1696.3070399999999</v>
      </c>
      <c r="AJ12" s="16" cm="1">
        <f t="array" aca="1" ref="AJ12" ca="1">INDIRECT(ADDRESS(ROW(), COLUMN() - (18 - N($F12))))</f>
        <v>127.057</v>
      </c>
      <c r="AK12" s="50" cm="1">
        <f t="array" aca="1" ref="AK12" ca="1">INDIRECT(ADDRESS(ROW(), COLUMN() - (18 - N($F12))))</f>
        <v>5324.1309200000005</v>
      </c>
    </row>
    <row r="13" spans="1:37" x14ac:dyDescent="0.3">
      <c r="A13" s="28" t="s">
        <v>29</v>
      </c>
      <c r="B13" s="28">
        <v>3</v>
      </c>
      <c r="C13" s="28" t="s">
        <v>33</v>
      </c>
      <c r="D13" s="28" t="s">
        <v>30</v>
      </c>
      <c r="E13" s="28" t="s">
        <v>10</v>
      </c>
      <c r="F13" s="28">
        <f t="shared" si="0"/>
        <v>6</v>
      </c>
      <c r="G13" s="28">
        <v>180</v>
      </c>
      <c r="H13" s="31">
        <v>1803.5</v>
      </c>
      <c r="I13" s="32">
        <v>126.75700000000001</v>
      </c>
      <c r="J13" s="33">
        <v>5440.49</v>
      </c>
      <c r="K13" s="30">
        <v>0.68589999999999995</v>
      </c>
      <c r="L13" s="30">
        <v>0.72770000000000001</v>
      </c>
      <c r="M13" s="29">
        <f t="shared" si="1"/>
        <v>-0.72770000000000001</v>
      </c>
      <c r="N13" s="41">
        <f t="shared" si="2"/>
        <v>0.68589999999999995</v>
      </c>
      <c r="O13" s="30">
        <f t="shared" si="3"/>
        <v>-0.68589999999999995</v>
      </c>
      <c r="P13" s="41">
        <f t="shared" si="4"/>
        <v>-0.72770000000000001</v>
      </c>
      <c r="Q13" s="32">
        <f t="shared" si="5"/>
        <v>1804.8265800000001</v>
      </c>
      <c r="R13" s="32">
        <f t="shared" si="6"/>
        <v>127.057</v>
      </c>
      <c r="S13" s="33">
        <f t="shared" si="7"/>
        <v>5438.6899400000002</v>
      </c>
      <c r="T13" s="32">
        <f t="shared" si="8"/>
        <v>1801.6247000000001</v>
      </c>
      <c r="U13" s="32">
        <f t="shared" si="9"/>
        <v>127.057</v>
      </c>
      <c r="V13" s="33">
        <f t="shared" si="10"/>
        <v>5441.7078999999994</v>
      </c>
      <c r="W13" s="32">
        <f t="shared" si="11"/>
        <v>1804.6726800000001</v>
      </c>
      <c r="X13" s="32">
        <f t="shared" si="12"/>
        <v>127.057</v>
      </c>
      <c r="Y13" s="33">
        <f t="shared" si="13"/>
        <v>5439.1098399999992</v>
      </c>
      <c r="Z13" s="32">
        <f t="shared" si="14"/>
        <v>1802.05296</v>
      </c>
      <c r="AA13" s="32">
        <f t="shared" si="15"/>
        <v>127.057</v>
      </c>
      <c r="AB13" s="33">
        <f t="shared" si="16"/>
        <v>5441.5790799999995</v>
      </c>
      <c r="AC13" s="16">
        <f t="shared" si="17"/>
        <v>1805.008505</v>
      </c>
      <c r="AD13" s="16">
        <f t="shared" si="18"/>
        <v>127.057</v>
      </c>
      <c r="AE13" s="16">
        <f t="shared" si="19"/>
        <v>5438.5184650000001</v>
      </c>
      <c r="AF13" s="19">
        <f t="shared" si="20"/>
        <v>1801.4427750000002</v>
      </c>
      <c r="AG13" s="25">
        <f t="shared" si="21"/>
        <v>127.057</v>
      </c>
      <c r="AH13" s="50">
        <f t="shared" si="22"/>
        <v>5441.8793749999995</v>
      </c>
      <c r="AI13" s="16" cm="1">
        <f t="array" aca="1" ref="AI13" ca="1">INDIRECT(ADDRESS(ROW(), COLUMN() - (18 - N($F13))))</f>
        <v>1804.6726800000001</v>
      </c>
      <c r="AJ13" s="16" cm="1">
        <f t="array" aca="1" ref="AJ13" ca="1">INDIRECT(ADDRESS(ROW(), COLUMN() - (18 - N($F13))))</f>
        <v>127.057</v>
      </c>
      <c r="AK13" s="50" cm="1">
        <f t="array" aca="1" ref="AK13" ca="1">INDIRECT(ADDRESS(ROW(), COLUMN() - (18 - N($F13))))</f>
        <v>5439.1098399999992</v>
      </c>
    </row>
    <row r="14" spans="1:37" x14ac:dyDescent="0.3">
      <c r="A14" s="34" t="s">
        <v>47</v>
      </c>
      <c r="B14" s="34">
        <v>1</v>
      </c>
      <c r="C14" s="34" t="s">
        <v>45</v>
      </c>
      <c r="D14" s="34" t="s">
        <v>49</v>
      </c>
      <c r="E14" s="34" t="s">
        <v>11</v>
      </c>
      <c r="F14" s="34">
        <f t="shared" si="0"/>
        <v>15</v>
      </c>
      <c r="G14" s="34"/>
      <c r="H14" s="19">
        <v>9483.27</v>
      </c>
      <c r="I14" s="25">
        <v>125.34699999999999</v>
      </c>
      <c r="J14" s="20">
        <v>13413.96</v>
      </c>
      <c r="K14" s="26">
        <v>-0.35849999999999999</v>
      </c>
      <c r="L14" s="26">
        <v>-0.9335</v>
      </c>
      <c r="M14" s="22">
        <f t="shared" si="1"/>
        <v>0.9335</v>
      </c>
      <c r="N14" s="40">
        <f t="shared" si="2"/>
        <v>-0.35849999999999999</v>
      </c>
      <c r="O14" s="8">
        <f t="shared" si="3"/>
        <v>-0.35849999999999999</v>
      </c>
      <c r="P14" s="40">
        <f t="shared" si="4"/>
        <v>-0.9335</v>
      </c>
      <c r="Q14" s="25">
        <f t="shared" si="5"/>
        <v>9481.3597000000009</v>
      </c>
      <c r="R14" s="25">
        <f t="shared" si="6"/>
        <v>125.64699999999999</v>
      </c>
      <c r="S14" s="20">
        <f t="shared" si="7"/>
        <v>13415.122099999999</v>
      </c>
      <c r="T14" s="25">
        <f t="shared" si="8"/>
        <v>9485.4671000000017</v>
      </c>
      <c r="U14" s="25">
        <f t="shared" si="9"/>
        <v>125.64699999999999</v>
      </c>
      <c r="V14" s="20">
        <f t="shared" si="10"/>
        <v>13413.5447</v>
      </c>
      <c r="W14" s="25">
        <f t="shared" si="11"/>
        <v>9481.6614000000009</v>
      </c>
      <c r="X14" s="25">
        <f t="shared" si="12"/>
        <v>125.64699999999999</v>
      </c>
      <c r="Y14" s="20">
        <f t="shared" si="13"/>
        <v>13414.791999999999</v>
      </c>
      <c r="Z14" s="25">
        <f t="shared" si="14"/>
        <v>9485.0220000000008</v>
      </c>
      <c r="AA14" s="25">
        <f t="shared" si="15"/>
        <v>125.64699999999999</v>
      </c>
      <c r="AB14" s="20">
        <f t="shared" si="16"/>
        <v>13413.501399999999</v>
      </c>
      <c r="AC14" s="17">
        <f t="shared" si="17"/>
        <v>9481.1263250000011</v>
      </c>
      <c r="AD14" s="24">
        <f t="shared" si="18"/>
        <v>125.64699999999999</v>
      </c>
      <c r="AE14" s="24">
        <f t="shared" si="19"/>
        <v>13415.211724999999</v>
      </c>
      <c r="AF14" s="17">
        <f t="shared" si="20"/>
        <v>9485.7004750000015</v>
      </c>
      <c r="AG14" s="24">
        <f t="shared" si="21"/>
        <v>125.64699999999999</v>
      </c>
      <c r="AH14" s="49">
        <f t="shared" si="22"/>
        <v>13413.455075</v>
      </c>
      <c r="AI14" s="24" cm="1">
        <f t="array" aca="1" ref="AI14" ca="1">INDIRECT(ADDRESS(ROW(), COLUMN() - (18 - N($F14))))</f>
        <v>9485.7004750000015</v>
      </c>
      <c r="AJ14" s="24" cm="1">
        <f t="array" aca="1" ref="AJ14" ca="1">INDIRECT(ADDRESS(ROW(), COLUMN() - (18 - N($F14))))</f>
        <v>125.64699999999999</v>
      </c>
      <c r="AK14" s="49" cm="1">
        <f t="array" aca="1" ref="AK14" ca="1">INDIRECT(ADDRESS(ROW(), COLUMN() - (18 - N($F14))))</f>
        <v>13413.455075</v>
      </c>
    </row>
    <row r="15" spans="1:37" x14ac:dyDescent="0.3">
      <c r="A15" s="34" t="s">
        <v>47</v>
      </c>
      <c r="B15" s="34">
        <v>1</v>
      </c>
      <c r="C15" s="34" t="s">
        <v>44</v>
      </c>
      <c r="D15" s="34" t="s">
        <v>49</v>
      </c>
      <c r="E15" s="34" t="s">
        <v>10</v>
      </c>
      <c r="F15" s="34">
        <f t="shared" si="0"/>
        <v>12</v>
      </c>
      <c r="G15" s="34">
        <v>180</v>
      </c>
      <c r="H15" s="19">
        <v>9495.0300000000007</v>
      </c>
      <c r="I15" s="25">
        <v>125.34699999999999</v>
      </c>
      <c r="J15" s="20">
        <v>13444.57</v>
      </c>
      <c r="K15" s="26">
        <v>0.35849999999999999</v>
      </c>
      <c r="L15" s="26">
        <v>0.9335</v>
      </c>
      <c r="M15" s="22">
        <f t="shared" si="1"/>
        <v>-0.9335</v>
      </c>
      <c r="N15" s="40">
        <f t="shared" si="2"/>
        <v>0.35849999999999999</v>
      </c>
      <c r="O15" s="8">
        <f t="shared" si="3"/>
        <v>-0.35849999999999999</v>
      </c>
      <c r="P15" s="40">
        <f t="shared" si="4"/>
        <v>-0.9335</v>
      </c>
      <c r="Q15" s="25">
        <f t="shared" si="5"/>
        <v>9496.9403000000002</v>
      </c>
      <c r="R15" s="25">
        <f t="shared" si="6"/>
        <v>125.64699999999999</v>
      </c>
      <c r="S15" s="20">
        <f t="shared" si="7"/>
        <v>13443.4079</v>
      </c>
      <c r="T15" s="25">
        <f t="shared" si="8"/>
        <v>9492.8328999999994</v>
      </c>
      <c r="U15" s="25">
        <f t="shared" si="9"/>
        <v>125.64699999999999</v>
      </c>
      <c r="V15" s="20">
        <f t="shared" si="10"/>
        <v>13444.985299999998</v>
      </c>
      <c r="W15" s="25">
        <f t="shared" si="11"/>
        <v>9496.6386000000002</v>
      </c>
      <c r="X15" s="25">
        <f t="shared" si="12"/>
        <v>125.64699999999999</v>
      </c>
      <c r="Y15" s="20">
        <f t="shared" si="13"/>
        <v>13443.737999999999</v>
      </c>
      <c r="Z15" s="25">
        <f t="shared" si="14"/>
        <v>9493.2780000000002</v>
      </c>
      <c r="AA15" s="25">
        <f t="shared" si="15"/>
        <v>125.64699999999999</v>
      </c>
      <c r="AB15" s="20">
        <f t="shared" si="16"/>
        <v>13445.0286</v>
      </c>
      <c r="AC15" s="19">
        <f t="shared" si="17"/>
        <v>9497.173675</v>
      </c>
      <c r="AD15" s="25">
        <f t="shared" si="18"/>
        <v>125.64699999999999</v>
      </c>
      <c r="AE15" s="25">
        <f t="shared" si="19"/>
        <v>13443.318275</v>
      </c>
      <c r="AF15" s="19">
        <f t="shared" si="20"/>
        <v>9492.5995249999996</v>
      </c>
      <c r="AG15" s="25">
        <f t="shared" si="21"/>
        <v>125.64699999999999</v>
      </c>
      <c r="AH15" s="50">
        <f t="shared" si="22"/>
        <v>13445.074924999999</v>
      </c>
      <c r="AI15" s="25" cm="1">
        <f t="array" aca="1" ref="AI15" ca="1">INDIRECT(ADDRESS(ROW(), COLUMN() - (18 - N($F15))))</f>
        <v>9497.173675</v>
      </c>
      <c r="AJ15" s="25" cm="1">
        <f t="array" aca="1" ref="AJ15" ca="1">INDIRECT(ADDRESS(ROW(), COLUMN() - (18 - N($F15))))</f>
        <v>125.64699999999999</v>
      </c>
      <c r="AK15" s="50" cm="1">
        <f t="array" aca="1" ref="AK15" ca="1">INDIRECT(ADDRESS(ROW(), COLUMN() - (18 - N($F15))))</f>
        <v>13443.318275</v>
      </c>
    </row>
    <row r="16" spans="1:37" x14ac:dyDescent="0.3">
      <c r="A16" s="34" t="s">
        <v>47</v>
      </c>
      <c r="B16" s="34">
        <v>2</v>
      </c>
      <c r="C16" s="34" t="s">
        <v>45</v>
      </c>
      <c r="D16" s="34" t="s">
        <v>49</v>
      </c>
      <c r="E16" s="34" t="s">
        <v>10</v>
      </c>
      <c r="F16" s="34">
        <f t="shared" si="0"/>
        <v>12</v>
      </c>
      <c r="G16" s="34">
        <v>180</v>
      </c>
      <c r="H16" s="19">
        <v>9483.27</v>
      </c>
      <c r="I16" s="25">
        <v>125.34699999999999</v>
      </c>
      <c r="J16" s="20">
        <v>13413.96</v>
      </c>
      <c r="K16" s="26">
        <v>-0.35849999999999999</v>
      </c>
      <c r="L16" s="26">
        <v>-0.9335</v>
      </c>
      <c r="M16" s="22">
        <f t="shared" si="1"/>
        <v>0.9335</v>
      </c>
      <c r="N16" s="40">
        <f t="shared" si="2"/>
        <v>-0.35849999999999999</v>
      </c>
      <c r="O16" s="8">
        <f t="shared" si="3"/>
        <v>0.35849999999999999</v>
      </c>
      <c r="P16" s="40">
        <f t="shared" si="4"/>
        <v>0.9335</v>
      </c>
      <c r="Q16" s="25">
        <f t="shared" si="5"/>
        <v>9481.3597000000009</v>
      </c>
      <c r="R16" s="25">
        <f t="shared" si="6"/>
        <v>125.64699999999999</v>
      </c>
      <c r="S16" s="20">
        <f t="shared" si="7"/>
        <v>13415.122099999999</v>
      </c>
      <c r="T16" s="25">
        <f t="shared" si="8"/>
        <v>9485.4671000000017</v>
      </c>
      <c r="U16" s="25">
        <f t="shared" si="9"/>
        <v>125.64699999999999</v>
      </c>
      <c r="V16" s="20">
        <f t="shared" si="10"/>
        <v>13413.5447</v>
      </c>
      <c r="W16" s="25">
        <f t="shared" si="11"/>
        <v>9481.6614000000009</v>
      </c>
      <c r="X16" s="25">
        <f t="shared" si="12"/>
        <v>125.64699999999999</v>
      </c>
      <c r="Y16" s="20">
        <f t="shared" si="13"/>
        <v>13414.791999999999</v>
      </c>
      <c r="Z16" s="25">
        <f t="shared" si="14"/>
        <v>9485.0220000000008</v>
      </c>
      <c r="AA16" s="25">
        <f t="shared" si="15"/>
        <v>125.64699999999999</v>
      </c>
      <c r="AB16" s="20">
        <f t="shared" si="16"/>
        <v>13413.501399999999</v>
      </c>
      <c r="AC16" s="19">
        <f t="shared" si="17"/>
        <v>9481.1263250000011</v>
      </c>
      <c r="AD16" s="25">
        <f t="shared" si="18"/>
        <v>125.64699999999999</v>
      </c>
      <c r="AE16" s="25">
        <f t="shared" si="19"/>
        <v>13415.211724999999</v>
      </c>
      <c r="AF16" s="19">
        <f t="shared" si="20"/>
        <v>9485.7004750000015</v>
      </c>
      <c r="AG16" s="25">
        <f t="shared" si="21"/>
        <v>125.64699999999999</v>
      </c>
      <c r="AH16" s="50">
        <f t="shared" si="22"/>
        <v>13413.455075</v>
      </c>
      <c r="AI16" s="25" cm="1">
        <f t="array" aca="1" ref="AI16" ca="1">INDIRECT(ADDRESS(ROW(), COLUMN() - (18 - N($F16))))</f>
        <v>9481.1263250000011</v>
      </c>
      <c r="AJ16" s="25" cm="1">
        <f t="array" aca="1" ref="AJ16" ca="1">INDIRECT(ADDRESS(ROW(), COLUMN() - (18 - N($F16))))</f>
        <v>125.64699999999999</v>
      </c>
      <c r="AK16" s="50" cm="1">
        <f t="array" aca="1" ref="AK16" ca="1">INDIRECT(ADDRESS(ROW(), COLUMN() - (18 - N($F16))))</f>
        <v>13415.211724999999</v>
      </c>
    </row>
    <row r="17" spans="1:37" x14ac:dyDescent="0.3">
      <c r="A17" s="28" t="s">
        <v>47</v>
      </c>
      <c r="B17" s="28">
        <v>2</v>
      </c>
      <c r="C17" s="28" t="s">
        <v>44</v>
      </c>
      <c r="D17" s="28" t="s">
        <v>49</v>
      </c>
      <c r="E17" s="28" t="s">
        <v>11</v>
      </c>
      <c r="F17" s="28">
        <f t="shared" si="0"/>
        <v>15</v>
      </c>
      <c r="G17" s="28"/>
      <c r="H17" s="31">
        <v>9495.0300000000007</v>
      </c>
      <c r="I17" s="32">
        <v>125.34699999999999</v>
      </c>
      <c r="J17" s="33">
        <v>13444.57</v>
      </c>
      <c r="K17" s="30">
        <v>0.35849999999999999</v>
      </c>
      <c r="L17" s="30">
        <v>0.9335</v>
      </c>
      <c r="M17" s="29">
        <f t="shared" si="1"/>
        <v>-0.9335</v>
      </c>
      <c r="N17" s="41">
        <f t="shared" si="2"/>
        <v>0.35849999999999999</v>
      </c>
      <c r="O17" s="30">
        <f t="shared" si="3"/>
        <v>0.35849999999999999</v>
      </c>
      <c r="P17" s="41">
        <f t="shared" si="4"/>
        <v>0.9335</v>
      </c>
      <c r="Q17" s="32">
        <f t="shared" si="5"/>
        <v>9496.9403000000002</v>
      </c>
      <c r="R17" s="32">
        <f t="shared" si="6"/>
        <v>125.64699999999999</v>
      </c>
      <c r="S17" s="33">
        <f t="shared" si="7"/>
        <v>13443.4079</v>
      </c>
      <c r="T17" s="32">
        <f t="shared" si="8"/>
        <v>9492.8328999999994</v>
      </c>
      <c r="U17" s="32">
        <f t="shared" si="9"/>
        <v>125.64699999999999</v>
      </c>
      <c r="V17" s="33">
        <f t="shared" si="10"/>
        <v>13444.985299999998</v>
      </c>
      <c r="W17" s="32">
        <f t="shared" si="11"/>
        <v>9496.6386000000002</v>
      </c>
      <c r="X17" s="32">
        <f t="shared" si="12"/>
        <v>125.64699999999999</v>
      </c>
      <c r="Y17" s="33">
        <f t="shared" si="13"/>
        <v>13443.737999999999</v>
      </c>
      <c r="Z17" s="32">
        <f t="shared" si="14"/>
        <v>9493.2780000000002</v>
      </c>
      <c r="AA17" s="32">
        <f t="shared" si="15"/>
        <v>125.64699999999999</v>
      </c>
      <c r="AB17" s="33">
        <f t="shared" si="16"/>
        <v>13445.0286</v>
      </c>
      <c r="AC17" s="31">
        <f t="shared" si="17"/>
        <v>9497.173675</v>
      </c>
      <c r="AD17" s="32">
        <f t="shared" si="18"/>
        <v>125.64699999999999</v>
      </c>
      <c r="AE17" s="32">
        <f t="shared" si="19"/>
        <v>13443.318275</v>
      </c>
      <c r="AF17" s="31">
        <f t="shared" si="20"/>
        <v>9492.5995249999996</v>
      </c>
      <c r="AG17" s="32">
        <f t="shared" si="21"/>
        <v>125.64699999999999</v>
      </c>
      <c r="AH17" s="51">
        <f t="shared" si="22"/>
        <v>13445.074924999999</v>
      </c>
      <c r="AI17" s="32" cm="1">
        <f t="array" aca="1" ref="AI17" ca="1">INDIRECT(ADDRESS(ROW(), COLUMN() - (18 - N($F17))))</f>
        <v>9492.5995249999996</v>
      </c>
      <c r="AJ17" s="32" cm="1">
        <f t="array" aca="1" ref="AJ17" ca="1">INDIRECT(ADDRESS(ROW(), COLUMN() - (18 - N($F17))))</f>
        <v>125.64699999999999</v>
      </c>
      <c r="AK17" s="51" cm="1">
        <f t="array" aca="1" ref="AK17" ca="1">INDIRECT(ADDRESS(ROW(), COLUMN() - (18 - N($F17))))</f>
        <v>13445.074924999999</v>
      </c>
    </row>
    <row r="18" spans="1:37" x14ac:dyDescent="0.3">
      <c r="A18" s="4" t="s">
        <v>36</v>
      </c>
      <c r="B18" s="4">
        <v>1</v>
      </c>
      <c r="C18" s="4" t="s">
        <v>44</v>
      </c>
      <c r="D18" s="4" t="s">
        <v>50</v>
      </c>
      <c r="E18" s="4" t="s">
        <v>11</v>
      </c>
      <c r="F18" s="4">
        <f t="shared" si="0"/>
        <v>3</v>
      </c>
      <c r="G18" s="4"/>
      <c r="H18" s="19">
        <v>2293.29</v>
      </c>
      <c r="I18" s="25">
        <v>165.333</v>
      </c>
      <c r="J18" s="20">
        <v>10932.13</v>
      </c>
      <c r="K18" s="8">
        <v>2.8479999999999998E-2</v>
      </c>
      <c r="L18" s="8">
        <v>0.99960000000000004</v>
      </c>
      <c r="M18" s="22">
        <f t="shared" si="1"/>
        <v>-0.99960000000000004</v>
      </c>
      <c r="N18" s="40">
        <f t="shared" si="2"/>
        <v>2.8479999999999998E-2</v>
      </c>
      <c r="O18" s="8">
        <f t="shared" si="3"/>
        <v>2.8479999999999998E-2</v>
      </c>
      <c r="P18" s="40">
        <f t="shared" si="4"/>
        <v>0.99960000000000004</v>
      </c>
      <c r="Q18" s="25">
        <f t="shared" si="5"/>
        <v>2295.4777280000003</v>
      </c>
      <c r="R18" s="25">
        <f t="shared" si="6"/>
        <v>165.63300000000001</v>
      </c>
      <c r="S18" s="20">
        <f t="shared" si="7"/>
        <v>10931.667503999999</v>
      </c>
      <c r="T18" s="16">
        <f t="shared" si="8"/>
        <v>2291.0794879999999</v>
      </c>
      <c r="U18" s="16">
        <f t="shared" si="9"/>
        <v>165.63300000000001</v>
      </c>
      <c r="V18" s="20">
        <f t="shared" si="10"/>
        <v>10931.792815999999</v>
      </c>
      <c r="W18" s="16">
        <f t="shared" si="11"/>
        <v>2295.083584</v>
      </c>
      <c r="X18" s="16">
        <f t="shared" si="12"/>
        <v>165.63300000000001</v>
      </c>
      <c r="Y18" s="20">
        <f t="shared" si="13"/>
        <v>10931.878816</v>
      </c>
      <c r="Z18" s="16">
        <f t="shared" si="14"/>
        <v>2291.4850239999996</v>
      </c>
      <c r="AA18" s="16">
        <f t="shared" si="15"/>
        <v>165.63300000000001</v>
      </c>
      <c r="AB18" s="20">
        <f t="shared" si="16"/>
        <v>10931.981344</v>
      </c>
      <c r="AC18" s="16">
        <f t="shared" si="17"/>
        <v>2295.7276280000001</v>
      </c>
      <c r="AD18" s="16">
        <f t="shared" si="18"/>
        <v>165.63300000000001</v>
      </c>
      <c r="AE18" s="16">
        <f t="shared" si="19"/>
        <v>10931.660383999999</v>
      </c>
      <c r="AF18" s="19">
        <f t="shared" si="20"/>
        <v>2290.8295880000001</v>
      </c>
      <c r="AG18" s="25">
        <f t="shared" si="21"/>
        <v>165.63300000000001</v>
      </c>
      <c r="AH18" s="50">
        <f t="shared" si="22"/>
        <v>10931.799935999999</v>
      </c>
      <c r="AI18" s="16" cm="1">
        <f t="array" aca="1" ref="AI18" ca="1">INDIRECT(ADDRESS(ROW(), COLUMN() - (18 - N($F18))))</f>
        <v>2291.0794879999999</v>
      </c>
      <c r="AJ18" s="16" cm="1">
        <f t="array" aca="1" ref="AJ18" ca="1">INDIRECT(ADDRESS(ROW(), COLUMN() - (18 - N($F18))))</f>
        <v>165.63300000000001</v>
      </c>
      <c r="AK18" s="50" cm="1">
        <f t="array" aca="1" ref="AK18" ca="1">INDIRECT(ADDRESS(ROW(), COLUMN() - (18 - N($F18))))</f>
        <v>10931.792815999999</v>
      </c>
    </row>
    <row r="19" spans="1:37" x14ac:dyDescent="0.3">
      <c r="A19" s="4" t="s">
        <v>36</v>
      </c>
      <c r="B19" s="4">
        <v>1</v>
      </c>
      <c r="C19" s="4" t="s">
        <v>45</v>
      </c>
      <c r="D19" s="4" t="s">
        <v>50</v>
      </c>
      <c r="E19" s="4" t="s">
        <v>10</v>
      </c>
      <c r="F19" s="4">
        <f t="shared" si="0"/>
        <v>0</v>
      </c>
      <c r="G19" s="4">
        <v>180</v>
      </c>
      <c r="H19" s="19">
        <v>2288.9899999999998</v>
      </c>
      <c r="I19" s="25">
        <v>165.333</v>
      </c>
      <c r="J19" s="20">
        <v>10781.39</v>
      </c>
      <c r="K19" s="8">
        <v>-2.8479999999999998E-2</v>
      </c>
      <c r="L19" s="8">
        <v>-0.99960000000000004</v>
      </c>
      <c r="M19" s="22">
        <f t="shared" si="1"/>
        <v>0.99960000000000004</v>
      </c>
      <c r="N19" s="40">
        <f t="shared" si="2"/>
        <v>-2.8479999999999998E-2</v>
      </c>
      <c r="O19" s="8">
        <f t="shared" si="3"/>
        <v>2.8479999999999998E-2</v>
      </c>
      <c r="P19" s="40">
        <f t="shared" si="4"/>
        <v>0.99960000000000004</v>
      </c>
      <c r="Q19" s="25">
        <f t="shared" si="5"/>
        <v>2286.8022719999994</v>
      </c>
      <c r="R19" s="25">
        <f t="shared" si="6"/>
        <v>165.63300000000001</v>
      </c>
      <c r="S19" s="20">
        <f t="shared" si="7"/>
        <v>10781.852496</v>
      </c>
      <c r="T19" s="16">
        <f t="shared" si="8"/>
        <v>2291.2005119999999</v>
      </c>
      <c r="U19" s="16">
        <f t="shared" si="9"/>
        <v>165.63300000000001</v>
      </c>
      <c r="V19" s="20">
        <f t="shared" si="10"/>
        <v>10781.727183999999</v>
      </c>
      <c r="W19" s="16">
        <f t="shared" si="11"/>
        <v>2287.1964159999998</v>
      </c>
      <c r="X19" s="16">
        <f t="shared" si="12"/>
        <v>165.63300000000001</v>
      </c>
      <c r="Y19" s="20">
        <f t="shared" si="13"/>
        <v>10781.641183999998</v>
      </c>
      <c r="Z19" s="16">
        <f t="shared" si="14"/>
        <v>2290.7949760000001</v>
      </c>
      <c r="AA19" s="16">
        <f t="shared" si="15"/>
        <v>165.63300000000001</v>
      </c>
      <c r="AB19" s="20">
        <f t="shared" si="16"/>
        <v>10781.538655999999</v>
      </c>
      <c r="AC19" s="16">
        <f t="shared" si="17"/>
        <v>2286.5523719999997</v>
      </c>
      <c r="AD19" s="16">
        <f t="shared" si="18"/>
        <v>165.63300000000001</v>
      </c>
      <c r="AE19" s="16">
        <f t="shared" si="19"/>
        <v>10781.859616</v>
      </c>
      <c r="AF19" s="19">
        <f t="shared" si="20"/>
        <v>2291.4504119999997</v>
      </c>
      <c r="AG19" s="25">
        <f t="shared" si="21"/>
        <v>165.63300000000001</v>
      </c>
      <c r="AH19" s="50">
        <f t="shared" si="22"/>
        <v>10781.720063999999</v>
      </c>
      <c r="AI19" s="16" cm="1">
        <f t="array" aca="1" ref="AI19" ca="1">INDIRECT(ADDRESS(ROW(), COLUMN() - (18 - N($F19))))</f>
        <v>2286.8022719999994</v>
      </c>
      <c r="AJ19" s="16" cm="1">
        <f t="array" aca="1" ref="AJ19" ca="1">INDIRECT(ADDRESS(ROW(), COLUMN() - (18 - N($F19))))</f>
        <v>165.63300000000001</v>
      </c>
      <c r="AK19" s="50" cm="1">
        <f t="array" aca="1" ref="AK19" ca="1">INDIRECT(ADDRESS(ROW(), COLUMN() - (18 - N($F19))))</f>
        <v>10781.852496</v>
      </c>
    </row>
    <row r="20" spans="1:37" x14ac:dyDescent="0.3">
      <c r="A20" s="4" t="s">
        <v>36</v>
      </c>
      <c r="B20" s="4">
        <v>2</v>
      </c>
      <c r="C20" s="4" t="s">
        <v>44</v>
      </c>
      <c r="D20" s="4" t="s">
        <v>50</v>
      </c>
      <c r="E20" s="4" t="s">
        <v>10</v>
      </c>
      <c r="F20" s="4">
        <f t="shared" si="0"/>
        <v>0</v>
      </c>
      <c r="G20" s="4">
        <v>180</v>
      </c>
      <c r="H20" s="19">
        <v>2293.29</v>
      </c>
      <c r="I20" s="25">
        <v>165.333</v>
      </c>
      <c r="J20" s="20">
        <v>10932.13</v>
      </c>
      <c r="K20" s="8">
        <v>2.8479999999999998E-2</v>
      </c>
      <c r="L20" s="8">
        <v>0.99960000000000004</v>
      </c>
      <c r="M20" s="22">
        <f t="shared" si="1"/>
        <v>-0.99960000000000004</v>
      </c>
      <c r="N20" s="40">
        <f t="shared" si="2"/>
        <v>2.8479999999999998E-2</v>
      </c>
      <c r="O20" s="8">
        <f t="shared" si="3"/>
        <v>-2.8479999999999998E-2</v>
      </c>
      <c r="P20" s="40">
        <f t="shared" si="4"/>
        <v>-0.99960000000000004</v>
      </c>
      <c r="Q20" s="25">
        <f t="shared" si="5"/>
        <v>2295.4777280000003</v>
      </c>
      <c r="R20" s="25">
        <f t="shared" si="6"/>
        <v>165.63300000000001</v>
      </c>
      <c r="S20" s="20">
        <f t="shared" si="7"/>
        <v>10931.667503999999</v>
      </c>
      <c r="T20" s="16">
        <f t="shared" si="8"/>
        <v>2291.0794879999999</v>
      </c>
      <c r="U20" s="16">
        <f t="shared" si="9"/>
        <v>165.63300000000001</v>
      </c>
      <c r="V20" s="20">
        <f t="shared" si="10"/>
        <v>10931.792815999999</v>
      </c>
      <c r="W20" s="16">
        <f t="shared" si="11"/>
        <v>2295.083584</v>
      </c>
      <c r="X20" s="16">
        <f t="shared" si="12"/>
        <v>165.63300000000001</v>
      </c>
      <c r="Y20" s="20">
        <f t="shared" si="13"/>
        <v>10931.878816</v>
      </c>
      <c r="Z20" s="16">
        <f t="shared" si="14"/>
        <v>2291.4850239999996</v>
      </c>
      <c r="AA20" s="16">
        <f t="shared" si="15"/>
        <v>165.63300000000001</v>
      </c>
      <c r="AB20" s="20">
        <f t="shared" si="16"/>
        <v>10931.981344</v>
      </c>
      <c r="AC20" s="16">
        <f t="shared" si="17"/>
        <v>2295.7276280000001</v>
      </c>
      <c r="AD20" s="16">
        <f t="shared" si="18"/>
        <v>165.63300000000001</v>
      </c>
      <c r="AE20" s="16">
        <f t="shared" si="19"/>
        <v>10931.660383999999</v>
      </c>
      <c r="AF20" s="19">
        <f t="shared" si="20"/>
        <v>2290.8295880000001</v>
      </c>
      <c r="AG20" s="25">
        <f t="shared" si="21"/>
        <v>165.63300000000001</v>
      </c>
      <c r="AH20" s="50">
        <f t="shared" si="22"/>
        <v>10931.799935999999</v>
      </c>
      <c r="AI20" s="16" cm="1">
        <f t="array" aca="1" ref="AI20" ca="1">INDIRECT(ADDRESS(ROW(), COLUMN() - (18 - N($F20))))</f>
        <v>2295.4777280000003</v>
      </c>
      <c r="AJ20" s="16" cm="1">
        <f t="array" aca="1" ref="AJ20" ca="1">INDIRECT(ADDRESS(ROW(), COLUMN() - (18 - N($F20))))</f>
        <v>165.63300000000001</v>
      </c>
      <c r="AK20" s="50" cm="1">
        <f t="array" aca="1" ref="AK20" ca="1">INDIRECT(ADDRESS(ROW(), COLUMN() - (18 - N($F20))))</f>
        <v>10931.667503999999</v>
      </c>
    </row>
    <row r="21" spans="1:37" x14ac:dyDescent="0.3">
      <c r="A21" s="28" t="s">
        <v>36</v>
      </c>
      <c r="B21" s="28">
        <v>2</v>
      </c>
      <c r="C21" s="28" t="s">
        <v>45</v>
      </c>
      <c r="D21" s="28" t="s">
        <v>50</v>
      </c>
      <c r="E21" s="28" t="s">
        <v>11</v>
      </c>
      <c r="F21" s="28">
        <f t="shared" si="0"/>
        <v>3</v>
      </c>
      <c r="G21" s="28"/>
      <c r="H21" s="31">
        <v>2288.9899999999998</v>
      </c>
      <c r="I21" s="32">
        <v>165.333</v>
      </c>
      <c r="J21" s="33">
        <v>10781.39</v>
      </c>
      <c r="K21" s="30">
        <v>-2.8479999999999998E-2</v>
      </c>
      <c r="L21" s="30">
        <v>-0.99960000000000004</v>
      </c>
      <c r="M21" s="29">
        <f t="shared" si="1"/>
        <v>0.99960000000000004</v>
      </c>
      <c r="N21" s="41">
        <f t="shared" si="2"/>
        <v>-2.8479999999999998E-2</v>
      </c>
      <c r="O21" s="30">
        <f t="shared" si="3"/>
        <v>-2.8479999999999998E-2</v>
      </c>
      <c r="P21" s="41">
        <f t="shared" si="4"/>
        <v>-0.99960000000000004</v>
      </c>
      <c r="Q21" s="32">
        <f t="shared" si="5"/>
        <v>2286.8022719999994</v>
      </c>
      <c r="R21" s="32">
        <f t="shared" si="6"/>
        <v>165.63300000000001</v>
      </c>
      <c r="S21" s="33">
        <f t="shared" si="7"/>
        <v>10781.852496</v>
      </c>
      <c r="T21" s="32">
        <f t="shared" si="8"/>
        <v>2291.2005119999999</v>
      </c>
      <c r="U21" s="32">
        <f t="shared" si="9"/>
        <v>165.63300000000001</v>
      </c>
      <c r="V21" s="33">
        <f t="shared" si="10"/>
        <v>10781.727183999999</v>
      </c>
      <c r="W21" s="32">
        <f t="shared" si="11"/>
        <v>2287.1964159999998</v>
      </c>
      <c r="X21" s="32">
        <f t="shared" si="12"/>
        <v>165.63300000000001</v>
      </c>
      <c r="Y21" s="33">
        <f t="shared" si="13"/>
        <v>10781.641183999998</v>
      </c>
      <c r="Z21" s="32">
        <f t="shared" si="14"/>
        <v>2290.7949760000001</v>
      </c>
      <c r="AA21" s="32">
        <f t="shared" si="15"/>
        <v>165.63300000000001</v>
      </c>
      <c r="AB21" s="33">
        <f t="shared" si="16"/>
        <v>10781.538655999999</v>
      </c>
      <c r="AC21" s="16">
        <f t="shared" si="17"/>
        <v>2286.5523719999997</v>
      </c>
      <c r="AD21" s="16">
        <f t="shared" si="18"/>
        <v>165.63300000000001</v>
      </c>
      <c r="AE21" s="16">
        <f t="shared" si="19"/>
        <v>10781.859616</v>
      </c>
      <c r="AF21" s="19">
        <f t="shared" si="20"/>
        <v>2291.4504119999997</v>
      </c>
      <c r="AG21" s="25">
        <f t="shared" si="21"/>
        <v>165.63300000000001</v>
      </c>
      <c r="AH21" s="50">
        <f t="shared" si="22"/>
        <v>10781.720063999999</v>
      </c>
      <c r="AI21" s="16" cm="1">
        <f t="array" aca="1" ref="AI21" ca="1">INDIRECT(ADDRESS(ROW(), COLUMN() - (18 - N($F21))))</f>
        <v>2291.2005119999999</v>
      </c>
      <c r="AJ21" s="16" cm="1">
        <f t="array" aca="1" ref="AJ21" ca="1">INDIRECT(ADDRESS(ROW(), COLUMN() - (18 - N($F21))))</f>
        <v>165.63300000000001</v>
      </c>
      <c r="AK21" s="50" cm="1">
        <f t="array" aca="1" ref="AK21" ca="1">INDIRECT(ADDRESS(ROW(), COLUMN() - (18 - N($F21))))</f>
        <v>10781.727183999999</v>
      </c>
    </row>
    <row r="22" spans="1:37" x14ac:dyDescent="0.3">
      <c r="A22" s="4" t="s">
        <v>37</v>
      </c>
      <c r="B22" s="4">
        <v>1</v>
      </c>
      <c r="C22" s="4" t="s">
        <v>38</v>
      </c>
      <c r="D22" s="4" t="s">
        <v>50</v>
      </c>
      <c r="E22" s="4" t="s">
        <v>10</v>
      </c>
      <c r="F22" s="4">
        <f t="shared" si="0"/>
        <v>0</v>
      </c>
      <c r="G22" s="4">
        <v>180</v>
      </c>
      <c r="H22" s="19">
        <v>13490.05</v>
      </c>
      <c r="I22" s="25">
        <v>119.59</v>
      </c>
      <c r="J22" s="20">
        <v>3558.96</v>
      </c>
      <c r="K22" s="8">
        <v>-0.999</v>
      </c>
      <c r="L22" s="8">
        <v>0.05</v>
      </c>
      <c r="M22" s="22">
        <f t="shared" si="1"/>
        <v>-0.05</v>
      </c>
      <c r="N22" s="40">
        <f t="shared" si="2"/>
        <v>-0.999</v>
      </c>
      <c r="O22" s="8">
        <f t="shared" si="3"/>
        <v>0.999</v>
      </c>
      <c r="P22" s="40">
        <f t="shared" si="4"/>
        <v>-0.05</v>
      </c>
      <c r="Q22" s="25">
        <f t="shared" si="5"/>
        <v>13490.559600000001</v>
      </c>
      <c r="R22" s="25">
        <f t="shared" si="6"/>
        <v>119.89</v>
      </c>
      <c r="S22" s="20">
        <f t="shared" si="7"/>
        <v>3561.1378</v>
      </c>
      <c r="T22" s="16">
        <f t="shared" si="8"/>
        <v>13490.339599999999</v>
      </c>
      <c r="U22" s="16">
        <f t="shared" si="9"/>
        <v>119.89</v>
      </c>
      <c r="V22" s="20">
        <f t="shared" si="10"/>
        <v>3556.7422000000001</v>
      </c>
      <c r="W22" s="16">
        <f t="shared" si="11"/>
        <v>13490.3398</v>
      </c>
      <c r="X22" s="16">
        <f t="shared" si="12"/>
        <v>119.89</v>
      </c>
      <c r="Y22" s="20">
        <f t="shared" si="13"/>
        <v>3560.7482</v>
      </c>
      <c r="Z22" s="16">
        <f t="shared" si="14"/>
        <v>13490.159799999999</v>
      </c>
      <c r="AA22" s="16">
        <f t="shared" si="15"/>
        <v>119.89</v>
      </c>
      <c r="AB22" s="20">
        <f t="shared" si="16"/>
        <v>3557.1517999999996</v>
      </c>
      <c r="AC22" s="17">
        <f t="shared" si="17"/>
        <v>13490.572099999999</v>
      </c>
      <c r="AD22" s="24">
        <f t="shared" si="18"/>
        <v>119.89</v>
      </c>
      <c r="AE22" s="24">
        <f t="shared" si="19"/>
        <v>3561.3875499999999</v>
      </c>
      <c r="AF22" s="17">
        <f t="shared" si="20"/>
        <v>13490.3271</v>
      </c>
      <c r="AG22" s="24">
        <f t="shared" si="21"/>
        <v>119.89</v>
      </c>
      <c r="AH22" s="49">
        <f t="shared" si="22"/>
        <v>3556.4924500000002</v>
      </c>
      <c r="AI22" s="24" cm="1">
        <f t="array" aca="1" ref="AI22" ca="1">INDIRECT(ADDRESS(ROW(), COLUMN() - (18 - N($F22))))</f>
        <v>13490.559600000001</v>
      </c>
      <c r="AJ22" s="24" cm="1">
        <f t="array" aca="1" ref="AJ22" ca="1">INDIRECT(ADDRESS(ROW(), COLUMN() - (18 - N($F22))))</f>
        <v>119.89</v>
      </c>
      <c r="AK22" s="49" cm="1">
        <f t="array" aca="1" ref="AK22" ca="1">INDIRECT(ADDRESS(ROW(), COLUMN() - (18 - N($F22))))</f>
        <v>3561.1378</v>
      </c>
    </row>
    <row r="23" spans="1:37" x14ac:dyDescent="0.3">
      <c r="A23" s="28" t="s">
        <v>37</v>
      </c>
      <c r="B23" s="28">
        <v>1</v>
      </c>
      <c r="C23" s="28" t="s">
        <v>39</v>
      </c>
      <c r="D23" s="28" t="s">
        <v>50</v>
      </c>
      <c r="E23" s="28" t="s">
        <v>11</v>
      </c>
      <c r="F23" s="28">
        <f t="shared" si="0"/>
        <v>3</v>
      </c>
      <c r="G23" s="28"/>
      <c r="H23" s="31">
        <v>13624.67</v>
      </c>
      <c r="I23" s="32">
        <v>119.59</v>
      </c>
      <c r="J23" s="33">
        <v>3552.02</v>
      </c>
      <c r="K23" s="30">
        <v>0.999</v>
      </c>
      <c r="L23" s="30">
        <v>-0.05</v>
      </c>
      <c r="M23" s="29">
        <f t="shared" si="1"/>
        <v>0.05</v>
      </c>
      <c r="N23" s="41">
        <f t="shared" si="2"/>
        <v>0.999</v>
      </c>
      <c r="O23" s="30">
        <f t="shared" si="3"/>
        <v>0.999</v>
      </c>
      <c r="P23" s="41">
        <f t="shared" si="4"/>
        <v>-0.05</v>
      </c>
      <c r="Q23" s="32">
        <f t="shared" si="5"/>
        <v>13624.160399999999</v>
      </c>
      <c r="R23" s="32">
        <f t="shared" si="6"/>
        <v>119.89</v>
      </c>
      <c r="S23" s="33">
        <f t="shared" si="7"/>
        <v>3549.8422</v>
      </c>
      <c r="T23" s="32">
        <f t="shared" si="8"/>
        <v>13624.3804</v>
      </c>
      <c r="U23" s="32">
        <f t="shared" si="9"/>
        <v>119.89</v>
      </c>
      <c r="V23" s="33">
        <f t="shared" si="10"/>
        <v>3554.2377999999999</v>
      </c>
      <c r="W23" s="32">
        <f t="shared" si="11"/>
        <v>13624.3802</v>
      </c>
      <c r="X23" s="32">
        <f t="shared" si="12"/>
        <v>119.89</v>
      </c>
      <c r="Y23" s="33">
        <f t="shared" si="13"/>
        <v>3550.2318</v>
      </c>
      <c r="Z23" s="32">
        <f t="shared" si="14"/>
        <v>13624.5602</v>
      </c>
      <c r="AA23" s="32">
        <f t="shared" si="15"/>
        <v>119.89</v>
      </c>
      <c r="AB23" s="33">
        <f t="shared" si="16"/>
        <v>3553.8282000000004</v>
      </c>
      <c r="AC23" s="31">
        <f t="shared" si="17"/>
        <v>13624.1479</v>
      </c>
      <c r="AD23" s="32">
        <f t="shared" si="18"/>
        <v>119.89</v>
      </c>
      <c r="AE23" s="32">
        <f t="shared" si="19"/>
        <v>3549.5924500000001</v>
      </c>
      <c r="AF23" s="31">
        <f t="shared" si="20"/>
        <v>13624.392899999999</v>
      </c>
      <c r="AG23" s="32">
        <f t="shared" si="21"/>
        <v>119.89</v>
      </c>
      <c r="AH23" s="51">
        <f t="shared" si="22"/>
        <v>3554.4875499999998</v>
      </c>
      <c r="AI23" s="32" cm="1">
        <f t="array" aca="1" ref="AI23" ca="1">INDIRECT(ADDRESS(ROW(), COLUMN() - (18 - N($F23))))</f>
        <v>13624.3804</v>
      </c>
      <c r="AJ23" s="32" cm="1">
        <f t="array" aca="1" ref="AJ23" ca="1">INDIRECT(ADDRESS(ROW(), COLUMN() - (18 - N($F23))))</f>
        <v>119.89</v>
      </c>
      <c r="AK23" s="51" cm="1">
        <f t="array" aca="1" ref="AK23" ca="1">INDIRECT(ADDRESS(ROW(), COLUMN() - (18 - N($F23))))</f>
        <v>3554.2377999999999</v>
      </c>
    </row>
    <row r="24" spans="1:37" x14ac:dyDescent="0.3">
      <c r="A24" s="4" t="s">
        <v>41</v>
      </c>
      <c r="B24" s="4">
        <v>3</v>
      </c>
      <c r="C24" s="4" t="s">
        <v>42</v>
      </c>
      <c r="D24" s="4" t="s">
        <v>50</v>
      </c>
      <c r="E24" s="4" t="s">
        <v>11</v>
      </c>
      <c r="F24" s="4">
        <f t="shared" si="0"/>
        <v>3</v>
      </c>
      <c r="G24" s="4"/>
      <c r="H24" s="19">
        <v>13081.12</v>
      </c>
      <c r="I24" s="25">
        <v>146.25</v>
      </c>
      <c r="J24" s="20">
        <v>11135.1</v>
      </c>
      <c r="K24" s="8">
        <v>0.88200000000000001</v>
      </c>
      <c r="L24" s="8">
        <v>0.47199999999999998</v>
      </c>
      <c r="M24" s="22">
        <f t="shared" si="1"/>
        <v>-0.47199999999999998</v>
      </c>
      <c r="N24" s="40">
        <f t="shared" si="2"/>
        <v>0.88200000000000001</v>
      </c>
      <c r="O24" s="8">
        <f t="shared" si="3"/>
        <v>0.88200000000000001</v>
      </c>
      <c r="P24" s="40">
        <f t="shared" si="4"/>
        <v>0.47199999999999998</v>
      </c>
      <c r="Q24" s="25">
        <f t="shared" si="5"/>
        <v>13081.8056</v>
      </c>
      <c r="R24" s="25">
        <f t="shared" si="6"/>
        <v>146.55000000000001</v>
      </c>
      <c r="S24" s="20">
        <f t="shared" si="7"/>
        <v>11132.970800000001</v>
      </c>
      <c r="T24" s="16">
        <f t="shared" si="8"/>
        <v>13079.728800000001</v>
      </c>
      <c r="U24" s="16">
        <f t="shared" si="9"/>
        <v>146.55000000000001</v>
      </c>
      <c r="V24" s="20">
        <f t="shared" si="10"/>
        <v>11136.8516</v>
      </c>
      <c r="W24" s="16">
        <f t="shared" si="11"/>
        <v>13081.7932</v>
      </c>
      <c r="X24" s="16">
        <f t="shared" si="12"/>
        <v>146.55000000000001</v>
      </c>
      <c r="Y24" s="20">
        <f t="shared" si="13"/>
        <v>11133.418</v>
      </c>
      <c r="Z24" s="16">
        <f t="shared" si="14"/>
        <v>13080.094000000001</v>
      </c>
      <c r="AA24" s="16">
        <f t="shared" si="15"/>
        <v>146.55000000000001</v>
      </c>
      <c r="AB24" s="20">
        <f t="shared" si="16"/>
        <v>11136.593200000001</v>
      </c>
      <c r="AC24" s="16">
        <f t="shared" si="17"/>
        <v>13081.9236</v>
      </c>
      <c r="AD24" s="16">
        <f t="shared" si="18"/>
        <v>146.55000000000001</v>
      </c>
      <c r="AE24" s="16">
        <f t="shared" si="19"/>
        <v>11132.7503</v>
      </c>
      <c r="AF24" s="19">
        <f t="shared" si="20"/>
        <v>13079.6108</v>
      </c>
      <c r="AG24" s="25">
        <f t="shared" si="21"/>
        <v>146.55000000000001</v>
      </c>
      <c r="AH24" s="50">
        <f t="shared" si="22"/>
        <v>11137.072100000001</v>
      </c>
      <c r="AI24" s="16" cm="1">
        <f t="array" aca="1" ref="AI24" ca="1">INDIRECT(ADDRESS(ROW(), COLUMN() - (18 - N($F24))))</f>
        <v>13079.728800000001</v>
      </c>
      <c r="AJ24" s="16" cm="1">
        <f t="array" aca="1" ref="AJ24" ca="1">INDIRECT(ADDRESS(ROW(), COLUMN() - (18 - N($F24))))</f>
        <v>146.55000000000001</v>
      </c>
      <c r="AK24" s="50" cm="1">
        <f t="array" aca="1" ref="AK24" ca="1">INDIRECT(ADDRESS(ROW(), COLUMN() - (18 - N($F24))))</f>
        <v>11136.8516</v>
      </c>
    </row>
    <row r="25" spans="1:37" x14ac:dyDescent="0.3">
      <c r="A25" s="4" t="s">
        <v>41</v>
      </c>
      <c r="B25" s="4">
        <v>3</v>
      </c>
      <c r="C25" s="4" t="s">
        <v>43</v>
      </c>
      <c r="D25" s="4" t="s">
        <v>50</v>
      </c>
      <c r="E25" s="4" t="s">
        <v>10</v>
      </c>
      <c r="F25" s="4">
        <f t="shared" si="0"/>
        <v>0</v>
      </c>
      <c r="G25" s="4">
        <v>180</v>
      </c>
      <c r="H25" s="19">
        <v>12997.54</v>
      </c>
      <c r="I25" s="25">
        <v>146.25</v>
      </c>
      <c r="J25" s="20">
        <v>11090.35</v>
      </c>
      <c r="K25" s="8">
        <v>-0.88200000000000001</v>
      </c>
      <c r="L25" s="8">
        <v>-0.47199999999999998</v>
      </c>
      <c r="M25" s="22">
        <f t="shared" si="1"/>
        <v>0.47199999999999998</v>
      </c>
      <c r="N25" s="40">
        <f t="shared" si="2"/>
        <v>-0.88200000000000001</v>
      </c>
      <c r="O25" s="8">
        <f t="shared" si="3"/>
        <v>0.88200000000000001</v>
      </c>
      <c r="P25" s="40">
        <f t="shared" si="4"/>
        <v>0.47199999999999998</v>
      </c>
      <c r="Q25" s="25">
        <f t="shared" si="5"/>
        <v>12996.854400000002</v>
      </c>
      <c r="R25" s="25">
        <f t="shared" si="6"/>
        <v>146.55000000000001</v>
      </c>
      <c r="S25" s="20">
        <f t="shared" si="7"/>
        <v>11092.4792</v>
      </c>
      <c r="T25" s="16">
        <f t="shared" si="8"/>
        <v>12998.931200000001</v>
      </c>
      <c r="U25" s="16">
        <f t="shared" si="9"/>
        <v>146.55000000000001</v>
      </c>
      <c r="V25" s="20">
        <f t="shared" si="10"/>
        <v>11088.598400000001</v>
      </c>
      <c r="W25" s="16">
        <f t="shared" si="11"/>
        <v>12996.866800000002</v>
      </c>
      <c r="X25" s="16">
        <f t="shared" si="12"/>
        <v>146.55000000000001</v>
      </c>
      <c r="Y25" s="20">
        <f t="shared" si="13"/>
        <v>11092.032000000001</v>
      </c>
      <c r="Z25" s="16">
        <f t="shared" si="14"/>
        <v>12998.566000000001</v>
      </c>
      <c r="AA25" s="16">
        <f t="shared" si="15"/>
        <v>146.55000000000001</v>
      </c>
      <c r="AB25" s="20">
        <f t="shared" si="16"/>
        <v>11088.8568</v>
      </c>
      <c r="AC25" s="16">
        <f t="shared" si="17"/>
        <v>12996.736400000002</v>
      </c>
      <c r="AD25" s="16">
        <f t="shared" si="18"/>
        <v>146.55000000000001</v>
      </c>
      <c r="AE25" s="16">
        <f t="shared" si="19"/>
        <v>11092.699700000001</v>
      </c>
      <c r="AF25" s="19">
        <f t="shared" si="20"/>
        <v>12999.049200000001</v>
      </c>
      <c r="AG25" s="25">
        <f t="shared" si="21"/>
        <v>146.55000000000001</v>
      </c>
      <c r="AH25" s="50">
        <f t="shared" si="22"/>
        <v>11088.377899999999</v>
      </c>
      <c r="AI25" s="16" cm="1">
        <f t="array" aca="1" ref="AI25" ca="1">INDIRECT(ADDRESS(ROW(), COLUMN() - (18 - N($F25))))</f>
        <v>12996.854400000002</v>
      </c>
      <c r="AJ25" s="16" cm="1">
        <f t="array" aca="1" ref="AJ25" ca="1">INDIRECT(ADDRESS(ROW(), COLUMN() - (18 - N($F25))))</f>
        <v>146.55000000000001</v>
      </c>
      <c r="AK25" s="50" cm="1">
        <f t="array" aca="1" ref="AK25" ca="1">INDIRECT(ADDRESS(ROW(), COLUMN() - (18 - N($F25))))</f>
        <v>11092.4792</v>
      </c>
    </row>
    <row r="26" spans="1:37" x14ac:dyDescent="0.3">
      <c r="B26" s="4"/>
      <c r="C26" s="4"/>
      <c r="D26" s="4"/>
      <c r="E26" s="4"/>
      <c r="F26" s="4"/>
      <c r="G26" s="4"/>
      <c r="H26" s="19"/>
      <c r="I26" s="25"/>
      <c r="J26" s="20"/>
      <c r="K26" s="8"/>
      <c r="L26" s="8"/>
      <c r="M26" s="22"/>
      <c r="N26" s="40"/>
      <c r="O26" s="8"/>
      <c r="P26" s="40"/>
      <c r="Q26" s="25"/>
      <c r="R26" s="25"/>
      <c r="S26" s="20"/>
      <c r="T26" s="16"/>
      <c r="U26" s="16"/>
      <c r="V26" s="20"/>
      <c r="W26" s="16"/>
      <c r="X26" s="16"/>
      <c r="Y26" s="20"/>
      <c r="Z26" s="16"/>
      <c r="AA26" s="16"/>
      <c r="AB26" s="20"/>
      <c r="AF26" s="47"/>
      <c r="AG26" s="34"/>
      <c r="AH26" s="52"/>
      <c r="AK26" s="52"/>
    </row>
    <row r="27" spans="1:37" x14ac:dyDescent="0.3">
      <c r="B27" s="4"/>
      <c r="C27" s="4"/>
      <c r="D27" s="4"/>
      <c r="E27" s="4"/>
      <c r="F27" s="4"/>
      <c r="G27" s="4"/>
      <c r="H27" s="19"/>
      <c r="I27" s="25"/>
      <c r="J27" s="20"/>
      <c r="K27" s="8"/>
      <c r="L27" s="8"/>
      <c r="M27" s="22"/>
      <c r="N27" s="40"/>
      <c r="O27" s="8"/>
      <c r="P27" s="40"/>
      <c r="Q27" s="25"/>
      <c r="R27" s="25"/>
      <c r="S27" s="20"/>
      <c r="T27" s="16"/>
      <c r="U27" s="16"/>
      <c r="V27" s="20"/>
      <c r="W27" s="16"/>
      <c r="X27" s="16"/>
      <c r="Y27" s="20"/>
      <c r="Z27" s="16"/>
      <c r="AA27" s="16"/>
      <c r="AB27" s="20"/>
      <c r="AF27" s="47"/>
      <c r="AG27" s="34"/>
      <c r="AH27" s="52"/>
      <c r="AK27" s="52"/>
    </row>
    <row r="28" spans="1:37" x14ac:dyDescent="0.3">
      <c r="B28" s="4"/>
      <c r="C28" s="4"/>
      <c r="D28" s="4"/>
      <c r="E28" s="4"/>
      <c r="F28" s="4"/>
      <c r="G28" s="4"/>
      <c r="H28" s="19"/>
      <c r="I28" s="25"/>
      <c r="J28" s="20"/>
      <c r="K28" s="8"/>
      <c r="L28" s="8"/>
      <c r="M28" s="22"/>
      <c r="N28" s="40"/>
      <c r="O28" s="8"/>
      <c r="P28" s="40"/>
      <c r="Q28" s="25"/>
      <c r="R28" s="25"/>
      <c r="S28" s="20"/>
      <c r="T28" s="16"/>
      <c r="U28" s="16"/>
      <c r="V28" s="20"/>
      <c r="W28" s="16"/>
      <c r="X28" s="16"/>
      <c r="Y28" s="20"/>
      <c r="Z28" s="16"/>
      <c r="AA28" s="16"/>
      <c r="AB28" s="20"/>
      <c r="AF28" s="47"/>
      <c r="AG28" s="34"/>
      <c r="AH28" s="52"/>
      <c r="AK28" s="52"/>
    </row>
    <row r="29" spans="1:37" x14ac:dyDescent="0.3">
      <c r="B29" s="4"/>
      <c r="C29" s="4"/>
      <c r="D29" s="4"/>
      <c r="E29" s="4"/>
      <c r="F29" s="4"/>
      <c r="G29" s="4"/>
      <c r="H29" s="22"/>
      <c r="I29" s="26"/>
      <c r="J29" s="23"/>
      <c r="K29" s="8"/>
      <c r="L29" s="8"/>
      <c r="M29" s="22"/>
      <c r="N29" s="40"/>
      <c r="O29" s="8"/>
      <c r="P29" s="40"/>
      <c r="Q29" s="25"/>
      <c r="R29" s="25"/>
      <c r="S29" s="20"/>
      <c r="T29" s="16"/>
      <c r="U29" s="16"/>
      <c r="V29" s="20"/>
      <c r="W29" s="16"/>
      <c r="X29" s="16"/>
      <c r="Y29" s="20"/>
      <c r="Z29" s="16"/>
      <c r="AA29" s="16"/>
      <c r="AB29" s="20"/>
      <c r="AF29" s="47"/>
      <c r="AG29" s="34"/>
      <c r="AH29" s="52"/>
      <c r="AK29" s="52"/>
    </row>
    <row r="30" spans="1:37" x14ac:dyDescent="0.3">
      <c r="B30" s="4"/>
      <c r="C30" s="4"/>
      <c r="D30" s="4"/>
      <c r="E30" s="4"/>
      <c r="F30" s="4"/>
      <c r="G30" s="4"/>
      <c r="H30" s="22"/>
      <c r="I30" s="26"/>
      <c r="J30" s="23"/>
      <c r="K30" s="8"/>
      <c r="L30" s="8"/>
      <c r="M30" s="22"/>
      <c r="N30" s="40"/>
      <c r="O30" s="8"/>
      <c r="P30" s="40"/>
      <c r="Q30" s="25"/>
      <c r="R30" s="25"/>
      <c r="S30" s="20"/>
      <c r="T30" s="16"/>
      <c r="U30" s="16"/>
      <c r="V30" s="20"/>
      <c r="W30" s="16"/>
      <c r="X30" s="16"/>
      <c r="Y30" s="20"/>
      <c r="Z30" s="16"/>
      <c r="AA30" s="16"/>
      <c r="AB30" s="20"/>
      <c r="AF30" s="47"/>
      <c r="AG30" s="34"/>
      <c r="AH30" s="52"/>
      <c r="AK30" s="52"/>
    </row>
    <row r="31" spans="1:37" x14ac:dyDescent="0.3">
      <c r="B31" s="4"/>
      <c r="C31" s="4"/>
      <c r="D31" s="4"/>
      <c r="E31" s="4"/>
      <c r="F31" s="4"/>
      <c r="G31" s="4"/>
      <c r="H31" s="8"/>
      <c r="I31" s="8"/>
      <c r="J31" s="8"/>
      <c r="K31" s="4"/>
      <c r="L31" s="4"/>
      <c r="M31" s="4"/>
      <c r="N31" s="4"/>
      <c r="O31" s="4"/>
      <c r="P31" s="4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 spans="1:37" x14ac:dyDescent="0.3">
      <c r="B32" s="4"/>
      <c r="C32" s="4"/>
      <c r="D32" s="4"/>
      <c r="E32" s="4"/>
      <c r="F32" s="4"/>
      <c r="G32" s="4"/>
      <c r="H32" s="8"/>
      <c r="I32" s="8"/>
      <c r="J32" s="8"/>
      <c r="K32" s="4"/>
      <c r="L32" s="4"/>
      <c r="M32" s="4"/>
      <c r="N32" s="4"/>
      <c r="O32" s="4"/>
      <c r="P32" s="4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2:28" x14ac:dyDescent="0.3">
      <c r="B33" s="4"/>
      <c r="C33" s="4"/>
      <c r="D33" s="4"/>
      <c r="E33" s="4"/>
      <c r="F33" s="4"/>
      <c r="G33" s="4"/>
      <c r="H33" s="8"/>
      <c r="I33" s="8"/>
      <c r="J33" s="8"/>
      <c r="K33" s="4"/>
      <c r="L33" s="4"/>
      <c r="M33" s="4"/>
      <c r="N33" s="4"/>
      <c r="O33" s="4"/>
      <c r="P33" s="4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 spans="2:28" x14ac:dyDescent="0.3">
      <c r="B34" s="4"/>
      <c r="C34" s="4"/>
      <c r="D34" s="4"/>
      <c r="E34" s="4"/>
      <c r="F34" s="4"/>
      <c r="G34" s="4"/>
      <c r="H34" s="8"/>
      <c r="I34" s="8"/>
      <c r="J34" s="8"/>
      <c r="K34" s="4"/>
      <c r="L34" s="4"/>
      <c r="M34" s="4"/>
      <c r="N34" s="4"/>
      <c r="O34" s="4"/>
      <c r="P34" s="4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2:28" x14ac:dyDescent="0.3">
      <c r="B35" s="4"/>
      <c r="C35" s="4"/>
      <c r="D35" s="4"/>
      <c r="E35" s="4"/>
      <c r="F35" s="4"/>
      <c r="G35" s="4"/>
      <c r="H35" s="8"/>
      <c r="I35" s="8"/>
      <c r="J35" s="8"/>
      <c r="K35" s="4"/>
      <c r="L35" s="4"/>
      <c r="M35" s="4"/>
      <c r="N35" s="4"/>
      <c r="O35" s="4"/>
      <c r="P35" s="4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2:28" x14ac:dyDescent="0.3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2:28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x14ac:dyDescent="0.3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x14ac:dyDescent="0.3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x14ac:dyDescent="0.3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</sheetData>
  <mergeCells count="11">
    <mergeCell ref="AC4:AE4"/>
    <mergeCell ref="AF4:AH4"/>
    <mergeCell ref="AI4:AK4"/>
    <mergeCell ref="Z4:AB4"/>
    <mergeCell ref="H4:J4"/>
    <mergeCell ref="K4:L4"/>
    <mergeCell ref="M4:N4"/>
    <mergeCell ref="Q4:S4"/>
    <mergeCell ref="T4:V4"/>
    <mergeCell ref="W4:Y4"/>
    <mergeCell ref="O4:P4"/>
  </mergeCells>
  <conditionalFormatting sqref="Q6:S36">
    <cfRule type="expression" dxfId="5" priority="6">
      <formula>AND(($D6&lt;&gt;"Small"), ($E6="Left"))</formula>
    </cfRule>
  </conditionalFormatting>
  <conditionalFormatting sqref="T6:V39">
    <cfRule type="expression" dxfId="4" priority="5">
      <formula>AND($D6&lt;&gt;"Small", $E6="Right")</formula>
    </cfRule>
  </conditionalFormatting>
  <conditionalFormatting sqref="W6:Y37">
    <cfRule type="expression" dxfId="3" priority="4">
      <formula>AND($D6="Small", $E6="Left")</formula>
    </cfRule>
  </conditionalFormatting>
  <conditionalFormatting sqref="Z6:AB39">
    <cfRule type="expression" dxfId="2" priority="3">
      <formula>AND($D6="Small", $E6="Right")</formula>
    </cfRule>
  </conditionalFormatting>
  <conditionalFormatting sqref="AC6:AE6">
    <cfRule type="expression" dxfId="1" priority="2">
      <formula>AND($D6="Small", $E6="Left")</formula>
    </cfRule>
  </conditionalFormatting>
  <conditionalFormatting sqref="AF6:AH6">
    <cfRule type="expression" dxfId="0" priority="1">
      <formula>AND($D6="Small", $E6="Right")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2020-11-10T19:03:46Z</dcterms:created>
  <dcterms:modified xsi:type="dcterms:W3CDTF">2021-02-08T20:38:01Z</dcterms:modified>
</cp:coreProperties>
</file>