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315" windowHeight="17175"/>
  </bookViews>
  <sheets>
    <sheet name="Ships" sheetId="1" r:id="rId1"/>
    <sheet name="Harbors" sheetId="2" r:id="rId2"/>
    <sheet name="Lakes" sheetId="3" r:id="rId3"/>
  </sheets>
  <calcPr calcId="0"/>
</workbook>
</file>

<file path=xl/calcChain.xml><?xml version="1.0" encoding="utf-8"?>
<calcChain xmlns="http://schemas.openxmlformats.org/spreadsheetml/2006/main">
  <c r="I65" i="1" l="1"/>
  <c r="I32" i="1"/>
  <c r="I60" i="1"/>
  <c r="I59" i="1"/>
  <c r="I64" i="1"/>
  <c r="I82" i="1"/>
  <c r="I87" i="1"/>
  <c r="I49" i="1"/>
  <c r="I28" i="1"/>
  <c r="I18" i="1"/>
  <c r="I36" i="1"/>
  <c r="I71" i="1"/>
  <c r="I51" i="1"/>
  <c r="I66" i="1"/>
  <c r="I73" i="1"/>
  <c r="I79" i="1"/>
  <c r="I42" i="1"/>
  <c r="I2" i="1"/>
  <c r="I13" i="1"/>
  <c r="I37" i="1"/>
  <c r="I27" i="1"/>
  <c r="I63" i="1"/>
  <c r="I57" i="1"/>
  <c r="I88" i="1"/>
  <c r="I67" i="1"/>
  <c r="I8" i="1"/>
  <c r="I22" i="1"/>
  <c r="I81" i="1"/>
  <c r="I86" i="1"/>
  <c r="I83" i="1"/>
  <c r="I76" i="1"/>
  <c r="I75" i="1"/>
  <c r="I23" i="1"/>
  <c r="I69" i="1"/>
  <c r="I56" i="1"/>
  <c r="I30" i="1"/>
  <c r="I17" i="1"/>
  <c r="I62" i="1"/>
  <c r="I11" i="1"/>
  <c r="I89" i="1"/>
  <c r="I7" i="1"/>
  <c r="I3" i="1"/>
  <c r="I15" i="1"/>
  <c r="I70" i="1"/>
  <c r="I44" i="1"/>
  <c r="I24" i="1"/>
  <c r="I33" i="1"/>
  <c r="I29" i="1"/>
  <c r="I38" i="1"/>
  <c r="I50" i="1"/>
  <c r="I9" i="1"/>
  <c r="I6" i="1"/>
  <c r="I84" i="1"/>
  <c r="I78" i="1"/>
  <c r="I77" i="1"/>
  <c r="I85" i="1"/>
  <c r="I68" i="1"/>
  <c r="I53" i="1"/>
  <c r="I54" i="1"/>
  <c r="I61" i="1"/>
  <c r="I40" i="1"/>
  <c r="I31" i="1"/>
  <c r="I80" i="1"/>
  <c r="I46" i="1"/>
  <c r="I55" i="1"/>
  <c r="I47" i="1"/>
  <c r="I39" i="1"/>
  <c r="I34" i="1"/>
  <c r="I48" i="1"/>
  <c r="I5" i="1"/>
  <c r="I16" i="1"/>
  <c r="I12" i="1"/>
  <c r="I21" i="1"/>
  <c r="I20" i="1"/>
  <c r="I74" i="1"/>
  <c r="I35" i="1"/>
  <c r="I72" i="1"/>
  <c r="I10" i="1"/>
  <c r="I26" i="1"/>
  <c r="I52" i="1"/>
  <c r="I43" i="1"/>
  <c r="I41" i="1"/>
  <c r="I25" i="1"/>
  <c r="I4" i="1"/>
  <c r="I14" i="1"/>
  <c r="I58" i="1"/>
  <c r="I19" i="1"/>
  <c r="I90" i="1"/>
  <c r="I45" i="1"/>
  <c r="G45" i="1"/>
  <c r="C45" i="1" s="1"/>
  <c r="D45" i="1" s="1"/>
  <c r="G65" i="1"/>
  <c r="C65" i="1" s="1"/>
  <c r="D65" i="1" s="1"/>
  <c r="G32" i="1"/>
  <c r="C32" i="1" s="1"/>
  <c r="D32" i="1" s="1"/>
  <c r="G60" i="1"/>
  <c r="C60" i="1" s="1"/>
  <c r="D60" i="1" s="1"/>
  <c r="G59" i="1"/>
  <c r="C59" i="1" s="1"/>
  <c r="D59" i="1" s="1"/>
  <c r="G64" i="1"/>
  <c r="C64" i="1" s="1"/>
  <c r="D64" i="1" s="1"/>
  <c r="G82" i="1"/>
  <c r="C82" i="1" s="1"/>
  <c r="D82" i="1" s="1"/>
  <c r="G87" i="1"/>
  <c r="C87" i="1" s="1"/>
  <c r="D87" i="1" s="1"/>
  <c r="G49" i="1"/>
  <c r="C49" i="1" s="1"/>
  <c r="D49" i="1" s="1"/>
  <c r="G28" i="1"/>
  <c r="C28" i="1" s="1"/>
  <c r="D28" i="1" s="1"/>
  <c r="G18" i="1"/>
  <c r="C18" i="1" s="1"/>
  <c r="D18" i="1" s="1"/>
  <c r="G36" i="1"/>
  <c r="C36" i="1" s="1"/>
  <c r="D36" i="1" s="1"/>
  <c r="G71" i="1"/>
  <c r="C71" i="1" s="1"/>
  <c r="D71" i="1" s="1"/>
  <c r="G51" i="1"/>
  <c r="C51" i="1" s="1"/>
  <c r="D51" i="1" s="1"/>
  <c r="G66" i="1"/>
  <c r="C66" i="1" s="1"/>
  <c r="D66" i="1" s="1"/>
  <c r="G73" i="1"/>
  <c r="C73" i="1" s="1"/>
  <c r="D73" i="1" s="1"/>
  <c r="G79" i="1"/>
  <c r="C79" i="1" s="1"/>
  <c r="D79" i="1" s="1"/>
  <c r="G42" i="1"/>
  <c r="C42" i="1" s="1"/>
  <c r="D42" i="1" s="1"/>
  <c r="G2" i="1"/>
  <c r="C2" i="1" s="1"/>
  <c r="D2" i="1" s="1"/>
  <c r="G13" i="1"/>
  <c r="C13" i="1" s="1"/>
  <c r="D13" i="1" s="1"/>
  <c r="G37" i="1"/>
  <c r="C37" i="1" s="1"/>
  <c r="D37" i="1" s="1"/>
  <c r="G27" i="1"/>
  <c r="C27" i="1" s="1"/>
  <c r="D27" i="1" s="1"/>
  <c r="G63" i="1"/>
  <c r="C63" i="1" s="1"/>
  <c r="D63" i="1" s="1"/>
  <c r="G57" i="1"/>
  <c r="C57" i="1" s="1"/>
  <c r="D57" i="1" s="1"/>
  <c r="G88" i="1"/>
  <c r="C88" i="1" s="1"/>
  <c r="D88" i="1" s="1"/>
  <c r="G67" i="1"/>
  <c r="C67" i="1" s="1"/>
  <c r="D67" i="1" s="1"/>
  <c r="G8" i="1"/>
  <c r="C8" i="1" s="1"/>
  <c r="D8" i="1" s="1"/>
  <c r="G22" i="1"/>
  <c r="C22" i="1" s="1"/>
  <c r="D22" i="1" s="1"/>
  <c r="G81" i="1"/>
  <c r="C81" i="1" s="1"/>
  <c r="D81" i="1" s="1"/>
  <c r="G86" i="1"/>
  <c r="C86" i="1" s="1"/>
  <c r="D86" i="1" s="1"/>
  <c r="G83" i="1"/>
  <c r="C83" i="1" s="1"/>
  <c r="D83" i="1" s="1"/>
  <c r="G76" i="1"/>
  <c r="C76" i="1" s="1"/>
  <c r="D76" i="1" s="1"/>
  <c r="G75" i="1"/>
  <c r="C75" i="1" s="1"/>
  <c r="D75" i="1" s="1"/>
  <c r="G23" i="1"/>
  <c r="C23" i="1" s="1"/>
  <c r="D23" i="1" s="1"/>
  <c r="G69" i="1"/>
  <c r="C69" i="1" s="1"/>
  <c r="D69" i="1" s="1"/>
  <c r="G56" i="1"/>
  <c r="C56" i="1" s="1"/>
  <c r="D56" i="1" s="1"/>
  <c r="G30" i="1"/>
  <c r="C30" i="1" s="1"/>
  <c r="D30" i="1" s="1"/>
  <c r="G17" i="1"/>
  <c r="C17" i="1" s="1"/>
  <c r="D17" i="1" s="1"/>
  <c r="G62" i="1"/>
  <c r="C62" i="1" s="1"/>
  <c r="D62" i="1" s="1"/>
  <c r="G11" i="1"/>
  <c r="C11" i="1" s="1"/>
  <c r="D11" i="1" s="1"/>
  <c r="G89" i="1"/>
  <c r="C89" i="1" s="1"/>
  <c r="D89" i="1" s="1"/>
  <c r="G7" i="1"/>
  <c r="C7" i="1" s="1"/>
  <c r="D7" i="1" s="1"/>
  <c r="G3" i="1"/>
  <c r="C3" i="1" s="1"/>
  <c r="D3" i="1" s="1"/>
  <c r="G15" i="1"/>
  <c r="C15" i="1" s="1"/>
  <c r="D15" i="1" s="1"/>
  <c r="G70" i="1"/>
  <c r="C70" i="1" s="1"/>
  <c r="D70" i="1" s="1"/>
  <c r="G44" i="1"/>
  <c r="C44" i="1" s="1"/>
  <c r="D44" i="1" s="1"/>
  <c r="G24" i="1"/>
  <c r="C24" i="1" s="1"/>
  <c r="D24" i="1" s="1"/>
  <c r="G33" i="1"/>
  <c r="C33" i="1" s="1"/>
  <c r="D33" i="1" s="1"/>
  <c r="G29" i="1"/>
  <c r="C29" i="1" s="1"/>
  <c r="D29" i="1" s="1"/>
  <c r="G38" i="1"/>
  <c r="C38" i="1" s="1"/>
  <c r="D38" i="1" s="1"/>
  <c r="G50" i="1"/>
  <c r="C50" i="1" s="1"/>
  <c r="D50" i="1" s="1"/>
  <c r="G9" i="1"/>
  <c r="C9" i="1" s="1"/>
  <c r="D9" i="1" s="1"/>
  <c r="G6" i="1"/>
  <c r="C6" i="1" s="1"/>
  <c r="D6" i="1" s="1"/>
  <c r="G84" i="1"/>
  <c r="C84" i="1" s="1"/>
  <c r="D84" i="1" s="1"/>
  <c r="G78" i="1"/>
  <c r="C78" i="1" s="1"/>
  <c r="D78" i="1" s="1"/>
  <c r="G77" i="1"/>
  <c r="C77" i="1" s="1"/>
  <c r="D77" i="1" s="1"/>
  <c r="G85" i="1"/>
  <c r="C85" i="1" s="1"/>
  <c r="D85" i="1" s="1"/>
  <c r="G68" i="1"/>
  <c r="C68" i="1" s="1"/>
  <c r="D68" i="1" s="1"/>
  <c r="G53" i="1"/>
  <c r="C53" i="1" s="1"/>
  <c r="D53" i="1" s="1"/>
  <c r="G54" i="1"/>
  <c r="C54" i="1" s="1"/>
  <c r="D54" i="1" s="1"/>
  <c r="G61" i="1"/>
  <c r="C61" i="1" s="1"/>
  <c r="D61" i="1" s="1"/>
  <c r="G40" i="1"/>
  <c r="C40" i="1" s="1"/>
  <c r="D40" i="1" s="1"/>
  <c r="G31" i="1"/>
  <c r="C31" i="1" s="1"/>
  <c r="D31" i="1" s="1"/>
  <c r="G80" i="1"/>
  <c r="C80" i="1" s="1"/>
  <c r="D80" i="1" s="1"/>
  <c r="G46" i="1"/>
  <c r="C46" i="1" s="1"/>
  <c r="D46" i="1" s="1"/>
  <c r="G55" i="1"/>
  <c r="C55" i="1" s="1"/>
  <c r="D55" i="1" s="1"/>
  <c r="G47" i="1"/>
  <c r="C47" i="1" s="1"/>
  <c r="D47" i="1" s="1"/>
  <c r="G39" i="1"/>
  <c r="C39" i="1" s="1"/>
  <c r="D39" i="1" s="1"/>
  <c r="G34" i="1"/>
  <c r="C34" i="1" s="1"/>
  <c r="D34" i="1" s="1"/>
  <c r="G48" i="1"/>
  <c r="C48" i="1" s="1"/>
  <c r="D48" i="1" s="1"/>
  <c r="G5" i="1"/>
  <c r="C5" i="1" s="1"/>
  <c r="D5" i="1" s="1"/>
  <c r="G16" i="1"/>
  <c r="C16" i="1" s="1"/>
  <c r="D16" i="1" s="1"/>
  <c r="G12" i="1"/>
  <c r="C12" i="1" s="1"/>
  <c r="D12" i="1" s="1"/>
  <c r="G21" i="1"/>
  <c r="C21" i="1" s="1"/>
  <c r="D21" i="1" s="1"/>
  <c r="G20" i="1"/>
  <c r="C20" i="1" s="1"/>
  <c r="D20" i="1" s="1"/>
  <c r="G74" i="1"/>
  <c r="C74" i="1" s="1"/>
  <c r="D74" i="1" s="1"/>
  <c r="G35" i="1"/>
  <c r="C35" i="1" s="1"/>
  <c r="D35" i="1" s="1"/>
  <c r="G72" i="1"/>
  <c r="C72" i="1" s="1"/>
  <c r="D72" i="1" s="1"/>
  <c r="G10" i="1"/>
  <c r="C10" i="1" s="1"/>
  <c r="D10" i="1" s="1"/>
  <c r="G26" i="1"/>
  <c r="C26" i="1" s="1"/>
  <c r="D26" i="1" s="1"/>
  <c r="G52" i="1"/>
  <c r="C52" i="1" s="1"/>
  <c r="D52" i="1" s="1"/>
  <c r="G43" i="1"/>
  <c r="C43" i="1" s="1"/>
  <c r="D43" i="1" s="1"/>
  <c r="G41" i="1"/>
  <c r="C41" i="1" s="1"/>
  <c r="D41" i="1" s="1"/>
  <c r="G25" i="1"/>
  <c r="C25" i="1" s="1"/>
  <c r="D25" i="1" s="1"/>
  <c r="G4" i="1"/>
  <c r="C4" i="1" s="1"/>
  <c r="D4" i="1" s="1"/>
  <c r="G14" i="1"/>
  <c r="C14" i="1" s="1"/>
  <c r="D14" i="1" s="1"/>
  <c r="G58" i="1"/>
  <c r="C58" i="1" s="1"/>
  <c r="D58" i="1" s="1"/>
  <c r="G19" i="1"/>
  <c r="C19" i="1" s="1"/>
  <c r="D19" i="1" s="1"/>
  <c r="G90" i="1"/>
  <c r="C90" i="1" s="1"/>
  <c r="D90" i="1" s="1"/>
</calcChain>
</file>

<file path=xl/sharedStrings.xml><?xml version="1.0" encoding="utf-8"?>
<sst xmlns="http://schemas.openxmlformats.org/spreadsheetml/2006/main" count="858" uniqueCount="412">
  <si>
    <t>id</t>
  </si>
  <si>
    <t>name</t>
  </si>
  <si>
    <t>isMine</t>
  </si>
  <si>
    <t>harborId</t>
  </si>
  <si>
    <t>lakeId</t>
  </si>
  <si>
    <t>hasImg</t>
  </si>
  <si>
    <t>nrPlate</t>
  </si>
  <si>
    <t>type</t>
  </si>
  <si>
    <t>location</t>
  </si>
  <si>
    <t>pax</t>
  </si>
  <si>
    <t>sailSize</t>
  </si>
  <si>
    <t>length</t>
  </si>
  <si>
    <t>mOcean 'emotion'</t>
  </si>
  <si>
    <t>False</t>
  </si>
  <si>
    <t>True</t>
  </si>
  <si>
    <t>ZG 615</t>
  </si>
  <si>
    <t>offenes Kielboot</t>
  </si>
  <si>
    <t>Oberägeri - Bojenfeld</t>
  </si>
  <si>
    <t>37 m²</t>
  </si>
  <si>
    <t>7.97 m</t>
  </si>
  <si>
    <t>mOcean</t>
  </si>
  <si>
    <t xml:space="preserve">BE-80389 </t>
  </si>
  <si>
    <t>Steg 6, Platz 282</t>
  </si>
  <si>
    <t>7.99 m</t>
  </si>
  <si>
    <t>Moser m1 'Breeze do Brasil'</t>
  </si>
  <si>
    <t>BE-32 756</t>
  </si>
  <si>
    <t>Kabinenyacht</t>
  </si>
  <si>
    <t>Steg 4, Platz Nr. 227</t>
  </si>
  <si>
    <t>26 m²</t>
  </si>
  <si>
    <t>7.02 m</t>
  </si>
  <si>
    <t>Surprise 'Stellumo'</t>
  </si>
  <si>
    <t>BE-34244</t>
  </si>
  <si>
    <t>quai 4, place no. 226</t>
  </si>
  <si>
    <t>25 m²</t>
  </si>
  <si>
    <t>7.65 m</t>
  </si>
  <si>
    <t>Sunbeam 27 'Tirami su'</t>
  </si>
  <si>
    <t>BE-20 029</t>
  </si>
  <si>
    <t>Vingelz - Damm - Nr:</t>
  </si>
  <si>
    <t>39 m²</t>
  </si>
  <si>
    <t>8.22 m</t>
  </si>
  <si>
    <t>Hanse 291 'Argonauta II'</t>
  </si>
  <si>
    <t>BE-32367</t>
  </si>
  <si>
    <t>Hafen Rousseau, Platz 62/132</t>
  </si>
  <si>
    <t>33 m²</t>
  </si>
  <si>
    <t>8.90 m</t>
  </si>
  <si>
    <t>Dufour 1800 'Wahoo'</t>
  </si>
  <si>
    <t>SG-3229</t>
  </si>
  <si>
    <t>Marina Rheinspitz, Nr. 418</t>
  </si>
  <si>
    <t>24 m²</t>
  </si>
  <si>
    <t>7.60 m</t>
  </si>
  <si>
    <t>First Class 8 'Gioja'</t>
  </si>
  <si>
    <t>TG-9324</t>
  </si>
  <si>
    <t>Alter Hafen, Platz Nr. 117</t>
  </si>
  <si>
    <t>38 m²</t>
  </si>
  <si>
    <t>8.50 m</t>
  </si>
  <si>
    <t>mOcean Sailability.ch</t>
  </si>
  <si>
    <t>TG 5612</t>
  </si>
  <si>
    <t>Steg 7 - Platz 739</t>
  </si>
  <si>
    <t>Sunwind 301 'Inari'</t>
  </si>
  <si>
    <t>TG - 1387</t>
  </si>
  <si>
    <t>Schlosshafen, Steg 5, Platz 534</t>
  </si>
  <si>
    <t>45 m²</t>
  </si>
  <si>
    <t>9.25 m</t>
  </si>
  <si>
    <t>Ecume-de-mer 'Levante'</t>
  </si>
  <si>
    <t>SG 1247</t>
  </si>
  <si>
    <t>Hafen Goldach-Rietli, Platz Nr. 64 (Aussenmole)</t>
  </si>
  <si>
    <t>8.00 m</t>
  </si>
  <si>
    <t>Hallberg-Rassy 31 Monsun</t>
  </si>
  <si>
    <t>TG 2677</t>
  </si>
  <si>
    <t>Kreuzlingen Seepark / Hafen Westseite - Nr. 216</t>
  </si>
  <si>
    <t>40 m²</t>
  </si>
  <si>
    <t>9.36 m</t>
  </si>
  <si>
    <t>TG 7502</t>
  </si>
  <si>
    <t>Hafen Seegarten, Platz 215</t>
  </si>
  <si>
    <t>Etap 22i 'Mahana'</t>
  </si>
  <si>
    <t>TG 3588</t>
  </si>
  <si>
    <t>Gemeindehafen, B 15</t>
  </si>
  <si>
    <t>6.78 m</t>
  </si>
  <si>
    <t>TG - 9395</t>
  </si>
  <si>
    <t>Gemeindehafen</t>
  </si>
  <si>
    <t>Sunwind 27 'Papillon'</t>
  </si>
  <si>
    <t>TG-1884</t>
  </si>
  <si>
    <t xml:space="preserve">Gemeindehafen, Steg B, Platz 4 </t>
  </si>
  <si>
    <t>35 m²</t>
  </si>
  <si>
    <t>8.27 m</t>
  </si>
  <si>
    <t>Sunwind 312 'Ilmatar'</t>
  </si>
  <si>
    <t>TG-3686</t>
  </si>
  <si>
    <t>SBS-Yachthafen Steg D, Platz 4</t>
  </si>
  <si>
    <t>54 m²</t>
  </si>
  <si>
    <t>9.40 m</t>
  </si>
  <si>
    <t>Trimaran - Dash 750 MK II</t>
  </si>
  <si>
    <t>TG-1155</t>
  </si>
  <si>
    <t>SBS Hafen - Steg D - Platz 55</t>
  </si>
  <si>
    <t>7.40 m</t>
  </si>
  <si>
    <t>Kiebitz 22 'Pavoncella'</t>
  </si>
  <si>
    <t>TG-1650</t>
  </si>
  <si>
    <t>Hafen Feldbach, Nr. 109</t>
  </si>
  <si>
    <t>21 m²</t>
  </si>
  <si>
    <t>6.80 m</t>
  </si>
  <si>
    <t>Saphire 'Demoiselle'</t>
  </si>
  <si>
    <t>GE - 20036</t>
  </si>
  <si>
    <t>No 109</t>
  </si>
  <si>
    <t>Surprise</t>
  </si>
  <si>
    <t>GE -</t>
  </si>
  <si>
    <t>Elan 31 'Iceboat'</t>
  </si>
  <si>
    <t>GE 14430</t>
  </si>
  <si>
    <t>Port Choiseul, Passerelle/Steg 400000, place/Platz 83</t>
  </si>
  <si>
    <t>9.90 m</t>
  </si>
  <si>
    <t>Comet 1050 'Platypus'</t>
  </si>
  <si>
    <t>VD 3148</t>
  </si>
  <si>
    <t>La Pichette S-12,  Môle extérieur/ Aussenmole</t>
  </si>
  <si>
    <t>48 m²</t>
  </si>
  <si>
    <t>10.20 m</t>
  </si>
  <si>
    <t>Nomade 830 'Tzigane'</t>
  </si>
  <si>
    <t>VD-14534</t>
  </si>
  <si>
    <t xml:space="preserve">La Pichette, No. S 19 </t>
  </si>
  <si>
    <t>42 m²</t>
  </si>
  <si>
    <t>8.30 m</t>
  </si>
  <si>
    <t>Dyas Ramona II</t>
  </si>
  <si>
    <t>ZH-6966</t>
  </si>
  <si>
    <t>Jugendherberge / Steg Platz 34 (Schlüssel: bei Infotafel Segelclubs)</t>
  </si>
  <si>
    <t>18 m²</t>
  </si>
  <si>
    <t>7.15 m</t>
  </si>
  <si>
    <t>mOcean 'Mazoe 4'</t>
  </si>
  <si>
    <t>ZH - 5732</t>
  </si>
  <si>
    <t>Jugendherberge Fällanden / 1. Steg Patz 09</t>
  </si>
  <si>
    <t>7.50 m</t>
  </si>
  <si>
    <t>Moser m1</t>
  </si>
  <si>
    <t>AG-1217</t>
  </si>
  <si>
    <t>Nr. 17 direkt neben Schiffstation</t>
  </si>
  <si>
    <t>23 m²</t>
  </si>
  <si>
    <t>Start 7</t>
  </si>
  <si>
    <t>TI - 21 40</t>
  </si>
  <si>
    <t>Platz 215</t>
  </si>
  <si>
    <t>7.20 m</t>
  </si>
  <si>
    <t>Comet 860 'Evviva'</t>
  </si>
  <si>
    <t>TI - 21043</t>
  </si>
  <si>
    <t xml:space="preserve">Hafen </t>
  </si>
  <si>
    <t>8.60 m</t>
  </si>
  <si>
    <t>H-Boot 'Aviva'</t>
  </si>
  <si>
    <t>TI - 21424</t>
  </si>
  <si>
    <t>Hafen Apona, Ronco Crodolo, Platz 47</t>
  </si>
  <si>
    <t>8.28 m</t>
  </si>
  <si>
    <t>Surprise 'Topas'</t>
  </si>
  <si>
    <t>TI-20115</t>
  </si>
  <si>
    <t>Surprise Allegro</t>
  </si>
  <si>
    <t>TI - 21385</t>
  </si>
  <si>
    <t>Hafen Apona, Crodolo, Stegplatz 63</t>
  </si>
  <si>
    <t>Kielzugvogel</t>
  </si>
  <si>
    <t>OW-1322</t>
  </si>
  <si>
    <t>Campingplatz Lungern - Allmendlisteg, Platz 1</t>
  </si>
  <si>
    <t>16 m²</t>
  </si>
  <si>
    <t>5.80 m</t>
  </si>
  <si>
    <t>Laser</t>
  </si>
  <si>
    <t xml:space="preserve">OW - </t>
  </si>
  <si>
    <t>Jolle</t>
  </si>
  <si>
    <t>Beim Campingplatz Lungern - Segelschule Terraqua</t>
  </si>
  <si>
    <t>7 m²</t>
  </si>
  <si>
    <t>4.20 m</t>
  </si>
  <si>
    <t>Laser II</t>
  </si>
  <si>
    <t>beim Campingplatz Lungern -Segelschule Terraqua</t>
  </si>
  <si>
    <t>11 m²</t>
  </si>
  <si>
    <t>4.39 m</t>
  </si>
  <si>
    <t>OW -</t>
  </si>
  <si>
    <t>Campingplatz Lungern - Segelschule Terraqua</t>
  </si>
  <si>
    <t>Topper</t>
  </si>
  <si>
    <t>OW</t>
  </si>
  <si>
    <t>Camping Platz Lungern</t>
  </si>
  <si>
    <t>5 m²</t>
  </si>
  <si>
    <t>3.40 m</t>
  </si>
  <si>
    <t>Sun Odyssey 24.2 'Aventicum'</t>
  </si>
  <si>
    <t>VD - 14295</t>
  </si>
  <si>
    <t>Platz Nr. 2 am Quai zum Kran</t>
  </si>
  <si>
    <t>27 m²</t>
  </si>
  <si>
    <t>Dehler Duetta 'Calliope'</t>
  </si>
  <si>
    <t>VD-23 095</t>
  </si>
  <si>
    <t>Steg V, Platz No. A14</t>
  </si>
  <si>
    <t>31 m²</t>
  </si>
  <si>
    <t>Jeanneau Brio</t>
  </si>
  <si>
    <t>VD-27816</t>
  </si>
  <si>
    <t>Steg 3, Platz Nr. B 0</t>
  </si>
  <si>
    <t>30 m²</t>
  </si>
  <si>
    <t>7.30 m</t>
  </si>
  <si>
    <t>Start 6 'Aurora'</t>
  </si>
  <si>
    <t>VD-11874</t>
  </si>
  <si>
    <t>Passerelle (Steg) 9, Place No. B2</t>
  </si>
  <si>
    <t>17 m²</t>
  </si>
  <si>
    <t>6.10 m</t>
  </si>
  <si>
    <t>mOcean 'Pebu'</t>
  </si>
  <si>
    <t>FR 5581</t>
  </si>
  <si>
    <t>A24, nähe Kran</t>
  </si>
  <si>
    <t>Bavaria 707 Savita</t>
  </si>
  <si>
    <t>NE - 735</t>
  </si>
  <si>
    <t>Neuchâtel, Port des Jeunes-Rives.  Ponton 1 Place N° 68</t>
  </si>
  <si>
    <t>7.07 m</t>
  </si>
  <si>
    <t>Hanse 291 'Aphrodite'</t>
  </si>
  <si>
    <t>NE -7626</t>
  </si>
  <si>
    <t>Hafen Jeunes Rives, No 206</t>
  </si>
  <si>
    <t>34 m²</t>
  </si>
  <si>
    <t>Surprise 'Aramis'</t>
  </si>
  <si>
    <t>NE - 6911</t>
  </si>
  <si>
    <t>Nid du Crô, Ponton 5/Steg 5, place no. 558</t>
  </si>
  <si>
    <t>Leisure 17</t>
  </si>
  <si>
    <t>SZ-2</t>
  </si>
  <si>
    <t>Gross (Einsiedeln), Bootsplatz Nr. 20</t>
  </si>
  <si>
    <t>14 m²</t>
  </si>
  <si>
    <t>5.20 m</t>
  </si>
  <si>
    <t>H-Boot 'Boreas'</t>
  </si>
  <si>
    <t>BE-28884</t>
  </si>
  <si>
    <t>Steg D / Nr. 13</t>
  </si>
  <si>
    <t>22 m²</t>
  </si>
  <si>
    <t>First 28 'alpas'</t>
  </si>
  <si>
    <t>BE 27111</t>
  </si>
  <si>
    <t>Hafen Hünegg, Aussenmole Platz Nr. 11</t>
  </si>
  <si>
    <t>mOcean Prototyp</t>
  </si>
  <si>
    <t>BE-34070</t>
  </si>
  <si>
    <t>Liegeplatz 36</t>
  </si>
  <si>
    <t>BE 35 789</t>
  </si>
  <si>
    <t>siehe Weg zur mOcean</t>
  </si>
  <si>
    <t>mOcean 'gschWind'</t>
  </si>
  <si>
    <t>BE-34614</t>
  </si>
  <si>
    <t>Nr. 255, vorne links</t>
  </si>
  <si>
    <t>BE-16416</t>
  </si>
  <si>
    <t>Kanderkies Hafen 6, Platz Nr. 46</t>
  </si>
  <si>
    <t>Albin Viggen</t>
  </si>
  <si>
    <t>SZ-3404</t>
  </si>
  <si>
    <t>Platz Nr. 27</t>
  </si>
  <si>
    <t>7.10 m</t>
  </si>
  <si>
    <t>H-26 'Speedy Gonzales'</t>
  </si>
  <si>
    <t>SZ - 936</t>
  </si>
  <si>
    <t>Hafen Felsenegg - Platz 96</t>
  </si>
  <si>
    <t>7.88 m</t>
  </si>
  <si>
    <t>Moser m2 'Zephyr'</t>
  </si>
  <si>
    <t>SZ - 2201</t>
  </si>
  <si>
    <t>43 m²</t>
  </si>
  <si>
    <t>8.66 m</t>
  </si>
  <si>
    <t>Sunbeam 22</t>
  </si>
  <si>
    <t>SZ-1583</t>
  </si>
  <si>
    <t>Am Quai vor dem Schulhaus in Küssnacht, Platz Nr. 21</t>
  </si>
  <si>
    <t>20 m²</t>
  </si>
  <si>
    <t>6.70 m</t>
  </si>
  <si>
    <t>Blickensatorfer Kristall</t>
  </si>
  <si>
    <t>LU-3070</t>
  </si>
  <si>
    <t>Tribschenhorn, Steg I 53</t>
  </si>
  <si>
    <t>6.40 m</t>
  </si>
  <si>
    <t>Comet 800</t>
  </si>
  <si>
    <t>LU 3034</t>
  </si>
  <si>
    <t>Tribschenhorn, Platz F33</t>
  </si>
  <si>
    <t>7.70 m</t>
  </si>
  <si>
    <t>Comet 850</t>
  </si>
  <si>
    <t>LU 3042</t>
  </si>
  <si>
    <t>Tribschenhorn, Platz F35</t>
  </si>
  <si>
    <t>Electra</t>
  </si>
  <si>
    <t>LU-3038</t>
  </si>
  <si>
    <t>Tribschenhorn, Platz F27</t>
  </si>
  <si>
    <t>LU - 4023</t>
  </si>
  <si>
    <t>Tribschenhorn, Platz F29</t>
  </si>
  <si>
    <t>Moser M2</t>
  </si>
  <si>
    <t>LU 3215</t>
  </si>
  <si>
    <t>Tribschenhorn, Platz F31</t>
  </si>
  <si>
    <t>8.65 m</t>
  </si>
  <si>
    <t>Surprise 'Aeolus 2'</t>
  </si>
  <si>
    <t>GL 453</t>
  </si>
  <si>
    <t>Aussenmole - Nr. 20</t>
  </si>
  <si>
    <t>Surprise 'sempre avanti'</t>
  </si>
  <si>
    <t>GL - 615</t>
  </si>
  <si>
    <t>Aussenmole - Nr. 21</t>
  </si>
  <si>
    <t>GL - 4774</t>
  </si>
  <si>
    <t>Platz 70</t>
  </si>
  <si>
    <t>SZ-2105</t>
  </si>
  <si>
    <t>Hafen Aazopf, Arth, Platz Nr. 330 (Hafen ist im Umbau dadurch Platzverschiebung!!)</t>
  </si>
  <si>
    <t>Surprise 'Phil good'</t>
  </si>
  <si>
    <t>ZG - 1507</t>
  </si>
  <si>
    <t>Surprise 'Wai Levu'</t>
  </si>
  <si>
    <t>ZG-157</t>
  </si>
  <si>
    <t>Platz Nr. 14</t>
  </si>
  <si>
    <t>Fan 25 Laguna 'Bonita'</t>
  </si>
  <si>
    <t>SG 413</t>
  </si>
  <si>
    <t>Hafen Stampf, Platz 068, Steg 3S</t>
  </si>
  <si>
    <t>32 m²</t>
  </si>
  <si>
    <t>Jeanneau Brio 'Opal'</t>
  </si>
  <si>
    <t>SG-896</t>
  </si>
  <si>
    <t>Hafen Stampf, Platz Nr. 203, Steg 4N</t>
  </si>
  <si>
    <t>6.90 m</t>
  </si>
  <si>
    <t>Sunbeam 27 'Ruedi's Sif'</t>
  </si>
  <si>
    <t>SG - 4861</t>
  </si>
  <si>
    <t>Stegplatz Hafen BAD Platz 49 direkt beim Bahnhof</t>
  </si>
  <si>
    <t>28 m²</t>
  </si>
  <si>
    <t>Fan 23 'Pamina'</t>
  </si>
  <si>
    <t>SG 3474</t>
  </si>
  <si>
    <t>Platz 223</t>
  </si>
  <si>
    <t>IF - Boot 'Malin'</t>
  </si>
  <si>
    <t>ZH-5721</t>
  </si>
  <si>
    <t>Kirche Erlenbach, Bojenfeld vor der Haab</t>
  </si>
  <si>
    <t>7.90 m</t>
  </si>
  <si>
    <t>ZH - 7874</t>
  </si>
  <si>
    <t>Bojenfeld Widen - Boje Nr. 19</t>
  </si>
  <si>
    <t>ZH - 1093</t>
  </si>
  <si>
    <t>Platz Nr. 7</t>
  </si>
  <si>
    <t>mOcean progress</t>
  </si>
  <si>
    <t>ZH-1747</t>
  </si>
  <si>
    <t>Erster Steg (Richtung Zürich), zweitäusserste Box (Nr. 13)</t>
  </si>
  <si>
    <t>mOcean 'Ten'</t>
  </si>
  <si>
    <t>SZ-2328</t>
  </si>
  <si>
    <t>Nr. 55 - Hafen Pfäffikon</t>
  </si>
  <si>
    <t>TopCat F2</t>
  </si>
  <si>
    <t>ZH-2</t>
  </si>
  <si>
    <t>Trockenplatz</t>
  </si>
  <si>
    <t>15 m²</t>
  </si>
  <si>
    <t>4.80 m</t>
  </si>
  <si>
    <t>Flying Cruiser 'Vega'</t>
  </si>
  <si>
    <t>ZH - 6014</t>
  </si>
  <si>
    <t xml:space="preserve">Hafen Enge, Steg 4, Platz 34 </t>
  </si>
  <si>
    <t>5.40 m</t>
  </si>
  <si>
    <t>Flying Cruiser F 'Sirius'</t>
  </si>
  <si>
    <t>ZH - 9733</t>
  </si>
  <si>
    <t>Enge, Verbindungssteg zur Mole, Steg 6 Platz 27</t>
  </si>
  <si>
    <t>Friendship 26 'Balaton'</t>
  </si>
  <si>
    <t>ZH-16666</t>
  </si>
  <si>
    <t>Dinghi Steg 36108, Yacht: Arboretum, Boje 1-36-107</t>
  </si>
  <si>
    <t>8.10 m</t>
  </si>
  <si>
    <t>H-Boot 'Camarc II'</t>
  </si>
  <si>
    <t>ZH-9907</t>
  </si>
  <si>
    <t>Dinghi Steg 36302, Camarc Arboretum, Boje 1-36-101</t>
  </si>
  <si>
    <t>ZH-4345</t>
  </si>
  <si>
    <t>Wollishofen - Platz Nr. 04 824</t>
  </si>
  <si>
    <t>Storm 22</t>
  </si>
  <si>
    <t>ZH 14600</t>
  </si>
  <si>
    <t>Mythenquai, Steg 1, Platz Nr. 18 144 (bei Seepolizei)</t>
  </si>
  <si>
    <t>6.58 m</t>
  </si>
  <si>
    <t>Yngling 'Lolita'</t>
  </si>
  <si>
    <t>ZH-15378</t>
  </si>
  <si>
    <t>Enge, Steg 2, Platz Nr. 15, Bootsplatz 6215</t>
  </si>
  <si>
    <t>Yngling 'Merlion'</t>
  </si>
  <si>
    <t>ZH-3954</t>
  </si>
  <si>
    <t>Hafen Enge, Steg 2, Nr. 06214</t>
  </si>
  <si>
    <t>6.35 m</t>
  </si>
  <si>
    <t>Yngling 'Navette'</t>
  </si>
  <si>
    <t>ZH 14085</t>
  </si>
  <si>
    <t>Enge, Steg 4, Platz 05</t>
  </si>
  <si>
    <t>Yngling 'Neni's Traum'</t>
  </si>
  <si>
    <t>ZH-14526</t>
  </si>
  <si>
    <t>Mythenquai, Steg 1, Platz 13</t>
  </si>
  <si>
    <t>Yngling YB Sober</t>
  </si>
  <si>
    <t>ZH-9722</t>
  </si>
  <si>
    <t>Enge, Steg 4, Platz 07, neben Navette</t>
  </si>
  <si>
    <t>Ägerisee</t>
  </si>
  <si>
    <t>Bielersee</t>
  </si>
  <si>
    <t>Bodensee</t>
  </si>
  <si>
    <t>Genfersee</t>
  </si>
  <si>
    <t>Greifensee</t>
  </si>
  <si>
    <t>Hallwilersee</t>
  </si>
  <si>
    <t>Lago di Lugano</t>
  </si>
  <si>
    <t>Lago Maggiore</t>
  </si>
  <si>
    <t>Lungernsee</t>
  </si>
  <si>
    <t>Murtensee</t>
  </si>
  <si>
    <t>Neuenburgersee</t>
  </si>
  <si>
    <t>Sihlsee</t>
  </si>
  <si>
    <t>Thunersee</t>
  </si>
  <si>
    <t>Vierwaldstättersee</t>
  </si>
  <si>
    <t>Walensee</t>
  </si>
  <si>
    <t>Zugersee</t>
  </si>
  <si>
    <t>Zürich-Obersee</t>
  </si>
  <si>
    <t>Zürichsee</t>
  </si>
  <si>
    <t>Oberägeri</t>
  </si>
  <si>
    <t>Biel</t>
  </si>
  <si>
    <t>Biel-Vingelz</t>
  </si>
  <si>
    <t>La Neuveville</t>
  </si>
  <si>
    <t>Altenrhein</t>
  </si>
  <si>
    <t>Arbon</t>
  </si>
  <si>
    <t>Goldach</t>
  </si>
  <si>
    <t>Kreuzlingen</t>
  </si>
  <si>
    <t>Romanshorn</t>
  </si>
  <si>
    <t>Steckborn</t>
  </si>
  <si>
    <t>Genf - Eaux-Vives</t>
  </si>
  <si>
    <t>Versoix GE</t>
  </si>
  <si>
    <t>Vevey</t>
  </si>
  <si>
    <t>Fällanden</t>
  </si>
  <si>
    <t>Beinwil</t>
  </si>
  <si>
    <t>Circolo velico Lugano</t>
  </si>
  <si>
    <t>Ronco TI</t>
  </si>
  <si>
    <t>Lungern</t>
  </si>
  <si>
    <t>Vallamand</t>
  </si>
  <si>
    <t>Chevroux VD</t>
  </si>
  <si>
    <t>Estavayer-le-lac</t>
  </si>
  <si>
    <t>Neuenburg</t>
  </si>
  <si>
    <t>Gross SZ</t>
  </si>
  <si>
    <t>Güetital-Faulensee</t>
  </si>
  <si>
    <t>Hilterfingen-Hünibach</t>
  </si>
  <si>
    <t>Spiez</t>
  </si>
  <si>
    <t>Thun - Lachenkanal</t>
  </si>
  <si>
    <t>Thun-Gwatt</t>
  </si>
  <si>
    <t>Brunnen - Föhnhafen</t>
  </si>
  <si>
    <t>Gersau</t>
  </si>
  <si>
    <t>Küssnacht</t>
  </si>
  <si>
    <t>Luzern</t>
  </si>
  <si>
    <t>Mühlehorn GL</t>
  </si>
  <si>
    <t>Unterterzen SG</t>
  </si>
  <si>
    <t>Arth</t>
  </si>
  <si>
    <t>Zug</t>
  </si>
  <si>
    <t>Jona SG</t>
  </si>
  <si>
    <t>Schmerikon</t>
  </si>
  <si>
    <t>Schmerikon - Gem.hafen</t>
  </si>
  <si>
    <t>Erlenbach</t>
  </si>
  <si>
    <t>Herrliberg</t>
  </si>
  <si>
    <t>Horgen</t>
  </si>
  <si>
    <t>Pfäffikon SZ</t>
  </si>
  <si>
    <t>Wädenswil</t>
  </si>
  <si>
    <t>Zürich</t>
  </si>
  <si>
    <t>lakeName</t>
  </si>
  <si>
    <t>harborName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</si>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</sst>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3F3F3F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11" borderId="0" xfId="20" applyFont="1"/>
    <xf numFmtId="0" fontId="18" fillId="6" borderId="5" xfId="10" applyFont="1"/>
    <xf numFmtId="0" fontId="1" fillId="0" borderId="0" xfId="0" applyFont="1"/>
    <xf numFmtId="0" fontId="19" fillId="6" borderId="5" xfId="10" applyFont="1"/>
    <xf numFmtId="0" fontId="16" fillId="11" borderId="0" xfId="20" applyFont="1" applyBorder="1"/>
    <xf numFmtId="0" fontId="19" fillId="6" borderId="5" xfId="10" applyFont="1" applyBorder="1"/>
    <xf numFmtId="0" fontId="18" fillId="6" borderId="5" xfId="10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abSelected="1" workbookViewId="0">
      <selection activeCell="C2" sqref="C2"/>
    </sheetView>
  </sheetViews>
  <sheetFormatPr baseColWidth="10" defaultRowHeight="15" x14ac:dyDescent="0.25"/>
  <cols>
    <col min="1" max="1" width="4" bestFit="1" customWidth="1"/>
    <col min="2" max="2" width="27.42578125" bestFit="1" customWidth="1"/>
    <col min="3" max="3" width="70.140625" customWidth="1"/>
    <col min="4" max="4" width="8" style="3" customWidth="1"/>
    <col min="5" max="5" width="7" bestFit="1" customWidth="1"/>
    <col min="6" max="6" width="8.5703125" bestFit="1" customWidth="1"/>
    <col min="7" max="7" width="24" customWidth="1"/>
    <col min="8" max="8" width="6.42578125" bestFit="1" customWidth="1"/>
    <col min="9" max="9" width="30.5703125" customWidth="1"/>
    <col min="10" max="10" width="7.28515625" bestFit="1" customWidth="1"/>
    <col min="11" max="11" width="10.140625" bestFit="1" customWidth="1"/>
    <col min="12" max="12" width="15.85546875" bestFit="1" customWidth="1"/>
    <col min="13" max="13" width="76" bestFit="1" customWidth="1"/>
    <col min="14" max="14" width="4.140625" bestFit="1" customWidth="1"/>
    <col min="15" max="15" width="7.5703125" bestFit="1" customWidth="1"/>
    <col min="16" max="16" width="7.7109375" bestFit="1" customWidth="1"/>
  </cols>
  <sheetData>
    <row r="1" spans="1:16" x14ac:dyDescent="0.25">
      <c r="A1" s="1" t="s">
        <v>0</v>
      </c>
      <c r="B1" s="1" t="s">
        <v>1</v>
      </c>
      <c r="C1" s="5" t="s">
        <v>411</v>
      </c>
      <c r="D1" s="5" t="s">
        <v>11</v>
      </c>
      <c r="E1" s="1" t="s">
        <v>2</v>
      </c>
      <c r="F1" s="1" t="s">
        <v>3</v>
      </c>
      <c r="G1" s="5" t="s">
        <v>410</v>
      </c>
      <c r="H1" s="1" t="s">
        <v>4</v>
      </c>
      <c r="I1" s="5" t="s">
        <v>409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>
        <v>117</v>
      </c>
      <c r="B2" t="s">
        <v>288</v>
      </c>
      <c r="C2" s="4" t="str">
        <f>B2&amp;" - "&amp;G2</f>
        <v>Fan 23 'Pamina' - Schmerikon - Gem.hafen</v>
      </c>
      <c r="D2" s="2">
        <f>LEN(C2)</f>
        <v>40</v>
      </c>
      <c r="E2" t="s">
        <v>13</v>
      </c>
      <c r="F2">
        <v>35</v>
      </c>
      <c r="G2" s="2" t="str">
        <f>VLOOKUP(F2,Harbors!$A$2:$B$46,2)</f>
        <v>Schmerikon - Gem.hafen</v>
      </c>
      <c r="H2">
        <v>17</v>
      </c>
      <c r="I2" s="2" t="str">
        <f>VLOOKUP(H2,Lakes!$A$2:$B$19,2)</f>
        <v>Zürich-Obersee</v>
      </c>
      <c r="J2" t="s">
        <v>14</v>
      </c>
      <c r="K2" t="s">
        <v>289</v>
      </c>
      <c r="L2" t="s">
        <v>26</v>
      </c>
      <c r="M2" t="s">
        <v>290</v>
      </c>
      <c r="N2">
        <v>5</v>
      </c>
      <c r="O2" t="s">
        <v>173</v>
      </c>
      <c r="P2" t="s">
        <v>283</v>
      </c>
    </row>
    <row r="3" spans="1:16" x14ac:dyDescent="0.25">
      <c r="A3">
        <v>71</v>
      </c>
      <c r="B3" t="s">
        <v>211</v>
      </c>
      <c r="C3" s="4" t="str">
        <f>B3&amp;" - "&amp;G3</f>
        <v>First 28 'alpas' - Hilterfingen-Hünibach</v>
      </c>
      <c r="D3" s="2">
        <f>LEN(C3)</f>
        <v>40</v>
      </c>
      <c r="E3" t="s">
        <v>13</v>
      </c>
      <c r="F3">
        <v>26</v>
      </c>
      <c r="G3" s="2" t="str">
        <f>VLOOKUP(F3,Harbors!$A$2:$B$46,2)</f>
        <v>Hilterfingen-Hünibach</v>
      </c>
      <c r="H3">
        <v>13</v>
      </c>
      <c r="I3" s="2" t="str">
        <f>VLOOKUP(H3,Lakes!$A$2:$B$19,2)</f>
        <v>Thunersee</v>
      </c>
      <c r="J3" t="s">
        <v>14</v>
      </c>
      <c r="K3" t="s">
        <v>212</v>
      </c>
      <c r="L3" t="s">
        <v>26</v>
      </c>
      <c r="M3" t="s">
        <v>213</v>
      </c>
      <c r="N3">
        <v>7</v>
      </c>
      <c r="O3" t="s">
        <v>181</v>
      </c>
      <c r="P3" t="s">
        <v>54</v>
      </c>
    </row>
    <row r="4" spans="1:16" x14ac:dyDescent="0.25">
      <c r="A4">
        <v>122</v>
      </c>
      <c r="B4" t="s">
        <v>40</v>
      </c>
      <c r="C4" s="4" t="str">
        <f>B4&amp;" - "&amp;G4</f>
        <v>Hanse 291 'Argonauta II' - La Neuveville</v>
      </c>
      <c r="D4" s="2">
        <f>LEN(C4)</f>
        <v>40</v>
      </c>
      <c r="E4" t="s">
        <v>13</v>
      </c>
      <c r="F4">
        <v>14</v>
      </c>
      <c r="G4" s="2" t="str">
        <f>VLOOKUP(F4,Harbors!$A$2:$B$46,2)</f>
        <v>La Neuveville</v>
      </c>
      <c r="H4">
        <v>2</v>
      </c>
      <c r="I4" s="2" t="str">
        <f>VLOOKUP(H4,Lakes!$A$2:$B$19,2)</f>
        <v>Bielersee</v>
      </c>
      <c r="J4" t="s">
        <v>14</v>
      </c>
      <c r="K4" t="s">
        <v>41</v>
      </c>
      <c r="L4" t="s">
        <v>26</v>
      </c>
      <c r="M4" t="s">
        <v>42</v>
      </c>
      <c r="N4">
        <v>6</v>
      </c>
      <c r="O4" t="s">
        <v>43</v>
      </c>
      <c r="P4" t="s">
        <v>44</v>
      </c>
    </row>
    <row r="5" spans="1:16" x14ac:dyDescent="0.25">
      <c r="A5">
        <v>171</v>
      </c>
      <c r="B5" t="s">
        <v>99</v>
      </c>
      <c r="C5" s="4" t="str">
        <f>B5&amp;" - "&amp;G5</f>
        <v>Saphire 'Demoiselle' - Genf - Eaux-Vives</v>
      </c>
      <c r="D5" s="2">
        <f>LEN(C5)</f>
        <v>40</v>
      </c>
      <c r="E5" t="s">
        <v>13</v>
      </c>
      <c r="F5">
        <v>60</v>
      </c>
      <c r="G5" s="2" t="str">
        <f>VLOOKUP(F5,Harbors!$A$2:$B$46,2)</f>
        <v>Genf - Eaux-Vives</v>
      </c>
      <c r="H5">
        <v>4</v>
      </c>
      <c r="I5" s="2" t="str">
        <f>VLOOKUP(H5,Lakes!$A$2:$B$19,2)</f>
        <v>Genfersee</v>
      </c>
      <c r="J5" t="s">
        <v>14</v>
      </c>
      <c r="K5" t="s">
        <v>100</v>
      </c>
      <c r="L5" t="s">
        <v>26</v>
      </c>
      <c r="M5" t="s">
        <v>101</v>
      </c>
      <c r="N5">
        <v>6</v>
      </c>
      <c r="O5" t="s">
        <v>70</v>
      </c>
      <c r="P5" t="s">
        <v>66</v>
      </c>
    </row>
    <row r="6" spans="1:16" x14ac:dyDescent="0.25">
      <c r="A6">
        <v>133</v>
      </c>
      <c r="B6" t="s">
        <v>170</v>
      </c>
      <c r="C6" s="4" t="str">
        <f>B6&amp;" - "&amp;G6</f>
        <v>Sun Odyssey 24.2 'Aventicum' - Vallamand</v>
      </c>
      <c r="D6" s="2">
        <f>LEN(C6)</f>
        <v>40</v>
      </c>
      <c r="E6" t="s">
        <v>13</v>
      </c>
      <c r="F6">
        <v>47</v>
      </c>
      <c r="G6" s="2" t="str">
        <f>VLOOKUP(F6,Harbors!$A$2:$B$46,2)</f>
        <v>Vallamand</v>
      </c>
      <c r="H6">
        <v>10</v>
      </c>
      <c r="I6" s="2" t="str">
        <f>VLOOKUP(H6,Lakes!$A$2:$B$19,2)</f>
        <v>Murtensee</v>
      </c>
      <c r="J6" t="s">
        <v>14</v>
      </c>
      <c r="K6" t="s">
        <v>171</v>
      </c>
      <c r="L6" t="s">
        <v>26</v>
      </c>
      <c r="M6" t="s">
        <v>172</v>
      </c>
      <c r="N6">
        <v>6</v>
      </c>
      <c r="O6" t="s">
        <v>173</v>
      </c>
      <c r="P6" t="s">
        <v>134</v>
      </c>
    </row>
    <row r="7" spans="1:16" x14ac:dyDescent="0.25">
      <c r="A7">
        <v>134</v>
      </c>
      <c r="B7" t="s">
        <v>214</v>
      </c>
      <c r="C7" s="4" t="str">
        <f>B7&amp;" - "&amp;G7</f>
        <v>mOcean Prototyp - Hilterfingen-Hünibach</v>
      </c>
      <c r="D7" s="2">
        <f>LEN(C7)</f>
        <v>39</v>
      </c>
      <c r="E7" t="s">
        <v>13</v>
      </c>
      <c r="F7">
        <v>26</v>
      </c>
      <c r="G7" s="2" t="str">
        <f>VLOOKUP(F7,Harbors!$A$2:$B$46,2)</f>
        <v>Hilterfingen-Hünibach</v>
      </c>
      <c r="H7">
        <v>13</v>
      </c>
      <c r="I7" s="2" t="str">
        <f>VLOOKUP(H7,Lakes!$A$2:$B$19,2)</f>
        <v>Thunersee</v>
      </c>
      <c r="J7" t="s">
        <v>14</v>
      </c>
      <c r="K7" t="s">
        <v>215</v>
      </c>
      <c r="L7" t="s">
        <v>16</v>
      </c>
      <c r="M7" t="s">
        <v>216</v>
      </c>
      <c r="N7">
        <v>7</v>
      </c>
      <c r="O7" t="s">
        <v>18</v>
      </c>
      <c r="P7" t="s">
        <v>19</v>
      </c>
    </row>
    <row r="8" spans="1:16" x14ac:dyDescent="0.25">
      <c r="A8">
        <v>130</v>
      </c>
      <c r="B8" t="s">
        <v>264</v>
      </c>
      <c r="C8" s="4" t="str">
        <f>B8&amp;" - "&amp;G8</f>
        <v>Surprise 'sempre avanti' - Mühlehorn GL</v>
      </c>
      <c r="D8" s="2">
        <f>LEN(C8)</f>
        <v>39</v>
      </c>
      <c r="E8" t="s">
        <v>13</v>
      </c>
      <c r="F8">
        <v>6</v>
      </c>
      <c r="G8" s="2" t="str">
        <f>VLOOKUP(F8,Harbors!$A$2:$B$46,2)</f>
        <v>Mühlehorn GL</v>
      </c>
      <c r="H8">
        <v>15</v>
      </c>
      <c r="I8" s="2" t="str">
        <f>VLOOKUP(H8,Lakes!$A$2:$B$19,2)</f>
        <v>Walensee</v>
      </c>
      <c r="J8" t="s">
        <v>14</v>
      </c>
      <c r="K8" t="s">
        <v>265</v>
      </c>
      <c r="L8" t="s">
        <v>26</v>
      </c>
      <c r="M8" t="s">
        <v>266</v>
      </c>
      <c r="N8">
        <v>6</v>
      </c>
      <c r="O8" t="s">
        <v>33</v>
      </c>
      <c r="P8" t="s">
        <v>34</v>
      </c>
    </row>
    <row r="9" spans="1:16" x14ac:dyDescent="0.25">
      <c r="A9">
        <v>93</v>
      </c>
      <c r="B9" t="s">
        <v>174</v>
      </c>
      <c r="C9" s="4" t="str">
        <f>B9&amp;" - "&amp;G9</f>
        <v>Dehler Duetta 'Calliope' - Chevroux VD</v>
      </c>
      <c r="D9" s="2">
        <f>LEN(C9)</f>
        <v>38</v>
      </c>
      <c r="E9" t="s">
        <v>13</v>
      </c>
      <c r="F9">
        <v>15</v>
      </c>
      <c r="G9" s="2" t="str">
        <f>VLOOKUP(F9,Harbors!$A$2:$B$46,2)</f>
        <v>Chevroux VD</v>
      </c>
      <c r="H9">
        <v>11</v>
      </c>
      <c r="I9" s="2" t="str">
        <f>VLOOKUP(H9,Lakes!$A$2:$B$19,2)</f>
        <v>Neuenburgersee</v>
      </c>
      <c r="J9" t="s">
        <v>14</v>
      </c>
      <c r="K9" t="s">
        <v>175</v>
      </c>
      <c r="L9" t="s">
        <v>26</v>
      </c>
      <c r="M9" t="s">
        <v>176</v>
      </c>
      <c r="N9">
        <v>8</v>
      </c>
      <c r="O9" t="s">
        <v>177</v>
      </c>
      <c r="P9" t="s">
        <v>138</v>
      </c>
    </row>
    <row r="10" spans="1:16" x14ac:dyDescent="0.25">
      <c r="A10">
        <v>140</v>
      </c>
      <c r="B10" t="s">
        <v>67</v>
      </c>
      <c r="C10" s="4" t="str">
        <f>B10&amp;" - "&amp;G10</f>
        <v>Hallberg-Rassy 31 Monsun - Kreuzlingen</v>
      </c>
      <c r="D10" s="2">
        <f>LEN(C10)</f>
        <v>38</v>
      </c>
      <c r="E10" t="s">
        <v>13</v>
      </c>
      <c r="F10">
        <v>51</v>
      </c>
      <c r="G10" s="2" t="str">
        <f>VLOOKUP(F10,Harbors!$A$2:$B$46,2)</f>
        <v>Kreuzlingen</v>
      </c>
      <c r="H10">
        <v>3</v>
      </c>
      <c r="I10" s="2" t="str">
        <f>VLOOKUP(H10,Lakes!$A$2:$B$19,2)</f>
        <v>Bodensee</v>
      </c>
      <c r="J10" t="s">
        <v>14</v>
      </c>
      <c r="K10" t="s">
        <v>68</v>
      </c>
      <c r="L10" t="s">
        <v>26</v>
      </c>
      <c r="M10" t="s">
        <v>69</v>
      </c>
      <c r="N10">
        <v>6</v>
      </c>
      <c r="O10" t="s">
        <v>70</v>
      </c>
      <c r="P10" t="s">
        <v>71</v>
      </c>
    </row>
    <row r="11" spans="1:16" x14ac:dyDescent="0.25">
      <c r="A11">
        <v>157</v>
      </c>
      <c r="B11" t="s">
        <v>219</v>
      </c>
      <c r="C11" s="4" t="str">
        <f>B11&amp;" - "&amp;G11</f>
        <v>mOcean 'gschWind' - Thun - Lachenkanal</v>
      </c>
      <c r="D11" s="2">
        <f>LEN(C11)</f>
        <v>38</v>
      </c>
      <c r="E11" t="s">
        <v>13</v>
      </c>
      <c r="F11">
        <v>55</v>
      </c>
      <c r="G11" s="2" t="str">
        <f>VLOOKUP(F11,Harbors!$A$2:$B$46,2)</f>
        <v>Thun - Lachenkanal</v>
      </c>
      <c r="H11">
        <v>13</v>
      </c>
      <c r="I11" s="2" t="str">
        <f>VLOOKUP(H11,Lakes!$A$2:$B$19,2)</f>
        <v>Thunersee</v>
      </c>
      <c r="J11" t="s">
        <v>14</v>
      </c>
      <c r="K11" t="s">
        <v>220</v>
      </c>
      <c r="L11" t="s">
        <v>16</v>
      </c>
      <c r="M11" t="s">
        <v>221</v>
      </c>
      <c r="N11">
        <v>8</v>
      </c>
      <c r="O11" t="s">
        <v>18</v>
      </c>
      <c r="P11" t="s">
        <v>19</v>
      </c>
    </row>
    <row r="12" spans="1:16" x14ac:dyDescent="0.25">
      <c r="A12">
        <v>181</v>
      </c>
      <c r="B12" t="s">
        <v>90</v>
      </c>
      <c r="C12" s="4" t="str">
        <f>B12&amp;" - "&amp;G12</f>
        <v>Trimaran - Dash 750 MK II - Romanshorn</v>
      </c>
      <c r="D12" s="2">
        <f>LEN(C12)</f>
        <v>38</v>
      </c>
      <c r="E12" t="s">
        <v>13</v>
      </c>
      <c r="F12">
        <v>4</v>
      </c>
      <c r="G12" s="2" t="str">
        <f>VLOOKUP(F12,Harbors!$A$2:$B$46,2)</f>
        <v>Romanshorn</v>
      </c>
      <c r="H12">
        <v>3</v>
      </c>
      <c r="I12" s="2" t="str">
        <f>VLOOKUP(H12,Lakes!$A$2:$B$19,2)</f>
        <v>Bodensee</v>
      </c>
      <c r="J12" t="s">
        <v>14</v>
      </c>
      <c r="K12" t="s">
        <v>91</v>
      </c>
      <c r="L12" t="s">
        <v>26</v>
      </c>
      <c r="M12" t="s">
        <v>92</v>
      </c>
      <c r="N12">
        <v>7</v>
      </c>
      <c r="O12" t="s">
        <v>53</v>
      </c>
      <c r="P12" t="s">
        <v>93</v>
      </c>
    </row>
    <row r="13" spans="1:16" x14ac:dyDescent="0.25">
      <c r="A13">
        <v>159</v>
      </c>
      <c r="B13" t="s">
        <v>284</v>
      </c>
      <c r="C13" s="4" t="str">
        <f>B13&amp;" - "&amp;G13</f>
        <v>Sunbeam 27 'Ruedi's Sif' - Schmerikon</v>
      </c>
      <c r="D13" s="2">
        <f>LEN(C13)</f>
        <v>37</v>
      </c>
      <c r="E13" t="s">
        <v>13</v>
      </c>
      <c r="F13">
        <v>11</v>
      </c>
      <c r="G13" s="2" t="str">
        <f>VLOOKUP(F13,Harbors!$A$2:$B$46,2)</f>
        <v>Schmerikon</v>
      </c>
      <c r="H13">
        <v>17</v>
      </c>
      <c r="I13" s="2" t="str">
        <f>VLOOKUP(H13,Lakes!$A$2:$B$19,2)</f>
        <v>Zürich-Obersee</v>
      </c>
      <c r="J13" t="s">
        <v>14</v>
      </c>
      <c r="K13" t="s">
        <v>285</v>
      </c>
      <c r="L13" t="s">
        <v>26</v>
      </c>
      <c r="M13" t="s">
        <v>286</v>
      </c>
      <c r="N13">
        <v>7</v>
      </c>
      <c r="O13" t="s">
        <v>287</v>
      </c>
      <c r="P13" t="s">
        <v>39</v>
      </c>
    </row>
    <row r="14" spans="1:16" x14ac:dyDescent="0.25">
      <c r="A14">
        <v>143</v>
      </c>
      <c r="B14" t="s">
        <v>35</v>
      </c>
      <c r="C14" s="4" t="str">
        <f>B14&amp;" - "&amp;G14</f>
        <v>Sunbeam 27 'Tirami su' - Biel-Vingelz</v>
      </c>
      <c r="D14" s="2">
        <f>LEN(C14)</f>
        <v>37</v>
      </c>
      <c r="E14" t="s">
        <v>14</v>
      </c>
      <c r="F14">
        <v>52</v>
      </c>
      <c r="G14" s="2" t="str">
        <f>VLOOKUP(F14,Harbors!$A$2:$B$46,2)</f>
        <v>Biel-Vingelz</v>
      </c>
      <c r="H14">
        <v>2</v>
      </c>
      <c r="I14" s="2" t="str">
        <f>VLOOKUP(H14,Lakes!$A$2:$B$19,2)</f>
        <v>Bielersee</v>
      </c>
      <c r="J14" t="s">
        <v>14</v>
      </c>
      <c r="K14" t="s">
        <v>36</v>
      </c>
      <c r="L14" t="s">
        <v>26</v>
      </c>
      <c r="M14" t="s">
        <v>37</v>
      </c>
      <c r="N14">
        <v>7</v>
      </c>
      <c r="O14" t="s">
        <v>38</v>
      </c>
      <c r="P14" t="s">
        <v>39</v>
      </c>
    </row>
    <row r="15" spans="1:16" x14ac:dyDescent="0.25">
      <c r="A15">
        <v>110</v>
      </c>
      <c r="B15" t="s">
        <v>207</v>
      </c>
      <c r="C15" s="4" t="str">
        <f>B15&amp;" - "&amp;G15</f>
        <v>H-Boot 'Boreas' - Güetital-Faulensee</v>
      </c>
      <c r="D15" s="2">
        <f>LEN(C15)</f>
        <v>36</v>
      </c>
      <c r="E15" t="s">
        <v>13</v>
      </c>
      <c r="F15">
        <v>24</v>
      </c>
      <c r="G15" s="2" t="str">
        <f>VLOOKUP(F15,Harbors!$A$2:$B$46,2)</f>
        <v>Güetital-Faulensee</v>
      </c>
      <c r="H15">
        <v>13</v>
      </c>
      <c r="I15" s="2" t="str">
        <f>VLOOKUP(H15,Lakes!$A$2:$B$19,2)</f>
        <v>Thunersee</v>
      </c>
      <c r="J15" t="s">
        <v>14</v>
      </c>
      <c r="K15" t="s">
        <v>208</v>
      </c>
      <c r="L15" t="s">
        <v>26</v>
      </c>
      <c r="M15" t="s">
        <v>209</v>
      </c>
      <c r="N15">
        <v>6</v>
      </c>
      <c r="O15" t="s">
        <v>210</v>
      </c>
      <c r="P15" t="s">
        <v>142</v>
      </c>
    </row>
    <row r="16" spans="1:16" x14ac:dyDescent="0.25">
      <c r="A16">
        <v>108</v>
      </c>
      <c r="B16" t="s">
        <v>94</v>
      </c>
      <c r="C16" s="4" t="str">
        <f>B16&amp;" - "&amp;G16</f>
        <v>Kiebitz 22 'Pavoncella' - Steckborn</v>
      </c>
      <c r="D16" s="2">
        <f>LEN(C16)</f>
        <v>35</v>
      </c>
      <c r="E16" t="s">
        <v>13</v>
      </c>
      <c r="F16">
        <v>5</v>
      </c>
      <c r="G16" s="2" t="str">
        <f>VLOOKUP(F16,Harbors!$A$2:$B$46,2)</f>
        <v>Steckborn</v>
      </c>
      <c r="H16">
        <v>3</v>
      </c>
      <c r="I16" s="2" t="str">
        <f>VLOOKUP(H16,Lakes!$A$2:$B$19,2)</f>
        <v>Bodensee</v>
      </c>
      <c r="J16" t="s">
        <v>14</v>
      </c>
      <c r="K16" t="s">
        <v>95</v>
      </c>
      <c r="L16" t="s">
        <v>26</v>
      </c>
      <c r="M16" t="s">
        <v>96</v>
      </c>
      <c r="N16">
        <v>4</v>
      </c>
      <c r="O16" t="s">
        <v>97</v>
      </c>
      <c r="P16" t="s">
        <v>98</v>
      </c>
    </row>
    <row r="17" spans="1:16" x14ac:dyDescent="0.25">
      <c r="A17">
        <v>112</v>
      </c>
      <c r="B17" t="s">
        <v>224</v>
      </c>
      <c r="C17" s="4" t="str">
        <f>B17&amp;" - "&amp;G17</f>
        <v>Albin Viggen - Brunnen - Föhnhafen</v>
      </c>
      <c r="D17" s="2">
        <f>LEN(C17)</f>
        <v>34</v>
      </c>
      <c r="E17" t="s">
        <v>14</v>
      </c>
      <c r="F17">
        <v>50</v>
      </c>
      <c r="G17" s="2" t="str">
        <f>VLOOKUP(F17,Harbors!$A$2:$B$46,2)</f>
        <v>Brunnen - Föhnhafen</v>
      </c>
      <c r="H17">
        <v>14</v>
      </c>
      <c r="I17" s="2" t="str">
        <f>VLOOKUP(H17,Lakes!$A$2:$B$19,2)</f>
        <v>Vierwaldstättersee</v>
      </c>
      <c r="J17" t="s">
        <v>14</v>
      </c>
      <c r="K17" t="s">
        <v>225</v>
      </c>
      <c r="L17" t="s">
        <v>26</v>
      </c>
      <c r="M17" t="s">
        <v>226</v>
      </c>
      <c r="N17">
        <v>5</v>
      </c>
      <c r="O17" t="s">
        <v>33</v>
      </c>
      <c r="P17" t="s">
        <v>227</v>
      </c>
    </row>
    <row r="18" spans="1:16" x14ac:dyDescent="0.25">
      <c r="A18">
        <v>173</v>
      </c>
      <c r="B18" t="s">
        <v>314</v>
      </c>
      <c r="C18" s="4" t="str">
        <f>B18&amp;" - "&amp;G18</f>
        <v>Flying Cruiser F 'Sirius' - Zürich</v>
      </c>
      <c r="D18" s="2">
        <f>LEN(C18)</f>
        <v>34</v>
      </c>
      <c r="E18" t="s">
        <v>13</v>
      </c>
      <c r="F18">
        <v>12</v>
      </c>
      <c r="G18" s="2" t="str">
        <f>VLOOKUP(F18,Harbors!$A$2:$B$46,2)</f>
        <v>Zürich</v>
      </c>
      <c r="H18">
        <v>18</v>
      </c>
      <c r="I18" s="2" t="str">
        <f>VLOOKUP(H18,Lakes!$A$2:$B$19,2)</f>
        <v>Zürichsee</v>
      </c>
      <c r="J18" t="s">
        <v>14</v>
      </c>
      <c r="K18" t="s">
        <v>315</v>
      </c>
      <c r="L18" t="s">
        <v>26</v>
      </c>
      <c r="M18" t="s">
        <v>316</v>
      </c>
      <c r="N18">
        <v>5</v>
      </c>
      <c r="O18" t="s">
        <v>151</v>
      </c>
      <c r="P18" t="s">
        <v>313</v>
      </c>
    </row>
    <row r="19" spans="1:16" x14ac:dyDescent="0.25">
      <c r="A19">
        <v>120</v>
      </c>
      <c r="B19" t="s">
        <v>24</v>
      </c>
      <c r="C19" s="4" t="str">
        <f>B19&amp;" - "&amp;G19</f>
        <v>Moser m1 'Breeze do Brasil' - Biel</v>
      </c>
      <c r="D19" s="2">
        <f>LEN(C19)</f>
        <v>34</v>
      </c>
      <c r="E19" t="s">
        <v>13</v>
      </c>
      <c r="F19">
        <v>13</v>
      </c>
      <c r="G19" s="2" t="str">
        <f>VLOOKUP(F19,Harbors!$A$2:$B$46,2)</f>
        <v>Biel</v>
      </c>
      <c r="H19">
        <v>2</v>
      </c>
      <c r="I19" s="2" t="str">
        <f>VLOOKUP(H19,Lakes!$A$2:$B$19,2)</f>
        <v>Bielersee</v>
      </c>
      <c r="J19" t="s">
        <v>14</v>
      </c>
      <c r="K19" t="s">
        <v>25</v>
      </c>
      <c r="L19" t="s">
        <v>26</v>
      </c>
      <c r="M19" t="s">
        <v>27</v>
      </c>
      <c r="N19">
        <v>5</v>
      </c>
      <c r="O19" t="s">
        <v>28</v>
      </c>
      <c r="P19" t="s">
        <v>29</v>
      </c>
    </row>
    <row r="20" spans="1:16" x14ac:dyDescent="0.25">
      <c r="A20">
        <v>114</v>
      </c>
      <c r="B20" t="s">
        <v>80</v>
      </c>
      <c r="C20" s="4" t="str">
        <f>B20&amp;" - "&amp;G20</f>
        <v>Sunwind 27 'Papillon' - Romanshorn</v>
      </c>
      <c r="D20" s="2">
        <f>LEN(C20)</f>
        <v>34</v>
      </c>
      <c r="E20" t="s">
        <v>13</v>
      </c>
      <c r="F20">
        <v>4</v>
      </c>
      <c r="G20" s="2" t="str">
        <f>VLOOKUP(F20,Harbors!$A$2:$B$46,2)</f>
        <v>Romanshorn</v>
      </c>
      <c r="H20">
        <v>3</v>
      </c>
      <c r="I20" s="2" t="str">
        <f>VLOOKUP(H20,Lakes!$A$2:$B$19,2)</f>
        <v>Bodensee</v>
      </c>
      <c r="J20" t="s">
        <v>14</v>
      </c>
      <c r="K20" t="s">
        <v>81</v>
      </c>
      <c r="L20" t="s">
        <v>26</v>
      </c>
      <c r="M20" t="s">
        <v>82</v>
      </c>
      <c r="N20">
        <v>6</v>
      </c>
      <c r="O20" t="s">
        <v>83</v>
      </c>
      <c r="P20" t="s">
        <v>84</v>
      </c>
    </row>
    <row r="21" spans="1:16" x14ac:dyDescent="0.25">
      <c r="A21">
        <v>124</v>
      </c>
      <c r="B21" t="s">
        <v>85</v>
      </c>
      <c r="C21" s="4" t="str">
        <f>B21&amp;" - "&amp;G21</f>
        <v>Sunwind 312 'Ilmatar' - Romanshorn</v>
      </c>
      <c r="D21" s="2">
        <f>LEN(C21)</f>
        <v>34</v>
      </c>
      <c r="E21" t="s">
        <v>13</v>
      </c>
      <c r="F21">
        <v>4</v>
      </c>
      <c r="G21" s="2" t="str">
        <f>VLOOKUP(F21,Harbors!$A$2:$B$46,2)</f>
        <v>Romanshorn</v>
      </c>
      <c r="H21">
        <v>3</v>
      </c>
      <c r="I21" s="2" t="str">
        <f>VLOOKUP(H21,Lakes!$A$2:$B$19,2)</f>
        <v>Bodensee</v>
      </c>
      <c r="J21" t="s">
        <v>14</v>
      </c>
      <c r="K21" t="s">
        <v>86</v>
      </c>
      <c r="L21" t="s">
        <v>26</v>
      </c>
      <c r="M21" t="s">
        <v>87</v>
      </c>
      <c r="N21">
        <v>8</v>
      </c>
      <c r="O21" t="s">
        <v>88</v>
      </c>
      <c r="P21" t="s">
        <v>89</v>
      </c>
    </row>
    <row r="22" spans="1:16" x14ac:dyDescent="0.25">
      <c r="A22">
        <v>62</v>
      </c>
      <c r="B22" t="s">
        <v>261</v>
      </c>
      <c r="C22" s="4" t="str">
        <f>B22&amp;" - "&amp;G22</f>
        <v>Surprise 'Aeolus 2' - Mühlehorn GL</v>
      </c>
      <c r="D22" s="2">
        <f>LEN(C22)</f>
        <v>34</v>
      </c>
      <c r="E22" t="s">
        <v>13</v>
      </c>
      <c r="F22">
        <v>6</v>
      </c>
      <c r="G22" s="2" t="str">
        <f>VLOOKUP(F22,Harbors!$A$2:$B$46,2)</f>
        <v>Mühlehorn GL</v>
      </c>
      <c r="H22">
        <v>15</v>
      </c>
      <c r="I22" s="2" t="str">
        <f>VLOOKUP(H22,Lakes!$A$2:$B$19,2)</f>
        <v>Walensee</v>
      </c>
      <c r="J22" t="s">
        <v>14</v>
      </c>
      <c r="K22" t="s">
        <v>262</v>
      </c>
      <c r="L22" t="s">
        <v>26</v>
      </c>
      <c r="M22" t="s">
        <v>263</v>
      </c>
      <c r="N22">
        <v>6</v>
      </c>
      <c r="O22" t="s">
        <v>33</v>
      </c>
      <c r="P22" t="s">
        <v>34</v>
      </c>
    </row>
    <row r="23" spans="1:16" x14ac:dyDescent="0.25">
      <c r="A23">
        <v>78</v>
      </c>
      <c r="B23" t="s">
        <v>241</v>
      </c>
      <c r="C23" s="4" t="str">
        <f>B23&amp;" - "&amp;G23</f>
        <v>Blickensatorfer Kristall - Luzern</v>
      </c>
      <c r="D23" s="2">
        <f>LEN(C23)</f>
        <v>33</v>
      </c>
      <c r="E23" t="s">
        <v>13</v>
      </c>
      <c r="F23">
        <v>29</v>
      </c>
      <c r="G23" s="2" t="str">
        <f>VLOOKUP(F23,Harbors!$A$2:$B$46,2)</f>
        <v>Luzern</v>
      </c>
      <c r="H23">
        <v>14</v>
      </c>
      <c r="I23" s="2" t="str">
        <f>VLOOKUP(H23,Lakes!$A$2:$B$19,2)</f>
        <v>Vierwaldstättersee</v>
      </c>
      <c r="J23" t="s">
        <v>14</v>
      </c>
      <c r="K23" t="s">
        <v>242</v>
      </c>
      <c r="L23" t="s">
        <v>26</v>
      </c>
      <c r="M23" t="s">
        <v>243</v>
      </c>
      <c r="N23">
        <v>5</v>
      </c>
      <c r="O23" t="s">
        <v>186</v>
      </c>
      <c r="P23" t="s">
        <v>244</v>
      </c>
    </row>
    <row r="24" spans="1:16" x14ac:dyDescent="0.25">
      <c r="A24">
        <v>129</v>
      </c>
      <c r="B24" t="s">
        <v>195</v>
      </c>
      <c r="C24" s="4" t="str">
        <f>B24&amp;" - "&amp;G24</f>
        <v>Hanse 291 'Aphrodite' - Neuenburg</v>
      </c>
      <c r="D24" s="2">
        <f>LEN(C24)</f>
        <v>33</v>
      </c>
      <c r="E24" t="s">
        <v>13</v>
      </c>
      <c r="F24">
        <v>18</v>
      </c>
      <c r="G24" s="2" t="str">
        <f>VLOOKUP(F24,Harbors!$A$2:$B$46,2)</f>
        <v>Neuenburg</v>
      </c>
      <c r="H24">
        <v>11</v>
      </c>
      <c r="I24" s="2" t="str">
        <f>VLOOKUP(H24,Lakes!$A$2:$B$19,2)</f>
        <v>Neuenburgersee</v>
      </c>
      <c r="J24" t="s">
        <v>14</v>
      </c>
      <c r="K24" t="s">
        <v>196</v>
      </c>
      <c r="L24" t="s">
        <v>26</v>
      </c>
      <c r="M24" t="s">
        <v>197</v>
      </c>
      <c r="N24">
        <v>8</v>
      </c>
      <c r="O24" t="s">
        <v>198</v>
      </c>
      <c r="P24" t="s">
        <v>44</v>
      </c>
    </row>
    <row r="25" spans="1:16" x14ac:dyDescent="0.25">
      <c r="A25">
        <v>109</v>
      </c>
      <c r="B25" t="s">
        <v>45</v>
      </c>
      <c r="C25" s="4" t="str">
        <f>B25&amp;" - "&amp;G25</f>
        <v>Dufour 1800 'Wahoo' - Altenrhein</v>
      </c>
      <c r="D25" s="2">
        <f>LEN(C25)</f>
        <v>32</v>
      </c>
      <c r="E25" t="s">
        <v>13</v>
      </c>
      <c r="F25">
        <v>1</v>
      </c>
      <c r="G25" s="2" t="str">
        <f>VLOOKUP(F25,Harbors!$A$2:$B$46,2)</f>
        <v>Altenrhein</v>
      </c>
      <c r="H25">
        <v>3</v>
      </c>
      <c r="I25" s="2" t="str">
        <f>VLOOKUP(H25,Lakes!$A$2:$B$19,2)</f>
        <v>Bodensee</v>
      </c>
      <c r="J25" t="s">
        <v>14</v>
      </c>
      <c r="K25" t="s">
        <v>46</v>
      </c>
      <c r="L25" t="s">
        <v>26</v>
      </c>
      <c r="M25" t="s">
        <v>47</v>
      </c>
      <c r="N25">
        <v>6</v>
      </c>
      <c r="O25" t="s">
        <v>48</v>
      </c>
      <c r="P25" t="s">
        <v>49</v>
      </c>
    </row>
    <row r="26" spans="1:16" x14ac:dyDescent="0.25">
      <c r="A26">
        <v>153</v>
      </c>
      <c r="B26" t="s">
        <v>63</v>
      </c>
      <c r="C26" s="4" t="str">
        <f>B26&amp;" - "&amp;G26</f>
        <v>Ecume-de-mer 'Levante' - Goldach</v>
      </c>
      <c r="D26" s="2">
        <f>LEN(C26)</f>
        <v>32</v>
      </c>
      <c r="E26" t="s">
        <v>13</v>
      </c>
      <c r="F26">
        <v>3</v>
      </c>
      <c r="G26" s="2" t="str">
        <f>VLOOKUP(F26,Harbors!$A$2:$B$46,2)</f>
        <v>Goldach</v>
      </c>
      <c r="H26">
        <v>3</v>
      </c>
      <c r="I26" s="2" t="str">
        <f>VLOOKUP(H26,Lakes!$A$2:$B$19,2)</f>
        <v>Bodensee</v>
      </c>
      <c r="J26" t="s">
        <v>14</v>
      </c>
      <c r="K26" t="s">
        <v>64</v>
      </c>
      <c r="L26" t="s">
        <v>26</v>
      </c>
      <c r="M26" t="s">
        <v>65</v>
      </c>
      <c r="N26">
        <v>6</v>
      </c>
      <c r="O26" t="s">
        <v>53</v>
      </c>
      <c r="P26" t="s">
        <v>66</v>
      </c>
    </row>
    <row r="27" spans="1:16" x14ac:dyDescent="0.25">
      <c r="A27">
        <v>118</v>
      </c>
      <c r="B27" t="s">
        <v>276</v>
      </c>
      <c r="C27" s="4" t="str">
        <f>B27&amp;" - "&amp;G27</f>
        <v>Fan 25 Laguna 'Bonita' - Jona SG</v>
      </c>
      <c r="D27" s="2">
        <f>LEN(C27)</f>
        <v>32</v>
      </c>
      <c r="E27" t="s">
        <v>13</v>
      </c>
      <c r="F27">
        <v>10</v>
      </c>
      <c r="G27" s="2" t="str">
        <f>VLOOKUP(F27,Harbors!$A$2:$B$46,2)</f>
        <v>Jona SG</v>
      </c>
      <c r="H27">
        <v>17</v>
      </c>
      <c r="I27" s="2" t="str">
        <f>VLOOKUP(H27,Lakes!$A$2:$B$19,2)</f>
        <v>Zürich-Obersee</v>
      </c>
      <c r="J27" t="s">
        <v>14</v>
      </c>
      <c r="K27" t="s">
        <v>277</v>
      </c>
      <c r="L27" t="s">
        <v>26</v>
      </c>
      <c r="M27" t="s">
        <v>278</v>
      </c>
      <c r="N27">
        <v>5</v>
      </c>
      <c r="O27" t="s">
        <v>279</v>
      </c>
      <c r="P27" t="s">
        <v>126</v>
      </c>
    </row>
    <row r="28" spans="1:16" x14ac:dyDescent="0.25">
      <c r="A28">
        <v>48</v>
      </c>
      <c r="B28" t="s">
        <v>317</v>
      </c>
      <c r="C28" s="4" t="str">
        <f>B28&amp;" - "&amp;G28</f>
        <v>Friendship 26 'Balaton' - Zürich</v>
      </c>
      <c r="D28" s="2">
        <f>LEN(C28)</f>
        <v>32</v>
      </c>
      <c r="E28" t="s">
        <v>13</v>
      </c>
      <c r="F28">
        <v>12</v>
      </c>
      <c r="G28" s="2" t="str">
        <f>VLOOKUP(F28,Harbors!$A$2:$B$46,2)</f>
        <v>Zürich</v>
      </c>
      <c r="H28">
        <v>18</v>
      </c>
      <c r="I28" s="2" t="str">
        <f>VLOOKUP(H28,Lakes!$A$2:$B$19,2)</f>
        <v>Zürichsee</v>
      </c>
      <c r="J28" t="s">
        <v>14</v>
      </c>
      <c r="K28" t="s">
        <v>318</v>
      </c>
      <c r="L28" t="s">
        <v>26</v>
      </c>
      <c r="M28" t="s">
        <v>319</v>
      </c>
      <c r="N28">
        <v>7</v>
      </c>
      <c r="O28" t="s">
        <v>279</v>
      </c>
      <c r="P28" t="s">
        <v>320</v>
      </c>
    </row>
    <row r="29" spans="1:16" x14ac:dyDescent="0.25">
      <c r="A29">
        <v>165</v>
      </c>
      <c r="B29" t="s">
        <v>188</v>
      </c>
      <c r="C29" s="4" t="str">
        <f>B29&amp;" - "&amp;G29</f>
        <v>mOcean 'Pebu' - Estavayer-le-lac</v>
      </c>
      <c r="D29" s="2">
        <f>LEN(C29)</f>
        <v>32</v>
      </c>
      <c r="E29" t="s">
        <v>13</v>
      </c>
      <c r="F29">
        <v>37</v>
      </c>
      <c r="G29" s="2" t="str">
        <f>VLOOKUP(F29,Harbors!$A$2:$B$46,2)</f>
        <v>Estavayer-le-lac</v>
      </c>
      <c r="H29">
        <v>11</v>
      </c>
      <c r="I29" s="2" t="str">
        <f>VLOOKUP(H29,Lakes!$A$2:$B$19,2)</f>
        <v>Neuenburgersee</v>
      </c>
      <c r="J29" t="s">
        <v>14</v>
      </c>
      <c r="K29" t="s">
        <v>189</v>
      </c>
      <c r="L29" t="s">
        <v>16</v>
      </c>
      <c r="M29" t="s">
        <v>190</v>
      </c>
      <c r="N29">
        <v>8</v>
      </c>
      <c r="O29" t="s">
        <v>18</v>
      </c>
      <c r="P29" t="s">
        <v>19</v>
      </c>
    </row>
    <row r="30" spans="1:16" x14ac:dyDescent="0.25">
      <c r="A30">
        <v>184</v>
      </c>
      <c r="B30" t="s">
        <v>228</v>
      </c>
      <c r="C30" s="4" t="str">
        <f>B30&amp;" - "&amp;G30</f>
        <v>H-26 'Speedy Gonzales' - Gersau</v>
      </c>
      <c r="D30" s="2">
        <f>LEN(C30)</f>
        <v>31</v>
      </c>
      <c r="E30" t="s">
        <v>13</v>
      </c>
      <c r="F30">
        <v>27</v>
      </c>
      <c r="G30" s="2" t="str">
        <f>VLOOKUP(F30,Harbors!$A$2:$B$46,2)</f>
        <v>Gersau</v>
      </c>
      <c r="H30">
        <v>14</v>
      </c>
      <c r="I30" s="2" t="str">
        <f>VLOOKUP(H30,Lakes!$A$2:$B$19,2)</f>
        <v>Vierwaldstättersee</v>
      </c>
      <c r="J30" t="s">
        <v>14</v>
      </c>
      <c r="K30" t="s">
        <v>229</v>
      </c>
      <c r="L30" t="s">
        <v>26</v>
      </c>
      <c r="M30" t="s">
        <v>230</v>
      </c>
      <c r="N30">
        <v>6</v>
      </c>
      <c r="O30" t="s">
        <v>28</v>
      </c>
      <c r="P30" t="s">
        <v>231</v>
      </c>
    </row>
    <row r="31" spans="1:16" x14ac:dyDescent="0.25">
      <c r="A31">
        <v>163</v>
      </c>
      <c r="B31" t="s">
        <v>131</v>
      </c>
      <c r="C31" s="4" t="str">
        <f>B31&amp;" - "&amp;G31</f>
        <v>Start 7 - Circolo velico Lugano</v>
      </c>
      <c r="D31" s="2">
        <f>LEN(C31)</f>
        <v>31</v>
      </c>
      <c r="E31" t="s">
        <v>13</v>
      </c>
      <c r="F31">
        <v>57</v>
      </c>
      <c r="G31" s="2" t="str">
        <f>VLOOKUP(F31,Harbors!$A$2:$B$46,2)</f>
        <v>Circolo velico Lugano</v>
      </c>
      <c r="H31">
        <v>7</v>
      </c>
      <c r="I31" s="2" t="str">
        <f>VLOOKUP(H31,Lakes!$A$2:$B$19,2)</f>
        <v>Lago di Lugano</v>
      </c>
      <c r="J31" t="s">
        <v>14</v>
      </c>
      <c r="K31" t="s">
        <v>132</v>
      </c>
      <c r="L31" t="s">
        <v>26</v>
      </c>
      <c r="M31" t="s">
        <v>133</v>
      </c>
      <c r="N31">
        <v>6</v>
      </c>
      <c r="O31" t="s">
        <v>130</v>
      </c>
      <c r="P31" t="s">
        <v>134</v>
      </c>
    </row>
    <row r="32" spans="1:16" x14ac:dyDescent="0.25">
      <c r="A32">
        <v>103</v>
      </c>
      <c r="B32" t="s">
        <v>340</v>
      </c>
      <c r="C32" s="4" t="str">
        <f>B32&amp;" - "&amp;G32</f>
        <v>Yngling 'Neni's Traum' - Zürich</v>
      </c>
      <c r="D32" s="2">
        <f>LEN(C32)</f>
        <v>31</v>
      </c>
      <c r="E32" t="s">
        <v>13</v>
      </c>
      <c r="F32">
        <v>12</v>
      </c>
      <c r="G32" s="2" t="str">
        <f>VLOOKUP(F32,Harbors!$A$2:$B$46,2)</f>
        <v>Zürich</v>
      </c>
      <c r="H32">
        <v>18</v>
      </c>
      <c r="I32" s="2" t="str">
        <f>VLOOKUP(H32,Lakes!$A$2:$B$19,2)</f>
        <v>Zürichsee</v>
      </c>
      <c r="J32" t="s">
        <v>14</v>
      </c>
      <c r="K32" t="s">
        <v>341</v>
      </c>
      <c r="L32" t="s">
        <v>16</v>
      </c>
      <c r="M32" t="s">
        <v>342</v>
      </c>
      <c r="N32">
        <v>4</v>
      </c>
      <c r="O32" t="s">
        <v>205</v>
      </c>
      <c r="P32" t="s">
        <v>244</v>
      </c>
    </row>
    <row r="33" spans="1:16" x14ac:dyDescent="0.25">
      <c r="A33">
        <v>144</v>
      </c>
      <c r="B33" t="s">
        <v>191</v>
      </c>
      <c r="C33" s="4" t="str">
        <f>B33&amp;" - "&amp;G33</f>
        <v>Bavaria 707 Savita - Neuenburg</v>
      </c>
      <c r="D33" s="2">
        <f>LEN(C33)</f>
        <v>30</v>
      </c>
      <c r="E33" t="s">
        <v>13</v>
      </c>
      <c r="F33">
        <v>18</v>
      </c>
      <c r="G33" s="2" t="str">
        <f>VLOOKUP(F33,Harbors!$A$2:$B$46,2)</f>
        <v>Neuenburg</v>
      </c>
      <c r="H33">
        <v>11</v>
      </c>
      <c r="I33" s="2" t="str">
        <f>VLOOKUP(H33,Lakes!$A$2:$B$19,2)</f>
        <v>Neuenburgersee</v>
      </c>
      <c r="J33" t="s">
        <v>14</v>
      </c>
      <c r="K33" t="s">
        <v>192</v>
      </c>
      <c r="L33" t="s">
        <v>26</v>
      </c>
      <c r="M33" t="s">
        <v>193</v>
      </c>
      <c r="N33">
        <v>6</v>
      </c>
      <c r="O33" t="s">
        <v>130</v>
      </c>
      <c r="P33" t="s">
        <v>194</v>
      </c>
    </row>
    <row r="34" spans="1:16" x14ac:dyDescent="0.25">
      <c r="A34">
        <v>102</v>
      </c>
      <c r="B34" t="s">
        <v>104</v>
      </c>
      <c r="C34" s="4" t="str">
        <f>B34&amp;" - "&amp;G34</f>
        <v>Elan 31 'Iceboat' - Versoix GE</v>
      </c>
      <c r="D34" s="2">
        <f>LEN(C34)</f>
        <v>30</v>
      </c>
      <c r="E34" t="s">
        <v>13</v>
      </c>
      <c r="F34">
        <v>21</v>
      </c>
      <c r="G34" s="2" t="str">
        <f>VLOOKUP(F34,Harbors!$A$2:$B$46,2)</f>
        <v>Versoix GE</v>
      </c>
      <c r="H34">
        <v>4</v>
      </c>
      <c r="I34" s="2" t="str">
        <f>VLOOKUP(H34,Lakes!$A$2:$B$19,2)</f>
        <v>Genfersee</v>
      </c>
      <c r="J34" t="s">
        <v>14</v>
      </c>
      <c r="K34" t="s">
        <v>105</v>
      </c>
      <c r="L34" t="s">
        <v>26</v>
      </c>
      <c r="M34" t="s">
        <v>106</v>
      </c>
      <c r="N34">
        <v>8</v>
      </c>
      <c r="O34" t="s">
        <v>88</v>
      </c>
      <c r="P34" t="s">
        <v>107</v>
      </c>
    </row>
    <row r="35" spans="1:16" x14ac:dyDescent="0.25">
      <c r="A35">
        <v>121</v>
      </c>
      <c r="B35" t="s">
        <v>74</v>
      </c>
      <c r="C35" s="4" t="str">
        <f>B35&amp;" - "&amp;G35</f>
        <v>Etap 22i 'Mahana' - Romanshorn</v>
      </c>
      <c r="D35" s="2">
        <f>LEN(C35)</f>
        <v>30</v>
      </c>
      <c r="E35" t="s">
        <v>13</v>
      </c>
      <c r="F35">
        <v>4</v>
      </c>
      <c r="G35" s="2" t="str">
        <f>VLOOKUP(F35,Harbors!$A$2:$B$46,2)</f>
        <v>Romanshorn</v>
      </c>
      <c r="H35">
        <v>3</v>
      </c>
      <c r="I35" s="2" t="str">
        <f>VLOOKUP(H35,Lakes!$A$2:$B$19,2)</f>
        <v>Bodensee</v>
      </c>
      <c r="J35" t="s">
        <v>14</v>
      </c>
      <c r="K35" t="s">
        <v>75</v>
      </c>
      <c r="L35" t="s">
        <v>26</v>
      </c>
      <c r="M35" t="s">
        <v>76</v>
      </c>
      <c r="N35">
        <v>6</v>
      </c>
      <c r="O35" t="s">
        <v>48</v>
      </c>
      <c r="P35" t="s">
        <v>77</v>
      </c>
    </row>
    <row r="36" spans="1:16" x14ac:dyDescent="0.25">
      <c r="A36">
        <v>139</v>
      </c>
      <c r="B36" t="s">
        <v>310</v>
      </c>
      <c r="C36" s="4" t="str">
        <f>B36&amp;" - "&amp;G36</f>
        <v>Flying Cruiser 'Vega' - Zürich</v>
      </c>
      <c r="D36" s="2">
        <f>LEN(C36)</f>
        <v>30</v>
      </c>
      <c r="E36" t="s">
        <v>13</v>
      </c>
      <c r="F36">
        <v>12</v>
      </c>
      <c r="G36" s="2" t="str">
        <f>VLOOKUP(F36,Harbors!$A$2:$B$46,2)</f>
        <v>Zürich</v>
      </c>
      <c r="H36">
        <v>18</v>
      </c>
      <c r="I36" s="2" t="str">
        <f>VLOOKUP(H36,Lakes!$A$2:$B$19,2)</f>
        <v>Zürichsee</v>
      </c>
      <c r="J36" t="s">
        <v>14</v>
      </c>
      <c r="K36" t="s">
        <v>311</v>
      </c>
      <c r="L36" t="s">
        <v>26</v>
      </c>
      <c r="M36" t="s">
        <v>312</v>
      </c>
      <c r="N36">
        <v>5</v>
      </c>
      <c r="O36" t="s">
        <v>151</v>
      </c>
      <c r="P36" t="s">
        <v>313</v>
      </c>
    </row>
    <row r="37" spans="1:16" x14ac:dyDescent="0.25">
      <c r="A37">
        <v>49</v>
      </c>
      <c r="B37" t="s">
        <v>280</v>
      </c>
      <c r="C37" s="4" t="str">
        <f>B37&amp;" - "&amp;G37</f>
        <v>Jeanneau Brio 'Opal' - Jona SG</v>
      </c>
      <c r="D37" s="2">
        <f>LEN(C37)</f>
        <v>30</v>
      </c>
      <c r="E37" t="s">
        <v>13</v>
      </c>
      <c r="F37">
        <v>10</v>
      </c>
      <c r="G37" s="2" t="str">
        <f>VLOOKUP(F37,Harbors!$A$2:$B$46,2)</f>
        <v>Jona SG</v>
      </c>
      <c r="H37">
        <v>17</v>
      </c>
      <c r="I37" s="2" t="str">
        <f>VLOOKUP(H37,Lakes!$A$2:$B$19,2)</f>
        <v>Zürich-Obersee</v>
      </c>
      <c r="J37" t="s">
        <v>14</v>
      </c>
      <c r="K37" t="s">
        <v>281</v>
      </c>
      <c r="L37" t="s">
        <v>26</v>
      </c>
      <c r="M37" t="s">
        <v>282</v>
      </c>
      <c r="N37">
        <v>5</v>
      </c>
      <c r="O37" t="s">
        <v>239</v>
      </c>
      <c r="P37" t="s">
        <v>283</v>
      </c>
    </row>
    <row r="38" spans="1:16" x14ac:dyDescent="0.25">
      <c r="A38">
        <v>63</v>
      </c>
      <c r="B38" t="s">
        <v>183</v>
      </c>
      <c r="C38" s="4" t="str">
        <f>B38&amp;" - "&amp;G38</f>
        <v>Start 6 'Aurora' - Chevroux VD</v>
      </c>
      <c r="D38" s="2">
        <f>LEN(C38)</f>
        <v>30</v>
      </c>
      <c r="E38" t="s">
        <v>13</v>
      </c>
      <c r="F38">
        <v>15</v>
      </c>
      <c r="G38" s="2" t="str">
        <f>VLOOKUP(F38,Harbors!$A$2:$B$46,2)</f>
        <v>Chevroux VD</v>
      </c>
      <c r="H38">
        <v>11</v>
      </c>
      <c r="I38" s="2" t="str">
        <f>VLOOKUP(H38,Lakes!$A$2:$B$19,2)</f>
        <v>Neuenburgersee</v>
      </c>
      <c r="J38" t="s">
        <v>14</v>
      </c>
      <c r="K38" t="s">
        <v>184</v>
      </c>
      <c r="L38" t="s">
        <v>26</v>
      </c>
      <c r="M38" t="s">
        <v>185</v>
      </c>
      <c r="N38">
        <v>6</v>
      </c>
      <c r="O38" t="s">
        <v>186</v>
      </c>
      <c r="P38" t="s">
        <v>187</v>
      </c>
    </row>
    <row r="39" spans="1:16" x14ac:dyDescent="0.25">
      <c r="A39">
        <v>166</v>
      </c>
      <c r="B39" t="s">
        <v>108</v>
      </c>
      <c r="C39" s="4" t="str">
        <f>B39&amp;" - "&amp;G39</f>
        <v>Comet 1050 'Platypus' - Vevey</v>
      </c>
      <c r="D39" s="2">
        <f>LEN(C39)</f>
        <v>29</v>
      </c>
      <c r="E39" t="s">
        <v>13</v>
      </c>
      <c r="F39">
        <v>22</v>
      </c>
      <c r="G39" s="2" t="str">
        <f>VLOOKUP(F39,Harbors!$A$2:$B$46,2)</f>
        <v>Vevey</v>
      </c>
      <c r="H39">
        <v>4</v>
      </c>
      <c r="I39" s="2" t="str">
        <f>VLOOKUP(H39,Lakes!$A$2:$B$19,2)</f>
        <v>Genfersee</v>
      </c>
      <c r="J39" t="s">
        <v>14</v>
      </c>
      <c r="K39" t="s">
        <v>109</v>
      </c>
      <c r="L39" t="s">
        <v>26</v>
      </c>
      <c r="M39" t="s">
        <v>110</v>
      </c>
      <c r="N39">
        <v>11</v>
      </c>
      <c r="O39" t="s">
        <v>111</v>
      </c>
      <c r="P39" t="s">
        <v>112</v>
      </c>
    </row>
    <row r="40" spans="1:16" x14ac:dyDescent="0.25">
      <c r="A40">
        <v>162</v>
      </c>
      <c r="B40" t="s">
        <v>135</v>
      </c>
      <c r="C40" s="4" t="str">
        <f>B40&amp;" - "&amp;G40</f>
        <v>Comet 860 'Evviva' - Ronco TI</v>
      </c>
      <c r="D40" s="2">
        <f>LEN(C40)</f>
        <v>29</v>
      </c>
      <c r="E40" t="s">
        <v>13</v>
      </c>
      <c r="F40">
        <v>32</v>
      </c>
      <c r="G40" s="2" t="str">
        <f>VLOOKUP(F40,Harbors!$A$2:$B$46,2)</f>
        <v>Ronco TI</v>
      </c>
      <c r="H40">
        <v>8</v>
      </c>
      <c r="I40" s="2" t="str">
        <f>VLOOKUP(H40,Lakes!$A$2:$B$19,2)</f>
        <v>Lago Maggiore</v>
      </c>
      <c r="J40" t="s">
        <v>14</v>
      </c>
      <c r="K40" t="s">
        <v>136</v>
      </c>
      <c r="L40" t="s">
        <v>26</v>
      </c>
      <c r="M40" t="s">
        <v>137</v>
      </c>
      <c r="N40">
        <v>8</v>
      </c>
      <c r="O40" t="s">
        <v>83</v>
      </c>
      <c r="P40" t="s">
        <v>138</v>
      </c>
    </row>
    <row r="41" spans="1:16" x14ac:dyDescent="0.25">
      <c r="A41">
        <v>94</v>
      </c>
      <c r="B41" t="s">
        <v>50</v>
      </c>
      <c r="C41" s="4" t="str">
        <f>B41&amp;" - "&amp;G41</f>
        <v>First Class 8 'Gioja' - Arbon</v>
      </c>
      <c r="D41" s="2">
        <f>LEN(C41)</f>
        <v>29</v>
      </c>
      <c r="E41" t="s">
        <v>13</v>
      </c>
      <c r="F41">
        <v>2</v>
      </c>
      <c r="G41" s="2" t="str">
        <f>VLOOKUP(F41,Harbors!$A$2:$B$46,2)</f>
        <v>Arbon</v>
      </c>
      <c r="H41">
        <v>3</v>
      </c>
      <c r="I41" s="2" t="str">
        <f>VLOOKUP(H41,Lakes!$A$2:$B$19,2)</f>
        <v>Bodensee</v>
      </c>
      <c r="J41" t="s">
        <v>14</v>
      </c>
      <c r="K41" t="s">
        <v>51</v>
      </c>
      <c r="L41" t="s">
        <v>26</v>
      </c>
      <c r="M41" t="s">
        <v>52</v>
      </c>
      <c r="N41">
        <v>6</v>
      </c>
      <c r="O41" t="s">
        <v>53</v>
      </c>
      <c r="P41" t="s">
        <v>54</v>
      </c>
    </row>
    <row r="42" spans="1:16" x14ac:dyDescent="0.25">
      <c r="A42">
        <v>123</v>
      </c>
      <c r="B42" t="s">
        <v>291</v>
      </c>
      <c r="C42" s="4" t="str">
        <f>B42&amp;" - "&amp;G42</f>
        <v>IF - Boot 'Malin' - Erlenbach</v>
      </c>
      <c r="D42" s="2">
        <f>LEN(C42)</f>
        <v>29</v>
      </c>
      <c r="E42" t="s">
        <v>13</v>
      </c>
      <c r="F42">
        <v>36</v>
      </c>
      <c r="G42" s="2" t="str">
        <f>VLOOKUP(F42,Harbors!$A$2:$B$46,2)</f>
        <v>Erlenbach</v>
      </c>
      <c r="H42">
        <v>18</v>
      </c>
      <c r="I42" s="2" t="str">
        <f>VLOOKUP(H42,Lakes!$A$2:$B$19,2)</f>
        <v>Zürichsee</v>
      </c>
      <c r="J42" t="s">
        <v>14</v>
      </c>
      <c r="K42" t="s">
        <v>292</v>
      </c>
      <c r="L42" t="s">
        <v>26</v>
      </c>
      <c r="M42" t="s">
        <v>293</v>
      </c>
      <c r="N42">
        <v>6</v>
      </c>
      <c r="O42" t="s">
        <v>33</v>
      </c>
      <c r="P42" t="s">
        <v>294</v>
      </c>
    </row>
    <row r="43" spans="1:16" x14ac:dyDescent="0.25">
      <c r="A43">
        <v>164</v>
      </c>
      <c r="B43" t="s">
        <v>55</v>
      </c>
      <c r="C43" s="4" t="str">
        <f>B43&amp;" - "&amp;G43</f>
        <v>mOcean Sailability.ch - Arbon</v>
      </c>
      <c r="D43" s="2">
        <f>LEN(C43)</f>
        <v>29</v>
      </c>
      <c r="E43" t="s">
        <v>13</v>
      </c>
      <c r="F43">
        <v>2</v>
      </c>
      <c r="G43" s="2" t="str">
        <f>VLOOKUP(F43,Harbors!$A$2:$B$46,2)</f>
        <v>Arbon</v>
      </c>
      <c r="H43">
        <v>3</v>
      </c>
      <c r="I43" s="2" t="str">
        <f>VLOOKUP(H43,Lakes!$A$2:$B$19,2)</f>
        <v>Bodensee</v>
      </c>
      <c r="J43" t="s">
        <v>14</v>
      </c>
      <c r="K43" t="s">
        <v>56</v>
      </c>
      <c r="L43" t="s">
        <v>16</v>
      </c>
      <c r="M43" t="s">
        <v>57</v>
      </c>
      <c r="N43">
        <v>8</v>
      </c>
      <c r="O43" t="s">
        <v>18</v>
      </c>
      <c r="P43" t="s">
        <v>19</v>
      </c>
    </row>
    <row r="44" spans="1:16" x14ac:dyDescent="0.25">
      <c r="A44">
        <v>158</v>
      </c>
      <c r="B44" t="s">
        <v>199</v>
      </c>
      <c r="C44" s="4" t="str">
        <f>B44&amp;" - "&amp;G44</f>
        <v>Surprise 'Aramis' - Neuenburg</v>
      </c>
      <c r="D44" s="2">
        <f>LEN(C44)</f>
        <v>29</v>
      </c>
      <c r="E44" t="s">
        <v>13</v>
      </c>
      <c r="F44">
        <v>18</v>
      </c>
      <c r="G44" s="2" t="str">
        <f>VLOOKUP(F44,Harbors!$A$2:$B$46,2)</f>
        <v>Neuenburg</v>
      </c>
      <c r="H44">
        <v>11</v>
      </c>
      <c r="I44" s="2" t="str">
        <f>VLOOKUP(H44,Lakes!$A$2:$B$19,2)</f>
        <v>Neuenburgersee</v>
      </c>
      <c r="J44" t="s">
        <v>14</v>
      </c>
      <c r="K44" t="s">
        <v>200</v>
      </c>
      <c r="L44" t="s">
        <v>26</v>
      </c>
      <c r="M44" t="s">
        <v>201</v>
      </c>
      <c r="N44">
        <v>6</v>
      </c>
      <c r="O44" t="s">
        <v>33</v>
      </c>
      <c r="P44" t="s">
        <v>34</v>
      </c>
    </row>
    <row r="45" spans="1:16" x14ac:dyDescent="0.25">
      <c r="A45">
        <v>132</v>
      </c>
      <c r="B45" t="s">
        <v>12</v>
      </c>
      <c r="C45" s="4" t="str">
        <f>B45&amp;" - "&amp;G45</f>
        <v>mOcean 'emotion' - Oberägeri</v>
      </c>
      <c r="D45" s="2">
        <f>LEN(C45)</f>
        <v>28</v>
      </c>
      <c r="E45" t="s">
        <v>13</v>
      </c>
      <c r="F45">
        <v>46</v>
      </c>
      <c r="G45" s="2" t="str">
        <f>VLOOKUP(F45,Harbors!$A$2:$B$46,2)</f>
        <v>Oberägeri</v>
      </c>
      <c r="H45">
        <v>1</v>
      </c>
      <c r="I45" s="2" t="str">
        <f>VLOOKUP(H45,Lakes!$A$2:$B$19,2)</f>
        <v>Ägerisee</v>
      </c>
      <c r="J45" t="s">
        <v>14</v>
      </c>
      <c r="K45" t="s">
        <v>15</v>
      </c>
      <c r="L45" t="s">
        <v>16</v>
      </c>
      <c r="M45" t="s">
        <v>17</v>
      </c>
      <c r="N45">
        <v>7</v>
      </c>
      <c r="O45" t="s">
        <v>18</v>
      </c>
      <c r="P45" t="s">
        <v>19</v>
      </c>
    </row>
    <row r="46" spans="1:16" x14ac:dyDescent="0.25">
      <c r="A46">
        <v>183</v>
      </c>
      <c r="B46" t="s">
        <v>123</v>
      </c>
      <c r="C46" s="4" t="str">
        <f>B46&amp;" - "&amp;G46</f>
        <v>mOcean 'Mazoe 4' - Fällanden</v>
      </c>
      <c r="D46" s="2">
        <f>LEN(C46)</f>
        <v>28</v>
      </c>
      <c r="E46" t="s">
        <v>13</v>
      </c>
      <c r="F46">
        <v>8</v>
      </c>
      <c r="G46" s="2" t="str">
        <f>VLOOKUP(F46,Harbors!$A$2:$B$46,2)</f>
        <v>Fällanden</v>
      </c>
      <c r="H46">
        <v>5</v>
      </c>
      <c r="I46" s="2" t="str">
        <f>VLOOKUP(H46,Lakes!$A$2:$B$19,2)</f>
        <v>Greifensee</v>
      </c>
      <c r="J46" t="s">
        <v>14</v>
      </c>
      <c r="K46" t="s">
        <v>124</v>
      </c>
      <c r="L46" t="s">
        <v>16</v>
      </c>
      <c r="M46" t="s">
        <v>125</v>
      </c>
      <c r="N46">
        <v>8</v>
      </c>
      <c r="O46" t="s">
        <v>18</v>
      </c>
      <c r="P46" t="s">
        <v>126</v>
      </c>
    </row>
    <row r="47" spans="1:16" x14ac:dyDescent="0.25">
      <c r="A47">
        <v>66</v>
      </c>
      <c r="B47" t="s">
        <v>113</v>
      </c>
      <c r="C47" s="4" t="str">
        <f>B47&amp;" - "&amp;G47</f>
        <v>Nomade 830 'Tzigane' - Vevey</v>
      </c>
      <c r="D47" s="2">
        <f>LEN(C47)</f>
        <v>28</v>
      </c>
      <c r="E47" t="s">
        <v>13</v>
      </c>
      <c r="F47">
        <v>22</v>
      </c>
      <c r="G47" s="2" t="str">
        <f>VLOOKUP(F47,Harbors!$A$2:$B$46,2)</f>
        <v>Vevey</v>
      </c>
      <c r="H47">
        <v>4</v>
      </c>
      <c r="I47" s="2" t="str">
        <f>VLOOKUP(H47,Lakes!$A$2:$B$19,2)</f>
        <v>Genfersee</v>
      </c>
      <c r="J47" t="s">
        <v>14</v>
      </c>
      <c r="K47" t="s">
        <v>114</v>
      </c>
      <c r="L47" t="s">
        <v>26</v>
      </c>
      <c r="M47" t="s">
        <v>115</v>
      </c>
      <c r="N47">
        <v>7</v>
      </c>
      <c r="O47" t="s">
        <v>116</v>
      </c>
      <c r="P47" t="s">
        <v>117</v>
      </c>
    </row>
    <row r="48" spans="1:16" x14ac:dyDescent="0.25">
      <c r="A48">
        <v>172</v>
      </c>
      <c r="B48" t="s">
        <v>102</v>
      </c>
      <c r="C48" s="4" t="str">
        <f>B48&amp;" - "&amp;G48</f>
        <v>Surprise - Genf - Eaux-Vives</v>
      </c>
      <c r="D48" s="2">
        <f>LEN(C48)</f>
        <v>28</v>
      </c>
      <c r="E48" t="s">
        <v>13</v>
      </c>
      <c r="F48">
        <v>60</v>
      </c>
      <c r="G48" s="2" t="str">
        <f>VLOOKUP(F48,Harbors!$A$2:$B$46,2)</f>
        <v>Genf - Eaux-Vives</v>
      </c>
      <c r="H48">
        <v>4</v>
      </c>
      <c r="I48" s="2" t="str">
        <f>VLOOKUP(H48,Lakes!$A$2:$B$19,2)</f>
        <v>Genfersee</v>
      </c>
      <c r="J48" t="s">
        <v>14</v>
      </c>
      <c r="K48" t="s">
        <v>103</v>
      </c>
      <c r="L48" t="s">
        <v>26</v>
      </c>
      <c r="N48">
        <v>6</v>
      </c>
      <c r="O48" t="s">
        <v>33</v>
      </c>
      <c r="P48" t="s">
        <v>34</v>
      </c>
    </row>
    <row r="49" spans="1:16" x14ac:dyDescent="0.25">
      <c r="A49">
        <v>59</v>
      </c>
      <c r="B49" t="s">
        <v>321</v>
      </c>
      <c r="C49" s="4" t="str">
        <f>B49&amp;" - "&amp;G49</f>
        <v>H-Boot 'Camarc II' - Zürich</v>
      </c>
      <c r="D49" s="2">
        <f>LEN(C49)</f>
        <v>27</v>
      </c>
      <c r="E49" t="s">
        <v>13</v>
      </c>
      <c r="F49">
        <v>12</v>
      </c>
      <c r="G49" s="2" t="str">
        <f>VLOOKUP(F49,Harbors!$A$2:$B$46,2)</f>
        <v>Zürich</v>
      </c>
      <c r="H49">
        <v>18</v>
      </c>
      <c r="I49" s="2" t="str">
        <f>VLOOKUP(H49,Lakes!$A$2:$B$19,2)</f>
        <v>Zürichsee</v>
      </c>
      <c r="J49" t="s">
        <v>14</v>
      </c>
      <c r="K49" t="s">
        <v>322</v>
      </c>
      <c r="L49" t="s">
        <v>26</v>
      </c>
      <c r="M49" t="s">
        <v>323</v>
      </c>
      <c r="N49">
        <v>5</v>
      </c>
      <c r="O49" t="s">
        <v>48</v>
      </c>
      <c r="P49" t="s">
        <v>142</v>
      </c>
    </row>
    <row r="50" spans="1:16" x14ac:dyDescent="0.25">
      <c r="A50">
        <v>178</v>
      </c>
      <c r="B50" t="s">
        <v>178</v>
      </c>
      <c r="C50" s="4" t="str">
        <f>B50&amp;" - "&amp;G50</f>
        <v>Jeanneau Brio - Chevroux VD</v>
      </c>
      <c r="D50" s="2">
        <f>LEN(C50)</f>
        <v>27</v>
      </c>
      <c r="E50" t="s">
        <v>13</v>
      </c>
      <c r="F50">
        <v>15</v>
      </c>
      <c r="G50" s="2" t="str">
        <f>VLOOKUP(F50,Harbors!$A$2:$B$46,2)</f>
        <v>Chevroux VD</v>
      </c>
      <c r="H50">
        <v>11</v>
      </c>
      <c r="I50" s="2" t="str">
        <f>VLOOKUP(H50,Lakes!$A$2:$B$19,2)</f>
        <v>Neuenburgersee</v>
      </c>
      <c r="J50" t="s">
        <v>14</v>
      </c>
      <c r="K50" t="s">
        <v>179</v>
      </c>
      <c r="L50" t="s">
        <v>26</v>
      </c>
      <c r="M50" t="s">
        <v>180</v>
      </c>
      <c r="N50">
        <v>7</v>
      </c>
      <c r="O50" t="s">
        <v>181</v>
      </c>
      <c r="P50" t="s">
        <v>182</v>
      </c>
    </row>
    <row r="51" spans="1:16" x14ac:dyDescent="0.25">
      <c r="A51">
        <v>168</v>
      </c>
      <c r="B51" t="s">
        <v>302</v>
      </c>
      <c r="C51" s="4" t="str">
        <f>B51&amp;" - "&amp;G51</f>
        <v>mOcean 'Ten' - Pfäffikon SZ</v>
      </c>
      <c r="D51" s="2">
        <f>LEN(C51)</f>
        <v>27</v>
      </c>
      <c r="E51" t="s">
        <v>13</v>
      </c>
      <c r="F51">
        <v>58</v>
      </c>
      <c r="G51" s="2" t="str">
        <f>VLOOKUP(F51,Harbors!$A$2:$B$46,2)</f>
        <v>Pfäffikon SZ</v>
      </c>
      <c r="H51">
        <v>18</v>
      </c>
      <c r="I51" s="2" t="str">
        <f>VLOOKUP(H51,Lakes!$A$2:$B$19,2)</f>
        <v>Zürichsee</v>
      </c>
      <c r="J51" t="s">
        <v>14</v>
      </c>
      <c r="K51" t="s">
        <v>303</v>
      </c>
      <c r="L51" t="s">
        <v>16</v>
      </c>
      <c r="M51" t="s">
        <v>304</v>
      </c>
      <c r="N51">
        <v>8</v>
      </c>
      <c r="O51" t="s">
        <v>18</v>
      </c>
      <c r="P51" t="s">
        <v>19</v>
      </c>
    </row>
    <row r="52" spans="1:16" x14ac:dyDescent="0.25">
      <c r="A52">
        <v>128</v>
      </c>
      <c r="B52" t="s">
        <v>58</v>
      </c>
      <c r="C52" s="4" t="str">
        <f>B52&amp;" - "&amp;G52</f>
        <v>Sunwind 301 'Inari' - Arbon</v>
      </c>
      <c r="D52" s="2">
        <f>LEN(C52)</f>
        <v>27</v>
      </c>
      <c r="E52" t="s">
        <v>13</v>
      </c>
      <c r="F52">
        <v>2</v>
      </c>
      <c r="G52" s="2" t="str">
        <f>VLOOKUP(F52,Harbors!$A$2:$B$46,2)</f>
        <v>Arbon</v>
      </c>
      <c r="H52">
        <v>3</v>
      </c>
      <c r="I52" s="2" t="str">
        <f>VLOOKUP(H52,Lakes!$A$2:$B$19,2)</f>
        <v>Bodensee</v>
      </c>
      <c r="J52" t="s">
        <v>14</v>
      </c>
      <c r="K52" t="s">
        <v>59</v>
      </c>
      <c r="L52" t="s">
        <v>26</v>
      </c>
      <c r="M52" t="s">
        <v>60</v>
      </c>
      <c r="N52">
        <v>8</v>
      </c>
      <c r="O52" t="s">
        <v>61</v>
      </c>
      <c r="P52" t="s">
        <v>62</v>
      </c>
    </row>
    <row r="53" spans="1:16" x14ac:dyDescent="0.25">
      <c r="A53">
        <v>141</v>
      </c>
      <c r="B53" t="s">
        <v>145</v>
      </c>
      <c r="C53" s="4" t="str">
        <f>B53&amp;" - "&amp;G53</f>
        <v>Surprise Allegro - Ronco TI</v>
      </c>
      <c r="D53" s="2">
        <f>LEN(C53)</f>
        <v>27</v>
      </c>
      <c r="E53" t="s">
        <v>13</v>
      </c>
      <c r="F53">
        <v>32</v>
      </c>
      <c r="G53" s="2" t="str">
        <f>VLOOKUP(F53,Harbors!$A$2:$B$46,2)</f>
        <v>Ronco TI</v>
      </c>
      <c r="H53">
        <v>8</v>
      </c>
      <c r="I53" s="2" t="str">
        <f>VLOOKUP(H53,Lakes!$A$2:$B$19,2)</f>
        <v>Lago Maggiore</v>
      </c>
      <c r="J53" t="s">
        <v>14</v>
      </c>
      <c r="K53" t="s">
        <v>146</v>
      </c>
      <c r="L53" t="s">
        <v>26</v>
      </c>
      <c r="M53" t="s">
        <v>147</v>
      </c>
      <c r="N53">
        <v>6</v>
      </c>
      <c r="O53" t="s">
        <v>33</v>
      </c>
      <c r="P53" t="s">
        <v>34</v>
      </c>
    </row>
    <row r="54" spans="1:16" x14ac:dyDescent="0.25">
      <c r="A54">
        <v>176</v>
      </c>
      <c r="B54" t="s">
        <v>143</v>
      </c>
      <c r="C54" s="4" t="str">
        <f>B54&amp;" - "&amp;G54</f>
        <v>Surprise 'Topas' - Ronco TI</v>
      </c>
      <c r="D54" s="2">
        <f>LEN(C54)</f>
        <v>27</v>
      </c>
      <c r="E54" t="s">
        <v>13</v>
      </c>
      <c r="F54">
        <v>32</v>
      </c>
      <c r="G54" s="2" t="str">
        <f>VLOOKUP(F54,Harbors!$A$2:$B$46,2)</f>
        <v>Ronco TI</v>
      </c>
      <c r="H54">
        <v>8</v>
      </c>
      <c r="I54" s="2" t="str">
        <f>VLOOKUP(H54,Lakes!$A$2:$B$19,2)</f>
        <v>Lago Maggiore</v>
      </c>
      <c r="J54" t="s">
        <v>13</v>
      </c>
      <c r="K54" t="s">
        <v>144</v>
      </c>
      <c r="L54" t="s">
        <v>26</v>
      </c>
      <c r="N54">
        <v>6</v>
      </c>
      <c r="O54" t="s">
        <v>33</v>
      </c>
      <c r="P54" t="s">
        <v>49</v>
      </c>
    </row>
    <row r="55" spans="1:16" x14ac:dyDescent="0.25">
      <c r="A55">
        <v>9</v>
      </c>
      <c r="B55" t="s">
        <v>118</v>
      </c>
      <c r="C55" s="4" t="str">
        <f>B55&amp;" - "&amp;G55</f>
        <v>Dyas Ramona II - Fällanden</v>
      </c>
      <c r="D55" s="2">
        <f>LEN(C55)</f>
        <v>26</v>
      </c>
      <c r="E55" t="s">
        <v>13</v>
      </c>
      <c r="F55">
        <v>8</v>
      </c>
      <c r="G55" s="2" t="str">
        <f>VLOOKUP(F55,Harbors!$A$2:$B$46,2)</f>
        <v>Fällanden</v>
      </c>
      <c r="H55">
        <v>5</v>
      </c>
      <c r="I55" s="2" t="str">
        <f>VLOOKUP(H55,Lakes!$A$2:$B$19,2)</f>
        <v>Greifensee</v>
      </c>
      <c r="J55" t="s">
        <v>14</v>
      </c>
      <c r="K55" t="s">
        <v>119</v>
      </c>
      <c r="L55" t="s">
        <v>16</v>
      </c>
      <c r="M55" t="s">
        <v>120</v>
      </c>
      <c r="N55">
        <v>4</v>
      </c>
      <c r="O55" t="s">
        <v>121</v>
      </c>
      <c r="P55" t="s">
        <v>122</v>
      </c>
    </row>
    <row r="56" spans="1:16" x14ac:dyDescent="0.25">
      <c r="A56">
        <v>150</v>
      </c>
      <c r="B56" t="s">
        <v>232</v>
      </c>
      <c r="C56" s="4" t="str">
        <f>B56&amp;" - "&amp;G56</f>
        <v>Moser m2 'Zephyr' - Gersau</v>
      </c>
      <c r="D56" s="2">
        <f>LEN(C56)</f>
        <v>26</v>
      </c>
      <c r="E56" t="s">
        <v>13</v>
      </c>
      <c r="F56">
        <v>27</v>
      </c>
      <c r="G56" s="2" t="str">
        <f>VLOOKUP(F56,Harbors!$A$2:$B$46,2)</f>
        <v>Gersau</v>
      </c>
      <c r="H56">
        <v>14</v>
      </c>
      <c r="I56" s="2" t="str">
        <f>VLOOKUP(H56,Lakes!$A$2:$B$19,2)</f>
        <v>Vierwaldstättersee</v>
      </c>
      <c r="J56" t="s">
        <v>14</v>
      </c>
      <c r="K56" t="s">
        <v>233</v>
      </c>
      <c r="L56" t="s">
        <v>26</v>
      </c>
      <c r="M56" t="s">
        <v>230</v>
      </c>
      <c r="N56">
        <v>6</v>
      </c>
      <c r="O56" t="s">
        <v>234</v>
      </c>
      <c r="P56" t="s">
        <v>235</v>
      </c>
    </row>
    <row r="57" spans="1:16" x14ac:dyDescent="0.25">
      <c r="A57">
        <v>155</v>
      </c>
      <c r="B57" t="s">
        <v>271</v>
      </c>
      <c r="C57" s="4" t="str">
        <f>B57&amp;" - "&amp;G57</f>
        <v>Surprise 'Phil good' - Zug</v>
      </c>
      <c r="D57" s="2">
        <f>LEN(C57)</f>
        <v>26</v>
      </c>
      <c r="E57" t="s">
        <v>13</v>
      </c>
      <c r="F57">
        <v>31</v>
      </c>
      <c r="G57" s="2" t="str">
        <f>VLOOKUP(F57,Harbors!$A$2:$B$46,2)</f>
        <v>Zug</v>
      </c>
      <c r="H57">
        <v>16</v>
      </c>
      <c r="I57" s="2" t="str">
        <f>VLOOKUP(H57,Lakes!$A$2:$B$19,2)</f>
        <v>Zugersee</v>
      </c>
      <c r="J57" t="s">
        <v>14</v>
      </c>
      <c r="K57" t="s">
        <v>272</v>
      </c>
      <c r="L57" t="s">
        <v>26</v>
      </c>
      <c r="N57">
        <v>6</v>
      </c>
      <c r="O57" t="s">
        <v>33</v>
      </c>
      <c r="P57" t="s">
        <v>34</v>
      </c>
    </row>
    <row r="58" spans="1:16" x14ac:dyDescent="0.25">
      <c r="A58">
        <v>137</v>
      </c>
      <c r="B58" t="s">
        <v>30</v>
      </c>
      <c r="C58" s="4" t="str">
        <f>B58&amp;" - "&amp;G58</f>
        <v>Surprise 'Stellumo' - Biel</v>
      </c>
      <c r="D58" s="2">
        <f>LEN(C58)</f>
        <v>26</v>
      </c>
      <c r="E58" t="s">
        <v>13</v>
      </c>
      <c r="F58">
        <v>13</v>
      </c>
      <c r="G58" s="2" t="str">
        <f>VLOOKUP(F58,Harbors!$A$2:$B$46,2)</f>
        <v>Biel</v>
      </c>
      <c r="H58">
        <v>2</v>
      </c>
      <c r="I58" s="2" t="str">
        <f>VLOOKUP(H58,Lakes!$A$2:$B$19,2)</f>
        <v>Bielersee</v>
      </c>
      <c r="J58" t="s">
        <v>14</v>
      </c>
      <c r="K58" t="s">
        <v>31</v>
      </c>
      <c r="L58" t="s">
        <v>26</v>
      </c>
      <c r="M58" t="s">
        <v>32</v>
      </c>
      <c r="N58">
        <v>6</v>
      </c>
      <c r="O58" t="s">
        <v>33</v>
      </c>
      <c r="P58" t="s">
        <v>34</v>
      </c>
    </row>
    <row r="59" spans="1:16" x14ac:dyDescent="0.25">
      <c r="A59">
        <v>135</v>
      </c>
      <c r="B59" t="s">
        <v>333</v>
      </c>
      <c r="C59" s="4" t="str">
        <f>B59&amp;" - "&amp;G59</f>
        <v>Yngling 'Merlion' - Zürich</v>
      </c>
      <c r="D59" s="2">
        <f>LEN(C59)</f>
        <v>26</v>
      </c>
      <c r="E59" t="s">
        <v>13</v>
      </c>
      <c r="F59">
        <v>12</v>
      </c>
      <c r="G59" s="2" t="str">
        <f>VLOOKUP(F59,Harbors!$A$2:$B$46,2)</f>
        <v>Zürich</v>
      </c>
      <c r="H59">
        <v>18</v>
      </c>
      <c r="I59" s="2" t="str">
        <f>VLOOKUP(H59,Lakes!$A$2:$B$19,2)</f>
        <v>Zürichsee</v>
      </c>
      <c r="J59" t="s">
        <v>14</v>
      </c>
      <c r="K59" t="s">
        <v>334</v>
      </c>
      <c r="L59" t="s">
        <v>16</v>
      </c>
      <c r="M59" t="s">
        <v>335</v>
      </c>
      <c r="N59">
        <v>4</v>
      </c>
      <c r="O59" t="s">
        <v>205</v>
      </c>
      <c r="P59" t="s">
        <v>336</v>
      </c>
    </row>
    <row r="60" spans="1:16" x14ac:dyDescent="0.25">
      <c r="A60">
        <v>26</v>
      </c>
      <c r="B60" t="s">
        <v>337</v>
      </c>
      <c r="C60" s="4" t="str">
        <f>B60&amp;" - "&amp;G60</f>
        <v>Yngling 'Navette' - Zürich</v>
      </c>
      <c r="D60" s="2">
        <f>LEN(C60)</f>
        <v>26</v>
      </c>
      <c r="E60" t="s">
        <v>13</v>
      </c>
      <c r="F60">
        <v>12</v>
      </c>
      <c r="G60" s="2" t="str">
        <f>VLOOKUP(F60,Harbors!$A$2:$B$46,2)</f>
        <v>Zürich</v>
      </c>
      <c r="H60">
        <v>18</v>
      </c>
      <c r="I60" s="2" t="str">
        <f>VLOOKUP(H60,Lakes!$A$2:$B$19,2)</f>
        <v>Zürichsee</v>
      </c>
      <c r="J60" t="s">
        <v>14</v>
      </c>
      <c r="K60" t="s">
        <v>338</v>
      </c>
      <c r="L60" t="s">
        <v>16</v>
      </c>
      <c r="M60" t="s">
        <v>339</v>
      </c>
      <c r="N60">
        <v>4</v>
      </c>
      <c r="O60" t="s">
        <v>205</v>
      </c>
      <c r="P60" t="s">
        <v>336</v>
      </c>
    </row>
    <row r="61" spans="1:16" x14ac:dyDescent="0.25">
      <c r="A61">
        <v>170</v>
      </c>
      <c r="B61" t="s">
        <v>139</v>
      </c>
      <c r="C61" s="4" t="str">
        <f>B61&amp;" - "&amp;G61</f>
        <v>H-Boot 'Aviva' - Ronco TI</v>
      </c>
      <c r="D61" s="2">
        <f>LEN(C61)</f>
        <v>25</v>
      </c>
      <c r="E61" t="s">
        <v>13</v>
      </c>
      <c r="F61">
        <v>32</v>
      </c>
      <c r="G61" s="2" t="str">
        <f>VLOOKUP(F61,Harbors!$A$2:$B$46,2)</f>
        <v>Ronco TI</v>
      </c>
      <c r="H61">
        <v>8</v>
      </c>
      <c r="I61" s="2" t="str">
        <f>VLOOKUP(H61,Lakes!$A$2:$B$19,2)</f>
        <v>Lago Maggiore</v>
      </c>
      <c r="J61" t="s">
        <v>14</v>
      </c>
      <c r="K61" t="s">
        <v>140</v>
      </c>
      <c r="L61" t="s">
        <v>26</v>
      </c>
      <c r="M61" t="s">
        <v>141</v>
      </c>
      <c r="N61">
        <v>5</v>
      </c>
      <c r="O61" t="s">
        <v>48</v>
      </c>
      <c r="P61" t="s">
        <v>142</v>
      </c>
    </row>
    <row r="62" spans="1:16" x14ac:dyDescent="0.25">
      <c r="A62">
        <v>91</v>
      </c>
      <c r="B62" t="s">
        <v>148</v>
      </c>
      <c r="C62" s="4" t="str">
        <f>B62&amp;" - "&amp;G62</f>
        <v>Kielzugvogel - Thun-Gwatt</v>
      </c>
      <c r="D62" s="2">
        <f>LEN(C62)</f>
        <v>25</v>
      </c>
      <c r="E62" t="s">
        <v>13</v>
      </c>
      <c r="F62">
        <v>25</v>
      </c>
      <c r="G62" s="2" t="str">
        <f>VLOOKUP(F62,Harbors!$A$2:$B$46,2)</f>
        <v>Thun-Gwatt</v>
      </c>
      <c r="H62">
        <v>13</v>
      </c>
      <c r="I62" s="2" t="str">
        <f>VLOOKUP(H62,Lakes!$A$2:$B$19,2)</f>
        <v>Thunersee</v>
      </c>
      <c r="J62" t="s">
        <v>14</v>
      </c>
      <c r="K62" t="s">
        <v>222</v>
      </c>
      <c r="L62" t="s">
        <v>16</v>
      </c>
      <c r="M62" t="s">
        <v>223</v>
      </c>
      <c r="N62">
        <v>4</v>
      </c>
      <c r="O62" t="s">
        <v>151</v>
      </c>
      <c r="P62" t="s">
        <v>152</v>
      </c>
    </row>
    <row r="63" spans="1:16" x14ac:dyDescent="0.25">
      <c r="A63">
        <v>90</v>
      </c>
      <c r="B63" t="s">
        <v>273</v>
      </c>
      <c r="C63" s="4" t="str">
        <f>B63&amp;" - "&amp;G63</f>
        <v>Surprise 'Wai Levu' - Zug</v>
      </c>
      <c r="D63" s="2">
        <f>LEN(C63)</f>
        <v>25</v>
      </c>
      <c r="E63" t="s">
        <v>13</v>
      </c>
      <c r="F63">
        <v>31</v>
      </c>
      <c r="G63" s="2" t="str">
        <f>VLOOKUP(F63,Harbors!$A$2:$B$46,2)</f>
        <v>Zug</v>
      </c>
      <c r="H63">
        <v>16</v>
      </c>
      <c r="I63" s="2" t="str">
        <f>VLOOKUP(H63,Lakes!$A$2:$B$19,2)</f>
        <v>Zugersee</v>
      </c>
      <c r="J63" t="s">
        <v>14</v>
      </c>
      <c r="K63" t="s">
        <v>274</v>
      </c>
      <c r="L63" t="s">
        <v>26</v>
      </c>
      <c r="M63" t="s">
        <v>275</v>
      </c>
      <c r="N63">
        <v>6</v>
      </c>
      <c r="O63" t="s">
        <v>33</v>
      </c>
      <c r="P63" t="s">
        <v>34</v>
      </c>
    </row>
    <row r="64" spans="1:16" x14ac:dyDescent="0.25">
      <c r="A64">
        <v>73</v>
      </c>
      <c r="B64" t="s">
        <v>330</v>
      </c>
      <c r="C64" s="4" t="str">
        <f>B64&amp;" - "&amp;G64</f>
        <v>Yngling 'Lolita' - Zürich</v>
      </c>
      <c r="D64" s="2">
        <f>LEN(C64)</f>
        <v>25</v>
      </c>
      <c r="E64" t="s">
        <v>13</v>
      </c>
      <c r="F64">
        <v>12</v>
      </c>
      <c r="G64" s="2" t="str">
        <f>VLOOKUP(F64,Harbors!$A$2:$B$46,2)</f>
        <v>Zürich</v>
      </c>
      <c r="H64">
        <v>18</v>
      </c>
      <c r="I64" s="2" t="str">
        <f>VLOOKUP(H64,Lakes!$A$2:$B$19,2)</f>
        <v>Zürichsee</v>
      </c>
      <c r="J64" t="s">
        <v>14</v>
      </c>
      <c r="K64" t="s">
        <v>331</v>
      </c>
      <c r="L64" t="s">
        <v>16</v>
      </c>
      <c r="M64" t="s">
        <v>332</v>
      </c>
      <c r="N64">
        <v>4</v>
      </c>
      <c r="O64" t="s">
        <v>205</v>
      </c>
      <c r="P64" t="s">
        <v>244</v>
      </c>
    </row>
    <row r="65" spans="1:16" x14ac:dyDescent="0.25">
      <c r="A65">
        <v>167</v>
      </c>
      <c r="B65" t="s">
        <v>343</v>
      </c>
      <c r="C65" s="4" t="str">
        <f>B65&amp;" - "&amp;G65</f>
        <v>Yngling YB Sober - Zürich</v>
      </c>
      <c r="D65" s="2">
        <f>LEN(C65)</f>
        <v>25</v>
      </c>
      <c r="E65" t="s">
        <v>13</v>
      </c>
      <c r="F65">
        <v>12</v>
      </c>
      <c r="G65" s="2" t="str">
        <f>VLOOKUP(F65,Harbors!$A$2:$B$46,2)</f>
        <v>Zürich</v>
      </c>
      <c r="H65">
        <v>18</v>
      </c>
      <c r="I65" s="2" t="str">
        <f>VLOOKUP(H65,Lakes!$A$2:$B$19,2)</f>
        <v>Zürichsee</v>
      </c>
      <c r="J65" t="s">
        <v>14</v>
      </c>
      <c r="K65" t="s">
        <v>344</v>
      </c>
      <c r="L65" t="s">
        <v>16</v>
      </c>
      <c r="M65" t="s">
        <v>345</v>
      </c>
      <c r="N65">
        <v>4</v>
      </c>
      <c r="O65" t="s">
        <v>205</v>
      </c>
      <c r="P65" t="s">
        <v>336</v>
      </c>
    </row>
    <row r="66" spans="1:16" x14ac:dyDescent="0.25">
      <c r="A66">
        <v>136</v>
      </c>
      <c r="B66" t="s">
        <v>299</v>
      </c>
      <c r="C66" s="4" t="str">
        <f>B66&amp;" - "&amp;G66</f>
        <v>mOcean progress - Horgen</v>
      </c>
      <c r="D66" s="2">
        <f>LEN(C66)</f>
        <v>24</v>
      </c>
      <c r="E66" t="s">
        <v>13</v>
      </c>
      <c r="F66">
        <v>53</v>
      </c>
      <c r="G66" s="2" t="str">
        <f>VLOOKUP(F66,Harbors!$A$2:$B$46,2)</f>
        <v>Horgen</v>
      </c>
      <c r="H66">
        <v>18</v>
      </c>
      <c r="I66" s="2" t="str">
        <f>VLOOKUP(H66,Lakes!$A$2:$B$19,2)</f>
        <v>Zürichsee</v>
      </c>
      <c r="J66" t="s">
        <v>14</v>
      </c>
      <c r="K66" t="s">
        <v>300</v>
      </c>
      <c r="L66" t="s">
        <v>16</v>
      </c>
      <c r="M66" t="s">
        <v>301</v>
      </c>
      <c r="N66">
        <v>7</v>
      </c>
      <c r="O66" t="s">
        <v>18</v>
      </c>
      <c r="P66" t="s">
        <v>19</v>
      </c>
    </row>
    <row r="67" spans="1:16" x14ac:dyDescent="0.25">
      <c r="A67">
        <v>174</v>
      </c>
      <c r="B67" t="s">
        <v>20</v>
      </c>
      <c r="C67" s="4" t="str">
        <f>B67&amp;" - "&amp;G67</f>
        <v>mOcean - Unterterzen SG</v>
      </c>
      <c r="D67" s="2">
        <f>LEN(C67)</f>
        <v>23</v>
      </c>
      <c r="E67" t="s">
        <v>13</v>
      </c>
      <c r="F67">
        <v>7</v>
      </c>
      <c r="G67" s="2" t="str">
        <f>VLOOKUP(F67,Harbors!$A$2:$B$46,2)</f>
        <v>Unterterzen SG</v>
      </c>
      <c r="H67">
        <v>15</v>
      </c>
      <c r="I67" s="2" t="str">
        <f>VLOOKUP(H67,Lakes!$A$2:$B$19,2)</f>
        <v>Walensee</v>
      </c>
      <c r="J67" t="s">
        <v>14</v>
      </c>
      <c r="K67" t="s">
        <v>267</v>
      </c>
      <c r="L67" t="s">
        <v>16</v>
      </c>
      <c r="M67" t="s">
        <v>268</v>
      </c>
      <c r="N67">
        <v>8</v>
      </c>
      <c r="O67" t="s">
        <v>18</v>
      </c>
      <c r="P67" t="s">
        <v>23</v>
      </c>
    </row>
    <row r="68" spans="1:16" x14ac:dyDescent="0.25">
      <c r="A68">
        <v>149</v>
      </c>
      <c r="B68" t="s">
        <v>148</v>
      </c>
      <c r="C68" s="4" t="str">
        <f>B68&amp;" - "&amp;G68</f>
        <v>Kielzugvogel - Lungern</v>
      </c>
      <c r="D68" s="2">
        <f>LEN(C68)</f>
        <v>22</v>
      </c>
      <c r="E68" t="s">
        <v>13</v>
      </c>
      <c r="F68">
        <v>54</v>
      </c>
      <c r="G68" s="2" t="str">
        <f>VLOOKUP(F68,Harbors!$A$2:$B$46,2)</f>
        <v>Lungern</v>
      </c>
      <c r="H68">
        <v>9</v>
      </c>
      <c r="I68" s="2" t="str">
        <f>VLOOKUP(H68,Lakes!$A$2:$B$19,2)</f>
        <v>Lungernsee</v>
      </c>
      <c r="J68" t="s">
        <v>13</v>
      </c>
      <c r="K68" t="s">
        <v>149</v>
      </c>
      <c r="L68" t="s">
        <v>16</v>
      </c>
      <c r="M68" t="s">
        <v>150</v>
      </c>
      <c r="N68">
        <v>4</v>
      </c>
      <c r="O68" t="s">
        <v>151</v>
      </c>
      <c r="P68" t="s">
        <v>152</v>
      </c>
    </row>
    <row r="69" spans="1:16" x14ac:dyDescent="0.25">
      <c r="A69">
        <v>50</v>
      </c>
      <c r="B69" t="s">
        <v>236</v>
      </c>
      <c r="C69" s="4" t="str">
        <f>B69&amp;" - "&amp;G69</f>
        <v>Sunbeam 22 - Küssnacht</v>
      </c>
      <c r="D69" s="2">
        <f>LEN(C69)</f>
        <v>22</v>
      </c>
      <c r="E69" t="s">
        <v>13</v>
      </c>
      <c r="F69">
        <v>28</v>
      </c>
      <c r="G69" s="2" t="str">
        <f>VLOOKUP(F69,Harbors!$A$2:$B$46,2)</f>
        <v>Küssnacht</v>
      </c>
      <c r="H69">
        <v>14</v>
      </c>
      <c r="I69" s="2" t="str">
        <f>VLOOKUP(H69,Lakes!$A$2:$B$19,2)</f>
        <v>Vierwaldstättersee</v>
      </c>
      <c r="J69" t="s">
        <v>14</v>
      </c>
      <c r="K69" t="s">
        <v>237</v>
      </c>
      <c r="L69" t="s">
        <v>26</v>
      </c>
      <c r="M69" t="s">
        <v>238</v>
      </c>
      <c r="N69">
        <v>6</v>
      </c>
      <c r="O69" t="s">
        <v>239</v>
      </c>
      <c r="P69" t="s">
        <v>240</v>
      </c>
    </row>
    <row r="70" spans="1:16" x14ac:dyDescent="0.25">
      <c r="A70">
        <v>89</v>
      </c>
      <c r="B70" t="s">
        <v>202</v>
      </c>
      <c r="C70" s="4" t="str">
        <f>B70&amp;" - "&amp;G70</f>
        <v>Leisure 17 - Gross SZ</v>
      </c>
      <c r="D70" s="2">
        <f>LEN(C70)</f>
        <v>21</v>
      </c>
      <c r="E70" t="s">
        <v>13</v>
      </c>
      <c r="F70">
        <v>9</v>
      </c>
      <c r="G70" s="2" t="str">
        <f>VLOOKUP(F70,Harbors!$A$2:$B$46,2)</f>
        <v>Gross SZ</v>
      </c>
      <c r="H70">
        <v>12</v>
      </c>
      <c r="I70" s="2" t="str">
        <f>VLOOKUP(H70,Lakes!$A$2:$B$19,2)</f>
        <v>Sihlsee</v>
      </c>
      <c r="J70" t="s">
        <v>14</v>
      </c>
      <c r="K70" t="s">
        <v>203</v>
      </c>
      <c r="L70" t="s">
        <v>26</v>
      </c>
      <c r="M70" t="s">
        <v>204</v>
      </c>
      <c r="N70">
        <v>5</v>
      </c>
      <c r="O70" t="s">
        <v>205</v>
      </c>
      <c r="P70" t="s">
        <v>206</v>
      </c>
    </row>
    <row r="71" spans="1:16" x14ac:dyDescent="0.25">
      <c r="A71">
        <v>115</v>
      </c>
      <c r="B71" t="s">
        <v>305</v>
      </c>
      <c r="C71" s="4" t="str">
        <f>B71&amp;" - "&amp;G71</f>
        <v>TopCat F2 - Wädenswil</v>
      </c>
      <c r="D71" s="2">
        <f>LEN(C71)</f>
        <v>21</v>
      </c>
      <c r="E71" t="s">
        <v>13</v>
      </c>
      <c r="F71">
        <v>34</v>
      </c>
      <c r="G71" s="2" t="str">
        <f>VLOOKUP(F71,Harbors!$A$2:$B$46,2)</f>
        <v>Wädenswil</v>
      </c>
      <c r="H71">
        <v>18</v>
      </c>
      <c r="I71" s="2" t="str">
        <f>VLOOKUP(H71,Lakes!$A$2:$B$19,2)</f>
        <v>Zürichsee</v>
      </c>
      <c r="J71" t="s">
        <v>14</v>
      </c>
      <c r="K71" t="s">
        <v>306</v>
      </c>
      <c r="L71" t="s">
        <v>155</v>
      </c>
      <c r="M71" t="s">
        <v>307</v>
      </c>
      <c r="N71">
        <v>3</v>
      </c>
      <c r="O71" t="s">
        <v>308</v>
      </c>
      <c r="P71" t="s">
        <v>309</v>
      </c>
    </row>
    <row r="72" spans="1:16" x14ac:dyDescent="0.25">
      <c r="A72">
        <v>152</v>
      </c>
      <c r="B72" t="s">
        <v>20</v>
      </c>
      <c r="C72" s="4" t="str">
        <f>B72&amp;" - "&amp;G72</f>
        <v>mOcean - Kreuzlingen</v>
      </c>
      <c r="D72" s="2">
        <f>LEN(C72)</f>
        <v>20</v>
      </c>
      <c r="E72" t="s">
        <v>13</v>
      </c>
      <c r="F72">
        <v>51</v>
      </c>
      <c r="G72" s="2" t="str">
        <f>VLOOKUP(F72,Harbors!$A$2:$B$46,2)</f>
        <v>Kreuzlingen</v>
      </c>
      <c r="H72">
        <v>3</v>
      </c>
      <c r="I72" s="2" t="str">
        <f>VLOOKUP(H72,Lakes!$A$2:$B$19,2)</f>
        <v>Bodensee</v>
      </c>
      <c r="J72" t="s">
        <v>14</v>
      </c>
      <c r="K72" t="s">
        <v>72</v>
      </c>
      <c r="L72" t="s">
        <v>16</v>
      </c>
      <c r="M72" t="s">
        <v>73</v>
      </c>
      <c r="N72">
        <v>7</v>
      </c>
      <c r="O72" t="s">
        <v>18</v>
      </c>
      <c r="P72" t="s">
        <v>19</v>
      </c>
    </row>
    <row r="73" spans="1:16" x14ac:dyDescent="0.25">
      <c r="A73">
        <v>177</v>
      </c>
      <c r="B73" t="s">
        <v>20</v>
      </c>
      <c r="C73" s="4" t="str">
        <f>B73&amp;" - "&amp;G73</f>
        <v>mOcean - Herrliberg</v>
      </c>
      <c r="D73" s="2">
        <f>LEN(C73)</f>
        <v>19</v>
      </c>
      <c r="E73" t="s">
        <v>13</v>
      </c>
      <c r="F73">
        <v>61</v>
      </c>
      <c r="G73" s="2" t="str">
        <f>VLOOKUP(F73,Harbors!$A$2:$B$46,2)</f>
        <v>Herrliberg</v>
      </c>
      <c r="H73">
        <v>18</v>
      </c>
      <c r="I73" s="2" t="str">
        <f>VLOOKUP(H73,Lakes!$A$2:$B$19,2)</f>
        <v>Zürichsee</v>
      </c>
      <c r="J73" t="s">
        <v>14</v>
      </c>
      <c r="K73" t="s">
        <v>297</v>
      </c>
      <c r="L73" t="s">
        <v>16</v>
      </c>
      <c r="M73" t="s">
        <v>298</v>
      </c>
      <c r="N73">
        <v>8</v>
      </c>
      <c r="O73" t="s">
        <v>18</v>
      </c>
      <c r="P73" t="s">
        <v>19</v>
      </c>
    </row>
    <row r="74" spans="1:16" x14ac:dyDescent="0.25">
      <c r="A74">
        <v>169</v>
      </c>
      <c r="B74" t="s">
        <v>20</v>
      </c>
      <c r="C74" s="4" t="str">
        <f>B74&amp;" - "&amp;G74</f>
        <v>mOcean - Romanshorn</v>
      </c>
      <c r="D74" s="2">
        <f>LEN(C74)</f>
        <v>19</v>
      </c>
      <c r="E74" t="s">
        <v>13</v>
      </c>
      <c r="F74">
        <v>4</v>
      </c>
      <c r="G74" s="2" t="str">
        <f>VLOOKUP(F74,Harbors!$A$2:$B$46,2)</f>
        <v>Romanshorn</v>
      </c>
      <c r="H74">
        <v>3</v>
      </c>
      <c r="I74" s="2" t="str">
        <f>VLOOKUP(H74,Lakes!$A$2:$B$19,2)</f>
        <v>Bodensee</v>
      </c>
      <c r="J74" t="s">
        <v>14</v>
      </c>
      <c r="K74" t="s">
        <v>78</v>
      </c>
      <c r="L74" t="s">
        <v>16</v>
      </c>
      <c r="M74" t="s">
        <v>79</v>
      </c>
      <c r="N74">
        <v>8</v>
      </c>
      <c r="O74" t="s">
        <v>18</v>
      </c>
      <c r="P74" t="s">
        <v>23</v>
      </c>
    </row>
    <row r="75" spans="1:16" x14ac:dyDescent="0.25">
      <c r="A75">
        <v>58</v>
      </c>
      <c r="B75" t="s">
        <v>245</v>
      </c>
      <c r="C75" s="4" t="str">
        <f>B75&amp;" - "&amp;G75</f>
        <v>Comet 800 - Luzern</v>
      </c>
      <c r="D75" s="2">
        <f>LEN(C75)</f>
        <v>18</v>
      </c>
      <c r="E75" t="s">
        <v>13</v>
      </c>
      <c r="F75">
        <v>29</v>
      </c>
      <c r="G75" s="2" t="str">
        <f>VLOOKUP(F75,Harbors!$A$2:$B$46,2)</f>
        <v>Luzern</v>
      </c>
      <c r="H75">
        <v>14</v>
      </c>
      <c r="I75" s="2" t="str">
        <f>VLOOKUP(H75,Lakes!$A$2:$B$19,2)</f>
        <v>Vierwaldstättersee</v>
      </c>
      <c r="J75" t="s">
        <v>14</v>
      </c>
      <c r="K75" t="s">
        <v>246</v>
      </c>
      <c r="L75" t="s">
        <v>26</v>
      </c>
      <c r="M75" t="s">
        <v>247</v>
      </c>
      <c r="N75">
        <v>7</v>
      </c>
      <c r="O75" t="s">
        <v>198</v>
      </c>
      <c r="P75" t="s">
        <v>248</v>
      </c>
    </row>
    <row r="76" spans="1:16" x14ac:dyDescent="0.25">
      <c r="A76">
        <v>12</v>
      </c>
      <c r="B76" t="s">
        <v>249</v>
      </c>
      <c r="C76" s="4" t="str">
        <f>B76&amp;" - "&amp;G76</f>
        <v>Comet 850 - Luzern</v>
      </c>
      <c r="D76" s="2">
        <f>LEN(C76)</f>
        <v>18</v>
      </c>
      <c r="E76" t="s">
        <v>13</v>
      </c>
      <c r="F76">
        <v>29</v>
      </c>
      <c r="G76" s="2" t="str">
        <f>VLOOKUP(F76,Harbors!$A$2:$B$46,2)</f>
        <v>Luzern</v>
      </c>
      <c r="H76">
        <v>14</v>
      </c>
      <c r="I76" s="2" t="str">
        <f>VLOOKUP(H76,Lakes!$A$2:$B$19,2)</f>
        <v>Vierwaldstättersee</v>
      </c>
      <c r="J76" t="s">
        <v>14</v>
      </c>
      <c r="K76" t="s">
        <v>250</v>
      </c>
      <c r="L76" t="s">
        <v>26</v>
      </c>
      <c r="M76" t="s">
        <v>251</v>
      </c>
      <c r="N76">
        <v>8</v>
      </c>
      <c r="O76" t="s">
        <v>116</v>
      </c>
      <c r="P76" t="s">
        <v>54</v>
      </c>
    </row>
    <row r="77" spans="1:16" x14ac:dyDescent="0.25">
      <c r="A77">
        <v>147</v>
      </c>
      <c r="B77" t="s">
        <v>159</v>
      </c>
      <c r="C77" s="4" t="str">
        <f>B77&amp;" - "&amp;G77</f>
        <v>Laser II - Lungern</v>
      </c>
      <c r="D77" s="2">
        <f>LEN(C77)</f>
        <v>18</v>
      </c>
      <c r="E77" t="s">
        <v>13</v>
      </c>
      <c r="F77">
        <v>54</v>
      </c>
      <c r="G77" s="2" t="str">
        <f>VLOOKUP(F77,Harbors!$A$2:$B$46,2)</f>
        <v>Lungern</v>
      </c>
      <c r="H77">
        <v>9</v>
      </c>
      <c r="I77" s="2" t="str">
        <f>VLOOKUP(H77,Lakes!$A$2:$B$19,2)</f>
        <v>Lungernsee</v>
      </c>
      <c r="J77" t="s">
        <v>13</v>
      </c>
      <c r="K77" t="s">
        <v>154</v>
      </c>
      <c r="L77" t="s">
        <v>155</v>
      </c>
      <c r="M77" t="s">
        <v>160</v>
      </c>
      <c r="N77">
        <v>3</v>
      </c>
      <c r="O77" t="s">
        <v>161</v>
      </c>
      <c r="P77" t="s">
        <v>162</v>
      </c>
    </row>
    <row r="78" spans="1:16" x14ac:dyDescent="0.25">
      <c r="A78">
        <v>148</v>
      </c>
      <c r="B78" t="s">
        <v>159</v>
      </c>
      <c r="C78" s="4" t="str">
        <f>B78&amp;" - "&amp;G78</f>
        <v>Laser II - Lungern</v>
      </c>
      <c r="D78" s="2">
        <f>LEN(C78)</f>
        <v>18</v>
      </c>
      <c r="E78" t="s">
        <v>13</v>
      </c>
      <c r="F78">
        <v>54</v>
      </c>
      <c r="G78" s="2" t="str">
        <f>VLOOKUP(F78,Harbors!$A$2:$B$46,2)</f>
        <v>Lungern</v>
      </c>
      <c r="H78">
        <v>9</v>
      </c>
      <c r="I78" s="2" t="str">
        <f>VLOOKUP(H78,Lakes!$A$2:$B$19,2)</f>
        <v>Lungernsee</v>
      </c>
      <c r="J78" t="s">
        <v>13</v>
      </c>
      <c r="K78" t="s">
        <v>163</v>
      </c>
      <c r="L78" t="s">
        <v>155</v>
      </c>
      <c r="M78" t="s">
        <v>164</v>
      </c>
      <c r="N78">
        <v>3</v>
      </c>
      <c r="O78" t="s">
        <v>161</v>
      </c>
      <c r="P78" t="s">
        <v>162</v>
      </c>
    </row>
    <row r="79" spans="1:16" x14ac:dyDescent="0.25">
      <c r="A79">
        <v>182</v>
      </c>
      <c r="B79" t="s">
        <v>20</v>
      </c>
      <c r="C79" s="4" t="str">
        <f>B79&amp;" - "&amp;G79</f>
        <v>mOcean - Erlenbach</v>
      </c>
      <c r="D79" s="2">
        <f>LEN(C79)</f>
        <v>18</v>
      </c>
      <c r="E79" t="s">
        <v>13</v>
      </c>
      <c r="F79">
        <v>36</v>
      </c>
      <c r="G79" s="2" t="str">
        <f>VLOOKUP(F79,Harbors!$A$2:$B$46,2)</f>
        <v>Erlenbach</v>
      </c>
      <c r="H79">
        <v>18</v>
      </c>
      <c r="I79" s="2" t="str">
        <f>VLOOKUP(H79,Lakes!$A$2:$B$19,2)</f>
        <v>Zürichsee</v>
      </c>
      <c r="J79" t="s">
        <v>14</v>
      </c>
      <c r="K79" t="s">
        <v>295</v>
      </c>
      <c r="L79" t="s">
        <v>16</v>
      </c>
      <c r="M79" t="s">
        <v>296</v>
      </c>
      <c r="N79">
        <v>8</v>
      </c>
      <c r="O79" t="s">
        <v>18</v>
      </c>
      <c r="P79" t="s">
        <v>19</v>
      </c>
    </row>
    <row r="80" spans="1:16" x14ac:dyDescent="0.25">
      <c r="A80">
        <v>179</v>
      </c>
      <c r="B80" t="s">
        <v>127</v>
      </c>
      <c r="C80" s="4" t="str">
        <f>B80&amp;" - "&amp;G80</f>
        <v>Moser m1 - Beinwil</v>
      </c>
      <c r="D80" s="2">
        <f>LEN(C80)</f>
        <v>18</v>
      </c>
      <c r="E80" t="s">
        <v>13</v>
      </c>
      <c r="F80">
        <v>62</v>
      </c>
      <c r="G80" s="2" t="str">
        <f>VLOOKUP(F80,Harbors!$A$2:$B$46,2)</f>
        <v>Beinwil</v>
      </c>
      <c r="H80">
        <v>6</v>
      </c>
      <c r="I80" s="2" t="str">
        <f>VLOOKUP(H80,Lakes!$A$2:$B$19,2)</f>
        <v>Hallwilersee</v>
      </c>
      <c r="J80" t="s">
        <v>14</v>
      </c>
      <c r="K80" t="s">
        <v>128</v>
      </c>
      <c r="L80" t="s">
        <v>26</v>
      </c>
      <c r="M80" t="s">
        <v>129</v>
      </c>
      <c r="N80">
        <v>5</v>
      </c>
      <c r="O80" t="s">
        <v>130</v>
      </c>
      <c r="P80" t="s">
        <v>29</v>
      </c>
    </row>
    <row r="81" spans="1:16" x14ac:dyDescent="0.25">
      <c r="A81">
        <v>17</v>
      </c>
      <c r="B81" t="s">
        <v>257</v>
      </c>
      <c r="C81" s="4" t="str">
        <f>B81&amp;" - "&amp;G81</f>
        <v>Moser M2 - Luzern</v>
      </c>
      <c r="D81" s="2">
        <f>LEN(C81)</f>
        <v>17</v>
      </c>
      <c r="E81" t="s">
        <v>13</v>
      </c>
      <c r="F81">
        <v>29</v>
      </c>
      <c r="G81" s="2" t="str">
        <f>VLOOKUP(F81,Harbors!$A$2:$B$46,2)</f>
        <v>Luzern</v>
      </c>
      <c r="H81">
        <v>14</v>
      </c>
      <c r="I81" s="2" t="str">
        <f>VLOOKUP(H81,Lakes!$A$2:$B$19,2)</f>
        <v>Vierwaldstättersee</v>
      </c>
      <c r="J81" t="s">
        <v>14</v>
      </c>
      <c r="K81" t="s">
        <v>258</v>
      </c>
      <c r="L81" t="s">
        <v>26</v>
      </c>
      <c r="M81" t="s">
        <v>259</v>
      </c>
      <c r="N81">
        <v>6</v>
      </c>
      <c r="O81" t="s">
        <v>116</v>
      </c>
      <c r="P81" t="s">
        <v>260</v>
      </c>
    </row>
    <row r="82" spans="1:16" x14ac:dyDescent="0.25">
      <c r="A82">
        <v>180</v>
      </c>
      <c r="B82" t="s">
        <v>326</v>
      </c>
      <c r="C82" s="4" t="str">
        <f>B82&amp;" - "&amp;G82</f>
        <v>Storm 22 - Zürich</v>
      </c>
      <c r="D82" s="2">
        <f>LEN(C82)</f>
        <v>17</v>
      </c>
      <c r="E82" t="s">
        <v>13</v>
      </c>
      <c r="F82">
        <v>12</v>
      </c>
      <c r="G82" s="2" t="str">
        <f>VLOOKUP(F82,Harbors!$A$2:$B$46,2)</f>
        <v>Zürich</v>
      </c>
      <c r="H82">
        <v>18</v>
      </c>
      <c r="I82" s="2" t="str">
        <f>VLOOKUP(H82,Lakes!$A$2:$B$19,2)</f>
        <v>Zürichsee</v>
      </c>
      <c r="J82" t="s">
        <v>14</v>
      </c>
      <c r="K82" t="s">
        <v>327</v>
      </c>
      <c r="L82" t="s">
        <v>26</v>
      </c>
      <c r="M82" t="s">
        <v>328</v>
      </c>
      <c r="N82">
        <v>5</v>
      </c>
      <c r="O82" t="s">
        <v>48</v>
      </c>
      <c r="P82" t="s">
        <v>329</v>
      </c>
    </row>
    <row r="83" spans="1:16" x14ac:dyDescent="0.25">
      <c r="A83">
        <v>14</v>
      </c>
      <c r="B83" t="s">
        <v>252</v>
      </c>
      <c r="C83" s="4" t="str">
        <f>B83&amp;" - "&amp;G83</f>
        <v>Electra - Luzern</v>
      </c>
      <c r="D83" s="2">
        <f>LEN(C83)</f>
        <v>16</v>
      </c>
      <c r="E83" t="s">
        <v>13</v>
      </c>
      <c r="F83">
        <v>29</v>
      </c>
      <c r="G83" s="2" t="str">
        <f>VLOOKUP(F83,Harbors!$A$2:$B$46,2)</f>
        <v>Luzern</v>
      </c>
      <c r="H83">
        <v>14</v>
      </c>
      <c r="I83" s="2" t="str">
        <f>VLOOKUP(H83,Lakes!$A$2:$B$19,2)</f>
        <v>Vierwaldstättersee</v>
      </c>
      <c r="J83" t="s">
        <v>14</v>
      </c>
      <c r="K83" t="s">
        <v>253</v>
      </c>
      <c r="L83" t="s">
        <v>26</v>
      </c>
      <c r="M83" t="s">
        <v>254</v>
      </c>
      <c r="N83">
        <v>4</v>
      </c>
      <c r="O83" t="s">
        <v>97</v>
      </c>
      <c r="P83" t="s">
        <v>187</v>
      </c>
    </row>
    <row r="84" spans="1:16" x14ac:dyDescent="0.25">
      <c r="A84">
        <v>151</v>
      </c>
      <c r="B84" t="s">
        <v>165</v>
      </c>
      <c r="C84" s="4" t="str">
        <f>B84&amp;" - "&amp;G84</f>
        <v>Topper - Lungern</v>
      </c>
      <c r="D84" s="2">
        <f>LEN(C84)</f>
        <v>16</v>
      </c>
      <c r="E84" t="s">
        <v>13</v>
      </c>
      <c r="F84">
        <v>54</v>
      </c>
      <c r="G84" s="2" t="str">
        <f>VLOOKUP(F84,Harbors!$A$2:$B$46,2)</f>
        <v>Lungern</v>
      </c>
      <c r="H84">
        <v>9</v>
      </c>
      <c r="I84" s="2" t="str">
        <f>VLOOKUP(H84,Lakes!$A$2:$B$19,2)</f>
        <v>Lungernsee</v>
      </c>
      <c r="J84" t="s">
        <v>14</v>
      </c>
      <c r="K84" t="s">
        <v>166</v>
      </c>
      <c r="L84" t="s">
        <v>155</v>
      </c>
      <c r="M84" t="s">
        <v>167</v>
      </c>
      <c r="N84">
        <v>1</v>
      </c>
      <c r="O84" t="s">
        <v>168</v>
      </c>
      <c r="P84" t="s">
        <v>169</v>
      </c>
    </row>
    <row r="85" spans="1:16" x14ac:dyDescent="0.25">
      <c r="A85">
        <v>146</v>
      </c>
      <c r="B85" t="s">
        <v>153</v>
      </c>
      <c r="C85" s="4" t="str">
        <f>B85&amp;" - "&amp;G85</f>
        <v>Laser - Lungern</v>
      </c>
      <c r="D85" s="2">
        <f>LEN(C85)</f>
        <v>15</v>
      </c>
      <c r="E85" t="s">
        <v>13</v>
      </c>
      <c r="F85">
        <v>54</v>
      </c>
      <c r="G85" s="2" t="str">
        <f>VLOOKUP(F85,Harbors!$A$2:$B$46,2)</f>
        <v>Lungern</v>
      </c>
      <c r="H85">
        <v>9</v>
      </c>
      <c r="I85" s="2" t="str">
        <f>VLOOKUP(H85,Lakes!$A$2:$B$19,2)</f>
        <v>Lungernsee</v>
      </c>
      <c r="J85" t="s">
        <v>13</v>
      </c>
      <c r="K85" t="s">
        <v>154</v>
      </c>
      <c r="L85" t="s">
        <v>155</v>
      </c>
      <c r="M85" t="s">
        <v>156</v>
      </c>
      <c r="N85">
        <v>3</v>
      </c>
      <c r="O85" t="s">
        <v>157</v>
      </c>
      <c r="P85" t="s">
        <v>158</v>
      </c>
    </row>
    <row r="86" spans="1:16" x14ac:dyDescent="0.25">
      <c r="A86">
        <v>160</v>
      </c>
      <c r="B86" t="s">
        <v>20</v>
      </c>
      <c r="C86" s="4" t="str">
        <f>B86&amp;" - "&amp;G86</f>
        <v>mOcean - Luzern</v>
      </c>
      <c r="D86" s="2">
        <f>LEN(C86)</f>
        <v>15</v>
      </c>
      <c r="E86" t="s">
        <v>13</v>
      </c>
      <c r="F86">
        <v>29</v>
      </c>
      <c r="G86" s="2" t="str">
        <f>VLOOKUP(F86,Harbors!$A$2:$B$46,2)</f>
        <v>Luzern</v>
      </c>
      <c r="H86">
        <v>14</v>
      </c>
      <c r="I86" s="2" t="str">
        <f>VLOOKUP(H86,Lakes!$A$2:$B$19,2)</f>
        <v>Vierwaldstättersee</v>
      </c>
      <c r="J86" t="s">
        <v>14</v>
      </c>
      <c r="K86" t="s">
        <v>255</v>
      </c>
      <c r="L86" t="s">
        <v>16</v>
      </c>
      <c r="M86" t="s">
        <v>256</v>
      </c>
      <c r="N86">
        <v>8</v>
      </c>
      <c r="O86" t="s">
        <v>18</v>
      </c>
      <c r="P86" t="s">
        <v>19</v>
      </c>
    </row>
    <row r="87" spans="1:16" x14ac:dyDescent="0.25">
      <c r="A87">
        <v>154</v>
      </c>
      <c r="B87" t="s">
        <v>20</v>
      </c>
      <c r="C87" s="4" t="str">
        <f>B87&amp;" - "&amp;G87</f>
        <v>mOcean - Zürich</v>
      </c>
      <c r="D87" s="2">
        <f>LEN(C87)</f>
        <v>15</v>
      </c>
      <c r="E87" t="s">
        <v>13</v>
      </c>
      <c r="F87">
        <v>12</v>
      </c>
      <c r="G87" s="2" t="str">
        <f>VLOOKUP(F87,Harbors!$A$2:$B$46,2)</f>
        <v>Zürich</v>
      </c>
      <c r="H87">
        <v>18</v>
      </c>
      <c r="I87" s="2" t="str">
        <f>VLOOKUP(H87,Lakes!$A$2:$B$19,2)</f>
        <v>Zürichsee</v>
      </c>
      <c r="J87" t="s">
        <v>14</v>
      </c>
      <c r="K87" t="s">
        <v>324</v>
      </c>
      <c r="L87" t="s">
        <v>16</v>
      </c>
      <c r="M87" t="s">
        <v>325</v>
      </c>
      <c r="N87">
        <v>8</v>
      </c>
      <c r="O87" t="s">
        <v>18</v>
      </c>
      <c r="P87" t="s">
        <v>19</v>
      </c>
    </row>
    <row r="88" spans="1:16" x14ac:dyDescent="0.25">
      <c r="A88">
        <v>116</v>
      </c>
      <c r="B88" t="s">
        <v>127</v>
      </c>
      <c r="C88" s="4" t="str">
        <f>B88&amp;" - "&amp;G88</f>
        <v>Moser m1 - Arth</v>
      </c>
      <c r="D88" s="2">
        <f>LEN(C88)</f>
        <v>15</v>
      </c>
      <c r="E88" t="s">
        <v>13</v>
      </c>
      <c r="F88">
        <v>44</v>
      </c>
      <c r="G88" s="2" t="str">
        <f>VLOOKUP(F88,Harbors!$A$2:$B$46,2)</f>
        <v>Arth</v>
      </c>
      <c r="H88">
        <v>16</v>
      </c>
      <c r="I88" s="2" t="str">
        <f>VLOOKUP(H88,Lakes!$A$2:$B$19,2)</f>
        <v>Zugersee</v>
      </c>
      <c r="J88" t="s">
        <v>14</v>
      </c>
      <c r="K88" t="s">
        <v>269</v>
      </c>
      <c r="L88" t="s">
        <v>26</v>
      </c>
      <c r="M88" t="s">
        <v>270</v>
      </c>
      <c r="N88">
        <v>5</v>
      </c>
      <c r="O88" t="s">
        <v>48</v>
      </c>
      <c r="P88" t="s">
        <v>29</v>
      </c>
    </row>
    <row r="89" spans="1:16" x14ac:dyDescent="0.25">
      <c r="A89">
        <v>185</v>
      </c>
      <c r="B89" t="s">
        <v>20</v>
      </c>
      <c r="C89" s="4" t="str">
        <f>B89&amp;" - "&amp;G89</f>
        <v>mOcean - Spiez</v>
      </c>
      <c r="D89" s="2">
        <f>LEN(C89)</f>
        <v>14</v>
      </c>
      <c r="E89" t="s">
        <v>13</v>
      </c>
      <c r="F89">
        <v>63</v>
      </c>
      <c r="G89" s="2" t="str">
        <f>VLOOKUP(F89,Harbors!$A$2:$B$46,2)</f>
        <v>Spiez</v>
      </c>
      <c r="H89">
        <v>13</v>
      </c>
      <c r="I89" s="2" t="str">
        <f>VLOOKUP(H89,Lakes!$A$2:$B$19,2)</f>
        <v>Thunersee</v>
      </c>
      <c r="J89" t="s">
        <v>14</v>
      </c>
      <c r="K89" t="s">
        <v>217</v>
      </c>
      <c r="L89" t="s">
        <v>26</v>
      </c>
      <c r="M89" t="s">
        <v>218</v>
      </c>
      <c r="N89">
        <v>8</v>
      </c>
      <c r="O89" t="s">
        <v>18</v>
      </c>
      <c r="P89" t="s">
        <v>19</v>
      </c>
    </row>
    <row r="90" spans="1:16" x14ac:dyDescent="0.25">
      <c r="A90">
        <v>161</v>
      </c>
      <c r="B90" t="s">
        <v>20</v>
      </c>
      <c r="C90" s="6" t="str">
        <f>B90&amp;" - "&amp;G90</f>
        <v>mOcean - Biel</v>
      </c>
      <c r="D90" s="7">
        <f>LEN(C90)</f>
        <v>13</v>
      </c>
      <c r="E90" t="s">
        <v>14</v>
      </c>
      <c r="F90">
        <v>13</v>
      </c>
      <c r="G90" s="7" t="str">
        <f>VLOOKUP(F90,Harbors!$A$2:$B$46,2)</f>
        <v>Biel</v>
      </c>
      <c r="H90">
        <v>2</v>
      </c>
      <c r="I90" s="7" t="str">
        <f>VLOOKUP(H90,Lakes!$A$2:$B$19,2)</f>
        <v>Bielersee</v>
      </c>
      <c r="J90" t="s">
        <v>14</v>
      </c>
      <c r="K90" t="s">
        <v>21</v>
      </c>
      <c r="L90" t="s">
        <v>16</v>
      </c>
      <c r="M90" t="s">
        <v>22</v>
      </c>
      <c r="N90">
        <v>8</v>
      </c>
      <c r="O90" t="s">
        <v>18</v>
      </c>
      <c r="P90" t="s">
        <v>23</v>
      </c>
    </row>
  </sheetData>
  <sortState ref="A1:P90">
    <sortCondition descending="1" ref="D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A2" sqref="A2"/>
    </sheetView>
  </sheetViews>
  <sheetFormatPr baseColWidth="10" defaultRowHeight="15" x14ac:dyDescent="0.25"/>
  <cols>
    <col min="1" max="1" width="4.5703125" customWidth="1"/>
    <col min="2" max="2" width="25.140625" customWidth="1"/>
    <col min="3" max="3" width="7.85546875" customWidth="1"/>
    <col min="4" max="4" width="6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>
        <v>1</v>
      </c>
      <c r="B2" t="s">
        <v>368</v>
      </c>
      <c r="C2" t="s">
        <v>13</v>
      </c>
      <c r="D2">
        <v>3</v>
      </c>
    </row>
    <row r="3" spans="1:4" x14ac:dyDescent="0.25">
      <c r="A3">
        <v>2</v>
      </c>
      <c r="B3" t="s">
        <v>369</v>
      </c>
      <c r="C3" t="s">
        <v>13</v>
      </c>
      <c r="D3">
        <v>3</v>
      </c>
    </row>
    <row r="4" spans="1:4" x14ac:dyDescent="0.25">
      <c r="A4">
        <v>3</v>
      </c>
      <c r="B4" t="s">
        <v>370</v>
      </c>
      <c r="C4" t="s">
        <v>13</v>
      </c>
      <c r="D4">
        <v>3</v>
      </c>
    </row>
    <row r="5" spans="1:4" x14ac:dyDescent="0.25">
      <c r="A5">
        <v>4</v>
      </c>
      <c r="B5" t="s">
        <v>372</v>
      </c>
      <c r="C5" t="s">
        <v>13</v>
      </c>
      <c r="D5">
        <v>3</v>
      </c>
    </row>
    <row r="6" spans="1:4" x14ac:dyDescent="0.25">
      <c r="A6">
        <v>5</v>
      </c>
      <c r="B6" t="s">
        <v>373</v>
      </c>
      <c r="C6" t="s">
        <v>13</v>
      </c>
      <c r="D6">
        <v>3</v>
      </c>
    </row>
    <row r="7" spans="1:4" x14ac:dyDescent="0.25">
      <c r="A7">
        <v>6</v>
      </c>
      <c r="B7" t="s">
        <v>396</v>
      </c>
      <c r="C7" t="s">
        <v>13</v>
      </c>
      <c r="D7">
        <v>15</v>
      </c>
    </row>
    <row r="8" spans="1:4" x14ac:dyDescent="0.25">
      <c r="A8">
        <v>7</v>
      </c>
      <c r="B8" t="s">
        <v>397</v>
      </c>
      <c r="C8" t="s">
        <v>13</v>
      </c>
      <c r="D8">
        <v>15</v>
      </c>
    </row>
    <row r="9" spans="1:4" x14ac:dyDescent="0.25">
      <c r="A9">
        <v>8</v>
      </c>
      <c r="B9" t="s">
        <v>377</v>
      </c>
      <c r="C9" t="s">
        <v>13</v>
      </c>
      <c r="D9">
        <v>5</v>
      </c>
    </row>
    <row r="10" spans="1:4" x14ac:dyDescent="0.25">
      <c r="A10">
        <v>9</v>
      </c>
      <c r="B10" t="s">
        <v>386</v>
      </c>
      <c r="C10" t="s">
        <v>13</v>
      </c>
      <c r="D10">
        <v>12</v>
      </c>
    </row>
    <row r="11" spans="1:4" x14ac:dyDescent="0.25">
      <c r="A11">
        <v>10</v>
      </c>
      <c r="B11" t="s">
        <v>400</v>
      </c>
      <c r="C11" t="s">
        <v>13</v>
      </c>
      <c r="D11">
        <v>17</v>
      </c>
    </row>
    <row r="12" spans="1:4" x14ac:dyDescent="0.25">
      <c r="A12">
        <v>11</v>
      </c>
      <c r="B12" t="s">
        <v>401</v>
      </c>
      <c r="C12" t="s">
        <v>13</v>
      </c>
      <c r="D12">
        <v>17</v>
      </c>
    </row>
    <row r="13" spans="1:4" x14ac:dyDescent="0.25">
      <c r="A13">
        <v>12</v>
      </c>
      <c r="B13" t="s">
        <v>408</v>
      </c>
      <c r="C13" t="s">
        <v>13</v>
      </c>
      <c r="D13">
        <v>18</v>
      </c>
    </row>
    <row r="14" spans="1:4" x14ac:dyDescent="0.25">
      <c r="A14">
        <v>13</v>
      </c>
      <c r="B14" t="s">
        <v>365</v>
      </c>
      <c r="C14" t="s">
        <v>14</v>
      </c>
      <c r="D14">
        <v>2</v>
      </c>
    </row>
    <row r="15" spans="1:4" x14ac:dyDescent="0.25">
      <c r="A15">
        <v>14</v>
      </c>
      <c r="B15" t="s">
        <v>367</v>
      </c>
      <c r="C15" t="s">
        <v>13</v>
      </c>
      <c r="D15">
        <v>2</v>
      </c>
    </row>
    <row r="16" spans="1:4" x14ac:dyDescent="0.25">
      <c r="A16">
        <v>15</v>
      </c>
      <c r="B16" t="s">
        <v>383</v>
      </c>
      <c r="C16" t="s">
        <v>13</v>
      </c>
      <c r="D16">
        <v>11</v>
      </c>
    </row>
    <row r="17" spans="1:4" x14ac:dyDescent="0.25">
      <c r="A17">
        <v>18</v>
      </c>
      <c r="B17" t="s">
        <v>385</v>
      </c>
      <c r="C17" t="s">
        <v>13</v>
      </c>
      <c r="D17">
        <v>11</v>
      </c>
    </row>
    <row r="18" spans="1:4" x14ac:dyDescent="0.25">
      <c r="A18">
        <v>21</v>
      </c>
      <c r="B18" t="s">
        <v>375</v>
      </c>
      <c r="C18" t="s">
        <v>13</v>
      </c>
      <c r="D18">
        <v>4</v>
      </c>
    </row>
    <row r="19" spans="1:4" x14ac:dyDescent="0.25">
      <c r="A19">
        <v>22</v>
      </c>
      <c r="B19" t="s">
        <v>376</v>
      </c>
      <c r="C19" t="s">
        <v>13</v>
      </c>
      <c r="D19">
        <v>4</v>
      </c>
    </row>
    <row r="20" spans="1:4" x14ac:dyDescent="0.25">
      <c r="A20">
        <v>24</v>
      </c>
      <c r="B20" t="s">
        <v>387</v>
      </c>
      <c r="C20" t="s">
        <v>13</v>
      </c>
      <c r="D20">
        <v>13</v>
      </c>
    </row>
    <row r="21" spans="1:4" x14ac:dyDescent="0.25">
      <c r="A21">
        <v>25</v>
      </c>
      <c r="B21" t="s">
        <v>391</v>
      </c>
      <c r="C21" t="s">
        <v>13</v>
      </c>
      <c r="D21">
        <v>13</v>
      </c>
    </row>
    <row r="22" spans="1:4" x14ac:dyDescent="0.25">
      <c r="A22">
        <v>26</v>
      </c>
      <c r="B22" t="s">
        <v>388</v>
      </c>
      <c r="C22" t="s">
        <v>13</v>
      </c>
      <c r="D22">
        <v>13</v>
      </c>
    </row>
    <row r="23" spans="1:4" x14ac:dyDescent="0.25">
      <c r="A23">
        <v>27</v>
      </c>
      <c r="B23" t="s">
        <v>393</v>
      </c>
      <c r="C23" t="s">
        <v>13</v>
      </c>
      <c r="D23">
        <v>14</v>
      </c>
    </row>
    <row r="24" spans="1:4" x14ac:dyDescent="0.25">
      <c r="A24">
        <v>28</v>
      </c>
      <c r="B24" t="s">
        <v>394</v>
      </c>
      <c r="C24" t="s">
        <v>13</v>
      </c>
      <c r="D24">
        <v>14</v>
      </c>
    </row>
    <row r="25" spans="1:4" x14ac:dyDescent="0.25">
      <c r="A25">
        <v>29</v>
      </c>
      <c r="B25" t="s">
        <v>395</v>
      </c>
      <c r="C25" t="s">
        <v>13</v>
      </c>
      <c r="D25">
        <v>14</v>
      </c>
    </row>
    <row r="26" spans="1:4" x14ac:dyDescent="0.25">
      <c r="A26">
        <v>31</v>
      </c>
      <c r="B26" t="s">
        <v>399</v>
      </c>
      <c r="C26" t="s">
        <v>13</v>
      </c>
      <c r="D26">
        <v>16</v>
      </c>
    </row>
    <row r="27" spans="1:4" x14ac:dyDescent="0.25">
      <c r="A27">
        <v>32</v>
      </c>
      <c r="B27" t="s">
        <v>380</v>
      </c>
      <c r="C27" t="s">
        <v>13</v>
      </c>
      <c r="D27">
        <v>8</v>
      </c>
    </row>
    <row r="28" spans="1:4" x14ac:dyDescent="0.25">
      <c r="A28">
        <v>34</v>
      </c>
      <c r="B28" t="s">
        <v>407</v>
      </c>
      <c r="C28" t="s">
        <v>13</v>
      </c>
      <c r="D28">
        <v>18</v>
      </c>
    </row>
    <row r="29" spans="1:4" x14ac:dyDescent="0.25">
      <c r="A29">
        <v>35</v>
      </c>
      <c r="B29" t="s">
        <v>402</v>
      </c>
      <c r="C29" t="s">
        <v>13</v>
      </c>
      <c r="D29">
        <v>17</v>
      </c>
    </row>
    <row r="30" spans="1:4" x14ac:dyDescent="0.25">
      <c r="A30">
        <v>36</v>
      </c>
      <c r="B30" t="s">
        <v>403</v>
      </c>
      <c r="C30" t="s">
        <v>13</v>
      </c>
      <c r="D30">
        <v>18</v>
      </c>
    </row>
    <row r="31" spans="1:4" x14ac:dyDescent="0.25">
      <c r="A31">
        <v>37</v>
      </c>
      <c r="B31" t="s">
        <v>384</v>
      </c>
      <c r="C31" t="s">
        <v>13</v>
      </c>
      <c r="D31">
        <v>11</v>
      </c>
    </row>
    <row r="32" spans="1:4" x14ac:dyDescent="0.25">
      <c r="A32">
        <v>44</v>
      </c>
      <c r="B32" t="s">
        <v>398</v>
      </c>
      <c r="C32" t="s">
        <v>13</v>
      </c>
      <c r="D32">
        <v>16</v>
      </c>
    </row>
    <row r="33" spans="1:4" x14ac:dyDescent="0.25">
      <c r="A33">
        <v>46</v>
      </c>
      <c r="B33" t="s">
        <v>364</v>
      </c>
      <c r="C33" t="s">
        <v>13</v>
      </c>
      <c r="D33">
        <v>1</v>
      </c>
    </row>
    <row r="34" spans="1:4" x14ac:dyDescent="0.25">
      <c r="A34">
        <v>47</v>
      </c>
      <c r="B34" t="s">
        <v>382</v>
      </c>
      <c r="C34" t="s">
        <v>13</v>
      </c>
      <c r="D34">
        <v>10</v>
      </c>
    </row>
    <row r="35" spans="1:4" x14ac:dyDescent="0.25">
      <c r="A35">
        <v>50</v>
      </c>
      <c r="B35" t="s">
        <v>392</v>
      </c>
      <c r="C35" t="s">
        <v>14</v>
      </c>
      <c r="D35">
        <v>14</v>
      </c>
    </row>
    <row r="36" spans="1:4" x14ac:dyDescent="0.25">
      <c r="A36">
        <v>51</v>
      </c>
      <c r="B36" t="s">
        <v>371</v>
      </c>
      <c r="C36" t="s">
        <v>13</v>
      </c>
      <c r="D36">
        <v>3</v>
      </c>
    </row>
    <row r="37" spans="1:4" x14ac:dyDescent="0.25">
      <c r="A37">
        <v>52</v>
      </c>
      <c r="B37" t="s">
        <v>366</v>
      </c>
      <c r="C37" t="s">
        <v>14</v>
      </c>
      <c r="D37">
        <v>2</v>
      </c>
    </row>
    <row r="38" spans="1:4" x14ac:dyDescent="0.25">
      <c r="A38">
        <v>53</v>
      </c>
      <c r="B38" t="s">
        <v>405</v>
      </c>
      <c r="C38" t="s">
        <v>13</v>
      </c>
      <c r="D38">
        <v>18</v>
      </c>
    </row>
    <row r="39" spans="1:4" x14ac:dyDescent="0.25">
      <c r="A39">
        <v>54</v>
      </c>
      <c r="B39" t="s">
        <v>381</v>
      </c>
      <c r="C39" t="s">
        <v>13</v>
      </c>
      <c r="D39">
        <v>9</v>
      </c>
    </row>
    <row r="40" spans="1:4" x14ac:dyDescent="0.25">
      <c r="A40">
        <v>55</v>
      </c>
      <c r="B40" t="s">
        <v>390</v>
      </c>
      <c r="C40" t="s">
        <v>13</v>
      </c>
      <c r="D40">
        <v>13</v>
      </c>
    </row>
    <row r="41" spans="1:4" x14ac:dyDescent="0.25">
      <c r="A41">
        <v>57</v>
      </c>
      <c r="B41" t="s">
        <v>379</v>
      </c>
      <c r="C41" t="s">
        <v>13</v>
      </c>
      <c r="D41">
        <v>7</v>
      </c>
    </row>
    <row r="42" spans="1:4" x14ac:dyDescent="0.25">
      <c r="A42">
        <v>58</v>
      </c>
      <c r="B42" t="s">
        <v>406</v>
      </c>
      <c r="C42" t="s">
        <v>13</v>
      </c>
      <c r="D42">
        <v>18</v>
      </c>
    </row>
    <row r="43" spans="1:4" x14ac:dyDescent="0.25">
      <c r="A43">
        <v>60</v>
      </c>
      <c r="B43" t="s">
        <v>374</v>
      </c>
      <c r="C43" t="s">
        <v>13</v>
      </c>
      <c r="D43">
        <v>4</v>
      </c>
    </row>
    <row r="44" spans="1:4" x14ac:dyDescent="0.25">
      <c r="A44">
        <v>61</v>
      </c>
      <c r="B44" t="s">
        <v>404</v>
      </c>
      <c r="C44" t="s">
        <v>13</v>
      </c>
      <c r="D44">
        <v>18</v>
      </c>
    </row>
    <row r="45" spans="1:4" x14ac:dyDescent="0.25">
      <c r="A45">
        <v>62</v>
      </c>
      <c r="B45" t="s">
        <v>378</v>
      </c>
      <c r="C45" t="s">
        <v>13</v>
      </c>
      <c r="D45">
        <v>6</v>
      </c>
    </row>
    <row r="46" spans="1:4" x14ac:dyDescent="0.25">
      <c r="A46">
        <v>63</v>
      </c>
      <c r="B46" t="s">
        <v>389</v>
      </c>
      <c r="C46" t="s">
        <v>13</v>
      </c>
      <c r="D46">
        <v>13</v>
      </c>
    </row>
  </sheetData>
  <sortState ref="A2:D46">
    <sortCondition ref="A2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346</v>
      </c>
      <c r="C2" t="s">
        <v>13</v>
      </c>
    </row>
    <row r="3" spans="1:3" x14ac:dyDescent="0.25">
      <c r="A3">
        <v>2</v>
      </c>
      <c r="B3" t="s">
        <v>347</v>
      </c>
      <c r="C3" t="s">
        <v>14</v>
      </c>
    </row>
    <row r="4" spans="1:3" x14ac:dyDescent="0.25">
      <c r="A4">
        <v>3</v>
      </c>
      <c r="B4" t="s">
        <v>348</v>
      </c>
      <c r="C4" t="s">
        <v>13</v>
      </c>
    </row>
    <row r="5" spans="1:3" x14ac:dyDescent="0.25">
      <c r="A5">
        <v>4</v>
      </c>
      <c r="B5" t="s">
        <v>349</v>
      </c>
      <c r="C5" t="s">
        <v>13</v>
      </c>
    </row>
    <row r="6" spans="1:3" x14ac:dyDescent="0.25">
      <c r="A6">
        <v>5</v>
      </c>
      <c r="B6" t="s">
        <v>350</v>
      </c>
      <c r="C6" t="s">
        <v>13</v>
      </c>
    </row>
    <row r="7" spans="1:3" x14ac:dyDescent="0.25">
      <c r="A7">
        <v>6</v>
      </c>
      <c r="B7" t="s">
        <v>351</v>
      </c>
      <c r="C7" t="s">
        <v>13</v>
      </c>
    </row>
    <row r="8" spans="1:3" x14ac:dyDescent="0.25">
      <c r="A8">
        <v>7</v>
      </c>
      <c r="B8" t="s">
        <v>352</v>
      </c>
      <c r="C8" t="s">
        <v>13</v>
      </c>
    </row>
    <row r="9" spans="1:3" x14ac:dyDescent="0.25">
      <c r="A9">
        <v>8</v>
      </c>
      <c r="B9" t="s">
        <v>353</v>
      </c>
      <c r="C9" t="s">
        <v>13</v>
      </c>
    </row>
    <row r="10" spans="1:3" x14ac:dyDescent="0.25">
      <c r="A10">
        <v>9</v>
      </c>
      <c r="B10" t="s">
        <v>354</v>
      </c>
      <c r="C10" t="s">
        <v>13</v>
      </c>
    </row>
    <row r="11" spans="1:3" x14ac:dyDescent="0.25">
      <c r="A11">
        <v>10</v>
      </c>
      <c r="B11" t="s">
        <v>355</v>
      </c>
      <c r="C11" t="s">
        <v>13</v>
      </c>
    </row>
    <row r="12" spans="1:3" x14ac:dyDescent="0.25">
      <c r="A12">
        <v>11</v>
      </c>
      <c r="B12" t="s">
        <v>356</v>
      </c>
      <c r="C12" t="s">
        <v>13</v>
      </c>
    </row>
    <row r="13" spans="1:3" x14ac:dyDescent="0.25">
      <c r="A13">
        <v>12</v>
      </c>
      <c r="B13" t="s">
        <v>357</v>
      </c>
      <c r="C13" t="s">
        <v>13</v>
      </c>
    </row>
    <row r="14" spans="1:3" x14ac:dyDescent="0.25">
      <c r="A14">
        <v>13</v>
      </c>
      <c r="B14" t="s">
        <v>358</v>
      </c>
      <c r="C14" t="s">
        <v>13</v>
      </c>
    </row>
    <row r="15" spans="1:3" x14ac:dyDescent="0.25">
      <c r="A15">
        <v>14</v>
      </c>
      <c r="B15" t="s">
        <v>359</v>
      </c>
      <c r="C15" t="s">
        <v>14</v>
      </c>
    </row>
    <row r="16" spans="1:3" x14ac:dyDescent="0.25">
      <c r="A16">
        <v>15</v>
      </c>
      <c r="B16" t="s">
        <v>360</v>
      </c>
      <c r="C16" t="s">
        <v>13</v>
      </c>
    </row>
    <row r="17" spans="1:3" x14ac:dyDescent="0.25">
      <c r="A17">
        <v>16</v>
      </c>
      <c r="B17" t="s">
        <v>361</v>
      </c>
      <c r="C17" t="s">
        <v>13</v>
      </c>
    </row>
    <row r="18" spans="1:3" x14ac:dyDescent="0.25">
      <c r="A18">
        <v>17</v>
      </c>
      <c r="B18" t="s">
        <v>362</v>
      </c>
      <c r="C18" t="s">
        <v>13</v>
      </c>
    </row>
    <row r="19" spans="1:3" x14ac:dyDescent="0.25">
      <c r="A19">
        <v>18</v>
      </c>
      <c r="B19" t="s">
        <v>363</v>
      </c>
      <c r="C19" t="s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Ships</vt:lpstr>
      <vt:lpstr>Harbors</vt:lpstr>
      <vt:lpstr>Lakes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</dc:creator>
  <cp:lastModifiedBy>Hannes Brunner</cp:lastModifiedBy>
  <dcterms:created xsi:type="dcterms:W3CDTF">2014-08-02T07:13:04Z</dcterms:created>
  <dcterms:modified xsi:type="dcterms:W3CDTF">2014-08-02T07:29:16Z</dcterms:modified>
</cp:coreProperties>
</file>