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namedSheetViews/namedSheetView1.xml" ContentType="application/vnd.ms-excel.namedsheetview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120" yWindow="-60" windowWidth="20760" windowHeight="6645"/>
  </bookViews>
  <sheets>
    <sheet name="Relatório" sheetId="11" r:id="rId1"/>
    <sheet name="Listas" sheetId="14" state="hidden" r:id="rId2"/>
  </sheets>
  <definedNames>
    <definedName name="_xlnm._FilterDatabase" localSheetId="0" hidden="1">Relatório!$A$1:$K$86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B86" i="11" l="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G2" i="11"/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H10" i="11"/>
  <c r="G11" i="11"/>
  <c r="H11" i="11"/>
  <c r="G12" i="11"/>
  <c r="H12" i="11"/>
  <c r="G13" i="11"/>
  <c r="H13" i="11"/>
  <c r="G14" i="11"/>
  <c r="H14" i="11"/>
  <c r="G15" i="11"/>
  <c r="H15" i="11"/>
  <c r="H16" i="11"/>
  <c r="G17" i="11"/>
  <c r="H17" i="11"/>
  <c r="G18" i="11"/>
  <c r="H18" i="11"/>
  <c r="G19" i="11"/>
  <c r="H19" i="11"/>
  <c r="G20" i="11"/>
  <c r="H20" i="11"/>
  <c r="H21" i="11"/>
  <c r="H22" i="11"/>
  <c r="H23" i="11"/>
  <c r="H24" i="11"/>
  <c r="H25" i="11"/>
  <c r="H26" i="11"/>
  <c r="H27" i="11"/>
  <c r="H28" i="11"/>
  <c r="G29" i="11"/>
  <c r="H29" i="11"/>
  <c r="G30" i="11"/>
  <c r="H30" i="11"/>
  <c r="G31" i="11"/>
  <c r="H31" i="11"/>
  <c r="G32" i="11"/>
  <c r="H32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H58" i="11"/>
  <c r="G59" i="11"/>
  <c r="H59" i="11"/>
  <c r="G60" i="11"/>
  <c r="H60" i="11"/>
  <c r="G61" i="11"/>
  <c r="H61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H76" i="11"/>
  <c r="H77" i="11"/>
  <c r="H78" i="11"/>
  <c r="G79" i="11"/>
  <c r="H79" i="11"/>
  <c r="G80" i="11"/>
  <c r="H80" i="11"/>
  <c r="G81" i="11"/>
  <c r="H81" i="11"/>
  <c r="H82" i="11"/>
  <c r="G83" i="11"/>
  <c r="H83" i="11"/>
  <c r="G84" i="11"/>
  <c r="H84" i="11"/>
  <c r="G85" i="11"/>
  <c r="H85" i="11"/>
  <c r="G86" i="11"/>
  <c r="H86" i="11"/>
  <c r="H2" i="11"/>
</calcChain>
</file>

<file path=xl/sharedStrings.xml><?xml version="1.0" encoding="utf-8"?>
<sst xmlns="http://schemas.openxmlformats.org/spreadsheetml/2006/main" count="184" uniqueCount="125">
  <si>
    <t>SMUL</t>
  </si>
  <si>
    <t>SEPE</t>
  </si>
  <si>
    <t>SMIT</t>
  </si>
  <si>
    <t>SMDET</t>
  </si>
  <si>
    <t>Secretaria</t>
  </si>
  <si>
    <t>Meta</t>
  </si>
  <si>
    <t>Em execução (c/ entregas)</t>
  </si>
  <si>
    <t>SMS</t>
  </si>
  <si>
    <t>Em desenvolvimento (s/ entregas)</t>
  </si>
  <si>
    <t>Concluída</t>
  </si>
  <si>
    <t>SME</t>
  </si>
  <si>
    <t>SEHAB</t>
  </si>
  <si>
    <t>SMADS</t>
  </si>
  <si>
    <t>SMDHC</t>
  </si>
  <si>
    <t>SMC</t>
  </si>
  <si>
    <t>SMRI</t>
  </si>
  <si>
    <t>SMPED</t>
  </si>
  <si>
    <t>SEME</t>
  </si>
  <si>
    <t>SMSU</t>
  </si>
  <si>
    <t>SIURB</t>
  </si>
  <si>
    <t>SMSUB</t>
  </si>
  <si>
    <t>SMUL; SEPE</t>
  </si>
  <si>
    <t>SESANA</t>
  </si>
  <si>
    <t>SVMA</t>
  </si>
  <si>
    <t>SEHAB; SECLIMA</t>
  </si>
  <si>
    <t>SP-REGULA</t>
  </si>
  <si>
    <t>SEDP; SMDET</t>
  </si>
  <si>
    <t>PGM</t>
  </si>
  <si>
    <t>CGM</t>
  </si>
  <si>
    <t>SF</t>
  </si>
  <si>
    <t>Custo Previsto</t>
  </si>
  <si>
    <t>Meta 1</t>
  </si>
  <si>
    <t>Meta 2</t>
  </si>
  <si>
    <t>Meta 3</t>
  </si>
  <si>
    <t>Meta 4</t>
  </si>
  <si>
    <t>Meta 5</t>
  </si>
  <si>
    <t>Meta 6</t>
  </si>
  <si>
    <t>Meta 7</t>
  </si>
  <si>
    <t>Meta 8</t>
  </si>
  <si>
    <t>Meta 9</t>
  </si>
  <si>
    <t>Meta 10</t>
  </si>
  <si>
    <t>Meta 11</t>
  </si>
  <si>
    <t>Meta 12</t>
  </si>
  <si>
    <t>Meta 13</t>
  </si>
  <si>
    <t>Meta 14</t>
  </si>
  <si>
    <t>Meta 15</t>
  </si>
  <si>
    <t>Meta 16</t>
  </si>
  <si>
    <t>Meta 17</t>
  </si>
  <si>
    <t>Meta 18</t>
  </si>
  <si>
    <t>Meta 19.a</t>
  </si>
  <si>
    <t>Meta 19.b</t>
  </si>
  <si>
    <t>Meta 19.c</t>
  </si>
  <si>
    <t>Meta 19.d</t>
  </si>
  <si>
    <t>Meta 19.e</t>
  </si>
  <si>
    <t>Meta 19.f</t>
  </si>
  <si>
    <t>Meta 19.g</t>
  </si>
  <si>
    <t>Meta 19.h</t>
  </si>
  <si>
    <t>Meta 19.i</t>
  </si>
  <si>
    <t>Meta 20</t>
  </si>
  <si>
    <t>Meta 21</t>
  </si>
  <si>
    <t>Meta 22</t>
  </si>
  <si>
    <t>Meta 23</t>
  </si>
  <si>
    <t>Meta 24</t>
  </si>
  <si>
    <t>Meta 25</t>
  </si>
  <si>
    <t>Meta 26</t>
  </si>
  <si>
    <t>Meta 27</t>
  </si>
  <si>
    <t>Meta 28</t>
  </si>
  <si>
    <t>Meta 29</t>
  </si>
  <si>
    <t>Meta 30</t>
  </si>
  <si>
    <t>Meta 31</t>
  </si>
  <si>
    <t>Meta 32</t>
  </si>
  <si>
    <t>Meta 33</t>
  </si>
  <si>
    <t>Meta 34</t>
  </si>
  <si>
    <t>Meta 35</t>
  </si>
  <si>
    <t>Meta 36</t>
  </si>
  <si>
    <t>Meta 37</t>
  </si>
  <si>
    <t>Meta 38</t>
  </si>
  <si>
    <t>Meta 39</t>
  </si>
  <si>
    <t>Meta 40</t>
  </si>
  <si>
    <t>Meta 41</t>
  </si>
  <si>
    <t>Meta 42</t>
  </si>
  <si>
    <t>Meta 43</t>
  </si>
  <si>
    <t>Meta 44</t>
  </si>
  <si>
    <t>Meta 45</t>
  </si>
  <si>
    <t>Meta 46</t>
  </si>
  <si>
    <t>Meta 47</t>
  </si>
  <si>
    <t>Meta 48</t>
  </si>
  <si>
    <t>Meta 49</t>
  </si>
  <si>
    <t>Meta 50</t>
  </si>
  <si>
    <t>Meta 51</t>
  </si>
  <si>
    <t>Meta 52</t>
  </si>
  <si>
    <t>Meta 53</t>
  </si>
  <si>
    <t>Meta 54</t>
  </si>
  <si>
    <t>Meta 55</t>
  </si>
  <si>
    <t>Meta 56</t>
  </si>
  <si>
    <t>Meta 57</t>
  </si>
  <si>
    <t>Meta 58</t>
  </si>
  <si>
    <t>Meta 59</t>
  </si>
  <si>
    <t>Meta 60</t>
  </si>
  <si>
    <t>Meta 61</t>
  </si>
  <si>
    <t>Meta 62</t>
  </si>
  <si>
    <t>Meta 63</t>
  </si>
  <si>
    <t>Meta 64</t>
  </si>
  <si>
    <t>Meta 65</t>
  </si>
  <si>
    <t>Meta 66</t>
  </si>
  <si>
    <t>Meta 67</t>
  </si>
  <si>
    <t>Meta 68</t>
  </si>
  <si>
    <t>Meta 69</t>
  </si>
  <si>
    <t>Meta 70</t>
  </si>
  <si>
    <t>Meta 71</t>
  </si>
  <si>
    <t>Meta 72</t>
  </si>
  <si>
    <t>Meta 73</t>
  </si>
  <si>
    <t>Meta 74</t>
  </si>
  <si>
    <t>Meta 75</t>
  </si>
  <si>
    <t>Meta 76</t>
  </si>
  <si>
    <t>Meta 77</t>
  </si>
  <si>
    <t>Entrega física prevista para o quadriênio</t>
  </si>
  <si>
    <t>Índice de cumprimento acumulado (no quadriênio)</t>
  </si>
  <si>
    <t>Entrega física realizada até fev/2022</t>
  </si>
  <si>
    <t>Orçamento Realizado até dez/2021</t>
  </si>
  <si>
    <t>Índice de cumprimento acumulado (até fev/2022)</t>
  </si>
  <si>
    <t>SMT + SETRAM</t>
  </si>
  <si>
    <t xml:space="preserve">Execução Orçamentária (liq/emp - até dez/2021) </t>
  </si>
  <si>
    <t xml:space="preserve">Execução Orçamentária (empenho dez/21 em relação ao custo) </t>
  </si>
  <si>
    <t>Secretaria1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</si>
</sst>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44546A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17" fontId="2" fillId="3" borderId="3" xfId="0" applyNumberFormat="1" applyFont="1" applyFill="1" applyBorder="1" applyAlignment="1">
      <alignment horizontal="center" vertical="center" wrapText="1"/>
    </xf>
    <xf numFmtId="17" fontId="3" fillId="0" borderId="3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64" fontId="0" fillId="0" borderId="2" xfId="0" quotePrefix="1" applyNumberFormat="1" applyBorder="1" applyAlignment="1">
      <alignment horizontal="right" vertical="center"/>
    </xf>
    <xf numFmtId="164" fontId="0" fillId="2" borderId="2" xfId="0" quotePrefix="1" applyNumberForma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9" fontId="1" fillId="0" borderId="0" xfId="2" applyFont="1" applyBorder="1" applyAlignment="1">
      <alignment horizontal="left" vertical="center"/>
    </xf>
    <xf numFmtId="43" fontId="0" fillId="0" borderId="0" xfId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1" applyNumberFormat="1" applyFont="1" applyBorder="1" applyAlignment="1">
      <alignment horizontal="lef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42" Type="http://schemas.microsoft.com/office/2017/10/relationships/person" Target="persons/person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Denis" id="{8D719A77-0A5E-4FCD-BFDA-3EC199C3BAD7}">
    <nsvFilter filterId="{39242362-B35D-4D0A-B792-8D8F4BF7F04D}" ref="A3:N88" tableId="0">
      <columnFilter colId="12">
        <filter colId="12">
          <x:filters blank="1">
            <x:filter val="0,0%"/>
          </x:filters>
        </filter>
      </columnFilter>
      <sortRules>
        <sortRule colId="12">
          <sortCondition ref="M3:M88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Denis Delgado Santos" id="{7028426F-77CB-410B-9358-B32118CCC75F}" userId="S::denisdelgado@prefeitura.sp.gov.br::1b2b33e9-5704-4db5-a509-fa784955e97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2-03-11T14:33:32.44" personId="{7028426F-77CB-410B-9358-B32118CCC75F}" id="{CAE956F0-6B80-446F-9801-AD3C8945F263}">
    <text>= realizado mensal
(em caso de dúvida consulte a planilha de SEPE)</text>
  </threadedComment>
  <threadedComment ref="L9" dT="2022-03-11T16:26:28.30" personId="{7028426F-77CB-410B-9358-B32118CCC75F}" id="{AC9E9011-6A8E-4BC4-BC2E-244B1B6E69EE}">
    <text>= realizado mensal
* atraso na apuração = 3 meses
(em caso de dúvida consulte a planilha de SMS)</text>
  </threadedComment>
  <threadedComment ref="L15" dT="2022-03-11T14:55:20.99" personId="{7028426F-77CB-410B-9358-B32118CCC75F}" id="{06B9FAE7-A02F-48BF-A5ED-0076957F536A}">
    <text>valor publicado no Relatório PdM (planilha de SEHAB está desatualizada)</text>
  </threadedComment>
  <threadedComment ref="L21" dT="2022-03-11T14:42:35.26" personId="{7028426F-77CB-410B-9358-B32118CCC75F}" id="{144E1F5F-6D41-4D91-ABEE-80012A63E2BF}">
    <text>= resultado acumulado do início deste ano até o mês atual
(em caso de dúvida consulte a planilha de SMDHC)</text>
  </threadedComment>
  <threadedComment ref="L31" dT="2022-03-11T14:33:11.42" personId="{7028426F-77CB-410B-9358-B32118CCC75F}" id="{1377B914-3AE7-449B-9DF2-849170CF8A1F}">
    <text>= realizado mensal
(em caso de dúvida consulte a planilha de SMDHC)</text>
  </threadedComment>
  <threadedComment ref="L42" dT="2022-03-11T14:43:26.25" personId="{7028426F-77CB-410B-9358-B32118CCC75F}" id="{C63080BA-412C-4050-9C04-972DE55C146A}">
    <text>= resultado acumulado do início deste ano até o mês atual
(em caso de dúvida consulte a planilha de SMSU)</text>
  </threadedComment>
  <threadedComment ref="L45" dT="2022-03-11T14:55:35.41" personId="{7028426F-77CB-410B-9358-B32118CCC75F}" id="{BCE62273-0029-407C-B96B-ED7AE6092D12}">
    <text>valor publicado no Relatório PdM (planilha de SMSUB está desatualizada)</text>
  </threadedComment>
  <threadedComment ref="L47" dT="2022-03-11T14:55:39.74" personId="{7028426F-77CB-410B-9358-B32118CCC75F}" id="{99036B0F-FA9B-4AB1-BCE2-FB84F5F35DB1}">
    <text>valor publicado no Relatório PdM (planilha de SMSUB está desatualizada)</text>
  </threadedComment>
  <threadedComment ref="L50" dT="2022-03-11T16:24:56.53" personId="{7028426F-77CB-410B-9358-B32118CCC75F}" id="{7E1474EB-52B6-4D79-8BE1-C05FB33C68E7}">
    <text>* atraso na apuração = 3 meses
(em caso de dúvida consulte a planilha de SMT)</text>
  </threadedComment>
  <threadedComment ref="L51" dT="2022-03-11T14:55:42.85" personId="{7028426F-77CB-410B-9358-B32118CCC75F}" id="{77F7613B-B2DF-4F47-87EC-6BFE45813661}">
    <text>valor publicado no Relatório PdM (planilha de SMSUB está desatualizada)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</sheetPr>
  <dimension ref="A1:K102"/>
  <sheetViews>
    <sheetView showGridLines="0" tabSelected="1" workbookViewId="0">
      <pane ySplit="1" topLeftCell="A45" activePane="bottomLeft" state="frozen"/>
      <selection pane="bottomLeft" sqref="A1:L1048576"/>
    </sheetView>
  </sheetViews>
  <sheetFormatPr defaultRowHeight="15" x14ac:dyDescent="0.25"/>
  <cols>
    <col min="1" max="1" width="15.85546875" style="1" bestFit="1" customWidth="1"/>
    <col min="2" max="2" width="15.85546875" style="1" customWidth="1"/>
    <col min="3" max="8" width="16.42578125" style="1" customWidth="1"/>
    <col min="9" max="10" width="15.42578125" style="1" customWidth="1"/>
    <col min="11" max="11" width="15.42578125" style="1" bestFit="1" customWidth="1"/>
    <col min="12" max="16384" width="9.140625" style="1"/>
  </cols>
  <sheetData>
    <row r="1" spans="1:11" ht="75" x14ac:dyDescent="0.25">
      <c r="A1" s="5" t="s">
        <v>4</v>
      </c>
      <c r="B1" s="5" t="s">
        <v>124</v>
      </c>
      <c r="C1" s="5" t="s">
        <v>5</v>
      </c>
      <c r="D1" s="12" t="s">
        <v>119</v>
      </c>
      <c r="E1" s="12" t="s">
        <v>118</v>
      </c>
      <c r="F1" s="12" t="s">
        <v>116</v>
      </c>
      <c r="G1" s="7" t="s">
        <v>123</v>
      </c>
      <c r="H1" s="7" t="s">
        <v>117</v>
      </c>
      <c r="I1" s="7" t="s">
        <v>122</v>
      </c>
      <c r="J1" s="7" t="s">
        <v>120</v>
      </c>
      <c r="K1" s="6" t="s">
        <v>30</v>
      </c>
    </row>
    <row r="2" spans="1:11" x14ac:dyDescent="0.25">
      <c r="A2" s="2" t="s">
        <v>1</v>
      </c>
      <c r="B2" s="2" t="str">
        <f>IF(A2="SMT + SETRAM",C2,A2)</f>
        <v>SEPE</v>
      </c>
      <c r="C2" s="3" t="s">
        <v>31</v>
      </c>
      <c r="D2" s="16">
        <v>534502328.83000004</v>
      </c>
      <c r="E2" s="13">
        <v>1742191</v>
      </c>
      <c r="F2" s="13">
        <v>1700000</v>
      </c>
      <c r="G2" s="14">
        <f>D2/K2</f>
        <v>0.41196252238818221</v>
      </c>
      <c r="H2" s="14">
        <f>+E2/F2</f>
        <v>1.0248182352941178</v>
      </c>
      <c r="I2" s="9">
        <v>0.97360960416977604</v>
      </c>
      <c r="J2" s="10">
        <v>1.05</v>
      </c>
      <c r="K2" s="8">
        <v>1297453772.5699999</v>
      </c>
    </row>
    <row r="3" spans="1:11" x14ac:dyDescent="0.25">
      <c r="A3" s="2" t="s">
        <v>7</v>
      </c>
      <c r="B3" s="2" t="str">
        <f t="shared" ref="B3:B66" si="0">IF(A3="SMT + SETRAM",C3,A3)</f>
        <v>SMS</v>
      </c>
      <c r="C3" s="3" t="s">
        <v>32</v>
      </c>
      <c r="D3" s="16">
        <v>83242998.520000011</v>
      </c>
      <c r="E3" s="13">
        <v>51.1</v>
      </c>
      <c r="F3" s="13">
        <v>100</v>
      </c>
      <c r="G3" s="14">
        <f t="shared" ref="G3:G66" si="1">D3/K3</f>
        <v>2.7747666173333339</v>
      </c>
      <c r="H3" s="14">
        <f t="shared" ref="H3:H66" si="2">+E3/F3</f>
        <v>0.51100000000000001</v>
      </c>
      <c r="I3" s="9">
        <v>0.6566484541864146</v>
      </c>
      <c r="J3" s="10">
        <v>0.96099999999999997</v>
      </c>
      <c r="K3" s="8">
        <v>30000000</v>
      </c>
    </row>
    <row r="4" spans="1:11" x14ac:dyDescent="0.25">
      <c r="A4" s="2" t="s">
        <v>7</v>
      </c>
      <c r="B4" s="2" t="str">
        <f t="shared" si="0"/>
        <v>SMS</v>
      </c>
      <c r="C4" s="3" t="s">
        <v>33</v>
      </c>
      <c r="D4" s="16">
        <v>91785161.900000021</v>
      </c>
      <c r="E4" s="13">
        <v>11</v>
      </c>
      <c r="F4" s="13">
        <v>30</v>
      </c>
      <c r="G4" s="14">
        <f t="shared" si="1"/>
        <v>1.6603473258245227</v>
      </c>
      <c r="H4" s="14">
        <f t="shared" si="2"/>
        <v>0.36666666666666664</v>
      </c>
      <c r="I4" s="9">
        <v>0.92987128805184349</v>
      </c>
      <c r="J4" s="10">
        <v>1.05</v>
      </c>
      <c r="K4" s="8">
        <v>55280699.689999998</v>
      </c>
    </row>
    <row r="5" spans="1:11" x14ac:dyDescent="0.25">
      <c r="A5" s="2" t="s">
        <v>7</v>
      </c>
      <c r="B5" s="2" t="str">
        <f t="shared" si="0"/>
        <v>SMS</v>
      </c>
      <c r="C5" s="3" t="s">
        <v>34</v>
      </c>
      <c r="D5" s="16">
        <v>130057582.63999994</v>
      </c>
      <c r="E5" s="13">
        <v>99</v>
      </c>
      <c r="F5" s="13">
        <v>187</v>
      </c>
      <c r="G5" s="14">
        <f t="shared" si="1"/>
        <v>0.68342178966430911</v>
      </c>
      <c r="H5" s="14">
        <f t="shared" si="2"/>
        <v>0.52941176470588236</v>
      </c>
      <c r="I5" s="9">
        <v>0.99942524635255658</v>
      </c>
      <c r="J5" s="10">
        <v>0.66400000000000003</v>
      </c>
      <c r="K5" s="8">
        <v>190303535.25</v>
      </c>
    </row>
    <row r="6" spans="1:11" x14ac:dyDescent="0.25">
      <c r="A6" s="2" t="s">
        <v>7</v>
      </c>
      <c r="B6" s="2" t="str">
        <f t="shared" si="0"/>
        <v>SMS</v>
      </c>
      <c r="C6" s="3" t="s">
        <v>35</v>
      </c>
      <c r="D6" s="16">
        <v>0</v>
      </c>
      <c r="E6" s="13">
        <v>0</v>
      </c>
      <c r="F6" s="13">
        <v>6</v>
      </c>
      <c r="G6" s="14">
        <f t="shared" si="1"/>
        <v>0</v>
      </c>
      <c r="H6" s="14">
        <f t="shared" si="2"/>
        <v>0</v>
      </c>
      <c r="I6" s="9">
        <v>0</v>
      </c>
      <c r="J6" s="10">
        <v>0</v>
      </c>
      <c r="K6" s="8">
        <v>49829584</v>
      </c>
    </row>
    <row r="7" spans="1:11" x14ac:dyDescent="0.25">
      <c r="A7" s="2" t="s">
        <v>7</v>
      </c>
      <c r="B7" s="2" t="str">
        <f t="shared" si="0"/>
        <v>SMS</v>
      </c>
      <c r="C7" s="3" t="s">
        <v>36</v>
      </c>
      <c r="D7" s="16">
        <v>0</v>
      </c>
      <c r="E7" s="13">
        <v>0</v>
      </c>
      <c r="F7" s="13">
        <v>0.95</v>
      </c>
      <c r="G7" s="14">
        <f t="shared" si="1"/>
        <v>0</v>
      </c>
      <c r="H7" s="14">
        <f t="shared" si="2"/>
        <v>0</v>
      </c>
      <c r="I7" s="9">
        <v>0</v>
      </c>
      <c r="J7" s="10">
        <v>0</v>
      </c>
      <c r="K7" s="8">
        <v>1127526.72</v>
      </c>
    </row>
    <row r="8" spans="1:11" x14ac:dyDescent="0.25">
      <c r="A8" s="2" t="s">
        <v>7</v>
      </c>
      <c r="B8" s="2" t="str">
        <f t="shared" si="0"/>
        <v>SMS</v>
      </c>
      <c r="C8" s="3" t="s">
        <v>37</v>
      </c>
      <c r="D8" s="16">
        <v>0</v>
      </c>
      <c r="E8" s="13">
        <v>1</v>
      </c>
      <c r="F8" s="13">
        <v>6</v>
      </c>
      <c r="G8" s="14">
        <f t="shared" si="1"/>
        <v>0</v>
      </c>
      <c r="H8" s="14">
        <f t="shared" si="2"/>
        <v>0.16666666666666666</v>
      </c>
      <c r="I8" s="9">
        <v>0</v>
      </c>
      <c r="J8" s="10">
        <v>1</v>
      </c>
      <c r="K8" s="8">
        <v>57874.94</v>
      </c>
    </row>
    <row r="9" spans="1:11" x14ac:dyDescent="0.25">
      <c r="A9" s="2" t="s">
        <v>7</v>
      </c>
      <c r="B9" s="2" t="str">
        <f t="shared" si="0"/>
        <v>SMS</v>
      </c>
      <c r="C9" s="3" t="s">
        <v>38</v>
      </c>
      <c r="D9" s="16">
        <v>0</v>
      </c>
      <c r="E9" s="13">
        <v>1</v>
      </c>
      <c r="F9" s="13">
        <v>6</v>
      </c>
      <c r="G9" s="14">
        <f t="shared" si="1"/>
        <v>0</v>
      </c>
      <c r="H9" s="14">
        <f t="shared" si="2"/>
        <v>0.16666666666666666</v>
      </c>
      <c r="I9" s="9">
        <v>0</v>
      </c>
      <c r="J9" s="10">
        <v>0.33300000000000002</v>
      </c>
      <c r="K9" s="8">
        <v>3000000</v>
      </c>
    </row>
    <row r="10" spans="1:11" x14ac:dyDescent="0.25">
      <c r="A10" s="2" t="s">
        <v>7</v>
      </c>
      <c r="B10" s="2" t="str">
        <f t="shared" si="0"/>
        <v>SMS</v>
      </c>
      <c r="C10" s="3" t="s">
        <v>39</v>
      </c>
      <c r="D10" s="16">
        <v>51418009.599999964</v>
      </c>
      <c r="E10" s="13">
        <v>56</v>
      </c>
      <c r="F10" s="13">
        <v>48</v>
      </c>
      <c r="G10" s="14">
        <v>0</v>
      </c>
      <c r="H10" s="14">
        <f t="shared" si="2"/>
        <v>1.1666666666666667</v>
      </c>
      <c r="I10" s="9">
        <v>0</v>
      </c>
      <c r="J10" s="10">
        <v>1.05</v>
      </c>
      <c r="K10" s="8">
        <v>0</v>
      </c>
    </row>
    <row r="11" spans="1:11" x14ac:dyDescent="0.25">
      <c r="A11" s="2" t="s">
        <v>10</v>
      </c>
      <c r="B11" s="2" t="str">
        <f t="shared" si="0"/>
        <v>SME</v>
      </c>
      <c r="C11" s="3" t="s">
        <v>40</v>
      </c>
      <c r="D11" s="16">
        <v>0</v>
      </c>
      <c r="E11" s="13">
        <v>11016</v>
      </c>
      <c r="F11" s="13">
        <v>50000</v>
      </c>
      <c r="G11" s="14">
        <f t="shared" si="1"/>
        <v>0</v>
      </c>
      <c r="H11" s="14">
        <f t="shared" si="2"/>
        <v>0.22031999999999999</v>
      </c>
      <c r="I11" s="9">
        <v>0.44137360346208343</v>
      </c>
      <c r="J11" s="10">
        <v>1.05</v>
      </c>
      <c r="K11" s="8">
        <v>44682760.170000002</v>
      </c>
    </row>
    <row r="12" spans="1:11" x14ac:dyDescent="0.25">
      <c r="A12" s="2" t="s">
        <v>1</v>
      </c>
      <c r="B12" s="2" t="str">
        <f t="shared" si="0"/>
        <v>SEPE</v>
      </c>
      <c r="C12" s="3" t="s">
        <v>41</v>
      </c>
      <c r="D12" s="16">
        <v>0</v>
      </c>
      <c r="E12" s="13">
        <v>0</v>
      </c>
      <c r="F12" s="13">
        <v>3</v>
      </c>
      <c r="G12" s="14">
        <f t="shared" si="1"/>
        <v>0</v>
      </c>
      <c r="H12" s="14">
        <f t="shared" si="2"/>
        <v>0</v>
      </c>
      <c r="I12" s="9">
        <v>0</v>
      </c>
      <c r="J12" s="10">
        <v>0</v>
      </c>
      <c r="K12" s="8">
        <v>200000</v>
      </c>
    </row>
    <row r="13" spans="1:11" x14ac:dyDescent="0.25">
      <c r="A13" s="2" t="s">
        <v>11</v>
      </c>
      <c r="B13" s="2" t="str">
        <f t="shared" si="0"/>
        <v>SEHAB</v>
      </c>
      <c r="C13" s="3" t="s">
        <v>42</v>
      </c>
      <c r="D13" s="16">
        <v>571645916.11999989</v>
      </c>
      <c r="E13" s="13">
        <v>3582</v>
      </c>
      <c r="F13" s="13">
        <v>49187</v>
      </c>
      <c r="G13" s="14">
        <f t="shared" si="1"/>
        <v>0.88962824064438606</v>
      </c>
      <c r="H13" s="14">
        <f t="shared" si="2"/>
        <v>7.2824120194360298E-2</v>
      </c>
      <c r="I13" s="9">
        <v>0.73617923629434001</v>
      </c>
      <c r="J13" s="10">
        <v>1.05</v>
      </c>
      <c r="K13" s="8">
        <v>642567187.05999994</v>
      </c>
    </row>
    <row r="14" spans="1:11" x14ac:dyDescent="0.25">
      <c r="A14" s="2" t="s">
        <v>11</v>
      </c>
      <c r="B14" s="2" t="str">
        <f t="shared" si="0"/>
        <v>SEHAB</v>
      </c>
      <c r="C14" s="3" t="s">
        <v>43</v>
      </c>
      <c r="D14" s="16">
        <v>42593823.689999998</v>
      </c>
      <c r="E14" s="13">
        <v>6349</v>
      </c>
      <c r="F14" s="13">
        <v>28755</v>
      </c>
      <c r="G14" s="14">
        <f t="shared" si="1"/>
        <v>0.18217009929727124</v>
      </c>
      <c r="H14" s="14">
        <f t="shared" si="2"/>
        <v>0.22079638323769779</v>
      </c>
      <c r="I14" s="9">
        <v>0.58832545822560789</v>
      </c>
      <c r="J14" s="10">
        <v>0.81599999999999995</v>
      </c>
      <c r="K14" s="8">
        <v>233813473.53</v>
      </c>
    </row>
    <row r="15" spans="1:11" x14ac:dyDescent="0.25">
      <c r="A15" s="2" t="s">
        <v>11</v>
      </c>
      <c r="B15" s="2" t="str">
        <f t="shared" si="0"/>
        <v>SEHAB</v>
      </c>
      <c r="C15" s="3" t="s">
        <v>44</v>
      </c>
      <c r="D15" s="16">
        <v>0</v>
      </c>
      <c r="E15" s="13">
        <v>10919</v>
      </c>
      <c r="F15" s="13">
        <v>220000</v>
      </c>
      <c r="G15" s="14">
        <f t="shared" si="1"/>
        <v>0</v>
      </c>
      <c r="H15" s="14">
        <f t="shared" si="2"/>
        <v>4.963181818181818E-2</v>
      </c>
      <c r="I15" s="9">
        <v>0</v>
      </c>
      <c r="J15" s="10">
        <v>9.6000000000000002E-2</v>
      </c>
      <c r="K15" s="8">
        <v>166014780.49000001</v>
      </c>
    </row>
    <row r="16" spans="1:11" x14ac:dyDescent="0.25">
      <c r="A16" s="2" t="s">
        <v>0</v>
      </c>
      <c r="B16" s="2" t="str">
        <f t="shared" si="0"/>
        <v>SMUL</v>
      </c>
      <c r="C16" s="3" t="s">
        <v>45</v>
      </c>
      <c r="D16" s="16">
        <v>0</v>
      </c>
      <c r="E16" s="13">
        <v>139873</v>
      </c>
      <c r="F16" s="13">
        <v>333026</v>
      </c>
      <c r="G16" s="14">
        <v>0</v>
      </c>
      <c r="H16" s="14">
        <f t="shared" si="2"/>
        <v>0.42000624575858941</v>
      </c>
      <c r="I16" s="9">
        <v>0</v>
      </c>
      <c r="J16" s="10">
        <v>1.0489999999999999</v>
      </c>
      <c r="K16" s="8">
        <v>0</v>
      </c>
    </row>
    <row r="17" spans="1:11" x14ac:dyDescent="0.25">
      <c r="A17" s="2" t="s">
        <v>1</v>
      </c>
      <c r="B17" s="2" t="str">
        <f t="shared" si="0"/>
        <v>SEPE</v>
      </c>
      <c r="C17" s="3" t="s">
        <v>46</v>
      </c>
      <c r="D17" s="16">
        <v>8274221.0700000012</v>
      </c>
      <c r="E17" s="13">
        <v>13</v>
      </c>
      <c r="F17" s="13">
        <v>30</v>
      </c>
      <c r="G17" s="14">
        <f t="shared" si="1"/>
        <v>2.080758918557339</v>
      </c>
      <c r="H17" s="14">
        <f t="shared" si="2"/>
        <v>0.43333333333333335</v>
      </c>
      <c r="I17" s="9">
        <v>0.95846411920922958</v>
      </c>
      <c r="J17" s="10">
        <v>1.05</v>
      </c>
      <c r="K17" s="8">
        <v>3976540</v>
      </c>
    </row>
    <row r="18" spans="1:11" x14ac:dyDescent="0.25">
      <c r="A18" s="2" t="s">
        <v>12</v>
      </c>
      <c r="B18" s="2" t="str">
        <f t="shared" si="0"/>
        <v>SMADS</v>
      </c>
      <c r="C18" s="3" t="s">
        <v>47</v>
      </c>
      <c r="D18" s="16">
        <v>5363400</v>
      </c>
      <c r="E18" s="13">
        <v>12</v>
      </c>
      <c r="F18" s="13">
        <v>60</v>
      </c>
      <c r="G18" s="14">
        <f t="shared" si="1"/>
        <v>2.2377336448598131</v>
      </c>
      <c r="H18" s="14">
        <f t="shared" si="2"/>
        <v>0.2</v>
      </c>
      <c r="I18" s="9">
        <v>0.94414270798374167</v>
      </c>
      <c r="J18" s="10">
        <v>0.92300000000000004</v>
      </c>
      <c r="K18" s="8">
        <v>2396800</v>
      </c>
    </row>
    <row r="19" spans="1:11" x14ac:dyDescent="0.25">
      <c r="A19" s="2" t="s">
        <v>13</v>
      </c>
      <c r="B19" s="2" t="str">
        <f t="shared" si="0"/>
        <v>SMDHC</v>
      </c>
      <c r="C19" s="3" t="s">
        <v>48</v>
      </c>
      <c r="D19" s="17">
        <v>13705327.089999998</v>
      </c>
      <c r="E19" s="13">
        <v>-0.66969321230000001</v>
      </c>
      <c r="F19" s="13">
        <v>0.5</v>
      </c>
      <c r="G19" s="14" t="e">
        <f t="shared" si="1"/>
        <v>#DIV/0!</v>
      </c>
      <c r="H19" s="14">
        <f t="shared" si="2"/>
        <v>-1.3393864246</v>
      </c>
      <c r="I19" s="9">
        <v>0.90864306179795085</v>
      </c>
      <c r="J19" s="10">
        <v>0</v>
      </c>
      <c r="K19" s="8"/>
    </row>
    <row r="20" spans="1:11" x14ac:dyDescent="0.25">
      <c r="A20" s="4" t="s">
        <v>13</v>
      </c>
      <c r="B20" s="4" t="str">
        <f t="shared" si="0"/>
        <v>SMDHC</v>
      </c>
      <c r="C20" s="3" t="s">
        <v>49</v>
      </c>
      <c r="D20" s="16">
        <v>24240</v>
      </c>
      <c r="E20" s="13">
        <v>141</v>
      </c>
      <c r="F20" s="13">
        <v>320</v>
      </c>
      <c r="G20" s="14">
        <f t="shared" si="1"/>
        <v>1.4034176972639052E-3</v>
      </c>
      <c r="H20" s="14">
        <f t="shared" si="2"/>
        <v>0.44062499999999999</v>
      </c>
      <c r="I20" s="9">
        <v>0</v>
      </c>
      <c r="J20" s="10">
        <v>1.05</v>
      </c>
      <c r="K20" s="8">
        <v>17272120.800000001</v>
      </c>
    </row>
    <row r="21" spans="1:11" x14ac:dyDescent="0.25">
      <c r="A21" s="4" t="s">
        <v>13</v>
      </c>
      <c r="B21" s="4" t="str">
        <f t="shared" si="0"/>
        <v>SMDHC</v>
      </c>
      <c r="C21" s="3" t="s">
        <v>50</v>
      </c>
      <c r="D21" s="16">
        <v>0</v>
      </c>
      <c r="E21" s="13">
        <v>30</v>
      </c>
      <c r="F21" s="13">
        <v>30</v>
      </c>
      <c r="G21" s="14">
        <v>0</v>
      </c>
      <c r="H21" s="14">
        <f t="shared" si="2"/>
        <v>1</v>
      </c>
      <c r="I21" s="9">
        <v>1</v>
      </c>
      <c r="J21" s="11">
        <v>1</v>
      </c>
      <c r="K21" s="8">
        <v>0</v>
      </c>
    </row>
    <row r="22" spans="1:11" x14ac:dyDescent="0.25">
      <c r="A22" s="4" t="s">
        <v>13</v>
      </c>
      <c r="B22" s="4" t="str">
        <f t="shared" si="0"/>
        <v>SMDHC</v>
      </c>
      <c r="C22" s="3" t="s">
        <v>51</v>
      </c>
      <c r="D22" s="16">
        <v>0</v>
      </c>
      <c r="E22" s="13">
        <v>1</v>
      </c>
      <c r="F22" s="13">
        <v>1</v>
      </c>
      <c r="G22" s="14">
        <v>0</v>
      </c>
      <c r="H22" s="14">
        <f t="shared" si="2"/>
        <v>1</v>
      </c>
      <c r="I22" s="9">
        <v>0</v>
      </c>
      <c r="J22" s="11">
        <v>1</v>
      </c>
      <c r="K22" s="8">
        <v>0</v>
      </c>
    </row>
    <row r="23" spans="1:11" x14ac:dyDescent="0.25">
      <c r="A23" s="4" t="s">
        <v>14</v>
      </c>
      <c r="B23" s="4" t="str">
        <f t="shared" si="0"/>
        <v>SMC</v>
      </c>
      <c r="C23" s="3" t="s">
        <v>52</v>
      </c>
      <c r="D23" s="16">
        <v>0</v>
      </c>
      <c r="E23" s="13">
        <v>0</v>
      </c>
      <c r="F23" s="13">
        <v>1</v>
      </c>
      <c r="G23" s="14">
        <v>0</v>
      </c>
      <c r="H23" s="14">
        <f t="shared" si="2"/>
        <v>0</v>
      </c>
      <c r="I23" s="9">
        <v>0</v>
      </c>
      <c r="J23" s="11">
        <v>0</v>
      </c>
      <c r="K23" s="8">
        <v>0</v>
      </c>
    </row>
    <row r="24" spans="1:11" x14ac:dyDescent="0.25">
      <c r="A24" s="4" t="s">
        <v>7</v>
      </c>
      <c r="B24" s="4" t="str">
        <f t="shared" si="0"/>
        <v>SMS</v>
      </c>
      <c r="C24" s="3" t="s">
        <v>53</v>
      </c>
      <c r="D24" s="16">
        <v>0</v>
      </c>
      <c r="E24" s="13">
        <v>1</v>
      </c>
      <c r="F24" s="13">
        <v>1</v>
      </c>
      <c r="G24" s="14">
        <v>0</v>
      </c>
      <c r="H24" s="14">
        <f t="shared" si="2"/>
        <v>1</v>
      </c>
      <c r="I24" s="9">
        <v>0</v>
      </c>
      <c r="J24" s="11">
        <v>1</v>
      </c>
      <c r="K24" s="8">
        <v>0</v>
      </c>
    </row>
    <row r="25" spans="1:11" x14ac:dyDescent="0.25">
      <c r="A25" s="4" t="s">
        <v>7</v>
      </c>
      <c r="B25" s="4" t="str">
        <f t="shared" si="0"/>
        <v>SMS</v>
      </c>
      <c r="C25" s="3" t="s">
        <v>54</v>
      </c>
      <c r="D25" s="16">
        <v>0</v>
      </c>
      <c r="E25" s="13">
        <v>1</v>
      </c>
      <c r="F25" s="13">
        <v>1</v>
      </c>
      <c r="G25" s="14">
        <v>0</v>
      </c>
      <c r="H25" s="14">
        <f t="shared" si="2"/>
        <v>1</v>
      </c>
      <c r="I25" s="9">
        <v>0</v>
      </c>
      <c r="J25" s="11">
        <v>1</v>
      </c>
      <c r="K25" s="8">
        <v>0</v>
      </c>
    </row>
    <row r="26" spans="1:11" x14ac:dyDescent="0.25">
      <c r="A26" s="4" t="s">
        <v>7</v>
      </c>
      <c r="B26" s="4" t="str">
        <f t="shared" si="0"/>
        <v>SMS</v>
      </c>
      <c r="C26" s="3" t="s">
        <v>55</v>
      </c>
      <c r="D26" s="16">
        <v>0</v>
      </c>
      <c r="E26" s="13">
        <v>1</v>
      </c>
      <c r="F26" s="13">
        <v>1</v>
      </c>
      <c r="G26" s="14">
        <v>0</v>
      </c>
      <c r="H26" s="14">
        <f t="shared" si="2"/>
        <v>1</v>
      </c>
      <c r="I26" s="9">
        <v>0</v>
      </c>
      <c r="J26" s="11">
        <v>1</v>
      </c>
      <c r="K26" s="8">
        <v>0</v>
      </c>
    </row>
    <row r="27" spans="1:11" x14ac:dyDescent="0.25">
      <c r="A27" s="4" t="s">
        <v>10</v>
      </c>
      <c r="B27" s="4" t="str">
        <f t="shared" si="0"/>
        <v>SME</v>
      </c>
      <c r="C27" s="3" t="s">
        <v>56</v>
      </c>
      <c r="D27" s="16">
        <v>0</v>
      </c>
      <c r="E27" s="13">
        <v>82</v>
      </c>
      <c r="F27" s="13">
        <v>216</v>
      </c>
      <c r="G27" s="14">
        <v>0</v>
      </c>
      <c r="H27" s="14">
        <f t="shared" si="2"/>
        <v>0.37962962962962965</v>
      </c>
      <c r="I27" s="9">
        <v>0</v>
      </c>
      <c r="J27" s="10">
        <v>1.05</v>
      </c>
      <c r="K27" s="8">
        <v>0</v>
      </c>
    </row>
    <row r="28" spans="1:11" x14ac:dyDescent="0.25">
      <c r="A28" s="4" t="s">
        <v>15</v>
      </c>
      <c r="B28" s="4" t="str">
        <f t="shared" si="0"/>
        <v>SMRI</v>
      </c>
      <c r="C28" s="3" t="s">
        <v>57</v>
      </c>
      <c r="D28" s="16">
        <v>0</v>
      </c>
      <c r="E28" s="13">
        <v>6</v>
      </c>
      <c r="F28" s="13">
        <v>4</v>
      </c>
      <c r="G28" s="14">
        <v>0</v>
      </c>
      <c r="H28" s="14">
        <f t="shared" si="2"/>
        <v>1.5</v>
      </c>
      <c r="I28" s="9">
        <v>0</v>
      </c>
      <c r="J28" s="10">
        <v>1.05</v>
      </c>
      <c r="K28" s="8">
        <v>0</v>
      </c>
    </row>
    <row r="29" spans="1:11" x14ac:dyDescent="0.25">
      <c r="A29" s="2" t="s">
        <v>13</v>
      </c>
      <c r="B29" s="2" t="str">
        <f t="shared" si="0"/>
        <v>SMDHC</v>
      </c>
      <c r="C29" s="3" t="s">
        <v>58</v>
      </c>
      <c r="D29" s="16">
        <v>3311176</v>
      </c>
      <c r="E29" s="13">
        <v>510</v>
      </c>
      <c r="F29" s="13">
        <v>1020</v>
      </c>
      <c r="G29" s="14">
        <f t="shared" si="1"/>
        <v>0.49320130361473064</v>
      </c>
      <c r="H29" s="14">
        <f t="shared" si="2"/>
        <v>0.5</v>
      </c>
      <c r="I29" s="9">
        <v>0.91628351981290035</v>
      </c>
      <c r="J29" s="10">
        <v>1</v>
      </c>
      <c r="K29" s="8">
        <v>6713640</v>
      </c>
    </row>
    <row r="30" spans="1:11" x14ac:dyDescent="0.25">
      <c r="A30" s="2" t="s">
        <v>16</v>
      </c>
      <c r="B30" s="2" t="str">
        <f t="shared" si="0"/>
        <v>SMPED</v>
      </c>
      <c r="C30" s="3" t="s">
        <v>59</v>
      </c>
      <c r="D30" s="16">
        <v>2421281.65</v>
      </c>
      <c r="E30" s="13">
        <v>0</v>
      </c>
      <c r="F30" s="13">
        <v>1</v>
      </c>
      <c r="G30" s="14">
        <f t="shared" si="1"/>
        <v>0.93485777992277985</v>
      </c>
      <c r="H30" s="14">
        <f t="shared" si="2"/>
        <v>0</v>
      </c>
      <c r="I30" s="9">
        <v>0.88491425605112894</v>
      </c>
      <c r="J30" s="10">
        <v>0</v>
      </c>
      <c r="K30" s="8">
        <v>2590000</v>
      </c>
    </row>
    <row r="31" spans="1:11" x14ac:dyDescent="0.25">
      <c r="A31" s="2" t="s">
        <v>10</v>
      </c>
      <c r="B31" s="2" t="str">
        <f t="shared" si="0"/>
        <v>SME</v>
      </c>
      <c r="C31" s="3" t="s">
        <v>60</v>
      </c>
      <c r="D31" s="16">
        <v>9154682.6399999987</v>
      </c>
      <c r="E31" s="13">
        <v>80.900000000000006</v>
      </c>
      <c r="F31" s="13">
        <v>97</v>
      </c>
      <c r="G31" s="14">
        <f t="shared" si="1"/>
        <v>0.51306388055561458</v>
      </c>
      <c r="H31" s="14">
        <f t="shared" si="2"/>
        <v>0.83402061855670107</v>
      </c>
      <c r="I31" s="9">
        <v>0.81748019721631782</v>
      </c>
      <c r="J31" s="10">
        <v>0.86099999999999999</v>
      </c>
      <c r="K31" s="8">
        <v>17843163.370000001</v>
      </c>
    </row>
    <row r="32" spans="1:11" x14ac:dyDescent="0.25">
      <c r="A32" s="2" t="s">
        <v>10</v>
      </c>
      <c r="B32" s="2" t="str">
        <f t="shared" si="0"/>
        <v>SME</v>
      </c>
      <c r="C32" s="3" t="s">
        <v>61</v>
      </c>
      <c r="D32" s="16">
        <v>9701773.9000000004</v>
      </c>
      <c r="E32" s="13">
        <v>4.4000000000000004</v>
      </c>
      <c r="F32" s="13">
        <v>5.7</v>
      </c>
      <c r="G32" s="14">
        <f t="shared" si="1"/>
        <v>1.743222592576315</v>
      </c>
      <c r="H32" s="14">
        <f t="shared" si="2"/>
        <v>0.77192982456140358</v>
      </c>
      <c r="I32" s="9">
        <v>0.64366626499098278</v>
      </c>
      <c r="J32" s="10">
        <v>0.88</v>
      </c>
      <c r="K32" s="8">
        <v>5565424.5999999996</v>
      </c>
    </row>
    <row r="33" spans="1:11" x14ac:dyDescent="0.25">
      <c r="A33" s="2" t="s">
        <v>10</v>
      </c>
      <c r="B33" s="2" t="str">
        <f t="shared" si="0"/>
        <v>SME</v>
      </c>
      <c r="C33" s="3" t="s">
        <v>62</v>
      </c>
      <c r="D33" s="16">
        <v>9701773.9000000004</v>
      </c>
      <c r="E33" s="13">
        <v>3.8</v>
      </c>
      <c r="F33" s="13">
        <v>5.2</v>
      </c>
      <c r="G33" s="14">
        <v>0</v>
      </c>
      <c r="H33" s="14">
        <f t="shared" si="2"/>
        <v>0.73076923076923073</v>
      </c>
      <c r="I33" s="9">
        <v>0.64252214432661636</v>
      </c>
      <c r="J33" s="10">
        <v>0.79200000000000004</v>
      </c>
      <c r="K33" s="8">
        <v>0</v>
      </c>
    </row>
    <row r="34" spans="1:11" x14ac:dyDescent="0.25">
      <c r="A34" s="2" t="s">
        <v>10</v>
      </c>
      <c r="B34" s="2" t="str">
        <f t="shared" si="0"/>
        <v>SME</v>
      </c>
      <c r="C34" s="3" t="s">
        <v>63</v>
      </c>
      <c r="D34" s="17">
        <v>308296219.43000001</v>
      </c>
      <c r="E34" s="13">
        <v>0</v>
      </c>
      <c r="F34" s="13">
        <v>12</v>
      </c>
      <c r="G34" s="14" t="e">
        <f t="shared" si="1"/>
        <v>#DIV/0!</v>
      </c>
      <c r="H34" s="14">
        <f t="shared" si="2"/>
        <v>0</v>
      </c>
      <c r="I34" s="9">
        <v>9.6290285864956329E-3</v>
      </c>
      <c r="J34" s="10">
        <v>0</v>
      </c>
      <c r="K34" s="8"/>
    </row>
    <row r="35" spans="1:11" x14ac:dyDescent="0.25">
      <c r="A35" s="2" t="s">
        <v>10</v>
      </c>
      <c r="B35" s="2" t="str">
        <f t="shared" si="0"/>
        <v>SME</v>
      </c>
      <c r="C35" s="3" t="s">
        <v>64</v>
      </c>
      <c r="D35" s="17">
        <v>916115370.05999994</v>
      </c>
      <c r="E35" s="13">
        <v>0</v>
      </c>
      <c r="F35" s="13">
        <v>45</v>
      </c>
      <c r="G35" s="14" t="e">
        <f t="shared" si="1"/>
        <v>#DIV/0!</v>
      </c>
      <c r="H35" s="14">
        <f t="shared" si="2"/>
        <v>0</v>
      </c>
      <c r="I35" s="9">
        <v>4.8129853008701519E-2</v>
      </c>
      <c r="J35" s="10">
        <v>0</v>
      </c>
      <c r="K35" s="8"/>
    </row>
    <row r="36" spans="1:11" x14ac:dyDescent="0.25">
      <c r="A36" s="2" t="s">
        <v>10</v>
      </c>
      <c r="B36" s="2" t="str">
        <f t="shared" si="0"/>
        <v>SME</v>
      </c>
      <c r="C36" s="3" t="s">
        <v>65</v>
      </c>
      <c r="D36" s="16">
        <v>13036.619999999999</v>
      </c>
      <c r="E36" s="13">
        <v>0</v>
      </c>
      <c r="F36" s="13">
        <v>53</v>
      </c>
      <c r="G36" s="14">
        <f t="shared" si="1"/>
        <v>3.6851530652744153E-3</v>
      </c>
      <c r="H36" s="14">
        <f t="shared" si="2"/>
        <v>0</v>
      </c>
      <c r="I36" s="9">
        <v>0</v>
      </c>
      <c r="J36" s="10">
        <v>0</v>
      </c>
      <c r="K36" s="8">
        <v>3537606.11</v>
      </c>
    </row>
    <row r="37" spans="1:11" x14ac:dyDescent="0.25">
      <c r="A37" s="2" t="s">
        <v>17</v>
      </c>
      <c r="B37" s="2" t="str">
        <f t="shared" si="0"/>
        <v>SEME</v>
      </c>
      <c r="C37" s="3" t="s">
        <v>66</v>
      </c>
      <c r="D37" s="16">
        <v>1479999.33</v>
      </c>
      <c r="E37" s="13">
        <v>2</v>
      </c>
      <c r="F37" s="13">
        <v>6</v>
      </c>
      <c r="G37" s="14">
        <f t="shared" si="1"/>
        <v>0.92964782035175886</v>
      </c>
      <c r="H37" s="14">
        <f t="shared" si="2"/>
        <v>0.33333333333333331</v>
      </c>
      <c r="I37" s="9">
        <v>0.83783776442655555</v>
      </c>
      <c r="J37" s="10">
        <v>1.05</v>
      </c>
      <c r="K37" s="8">
        <v>1592000</v>
      </c>
    </row>
    <row r="38" spans="1:11" x14ac:dyDescent="0.25">
      <c r="A38" s="2" t="s">
        <v>18</v>
      </c>
      <c r="B38" s="2" t="str">
        <f t="shared" si="0"/>
        <v>SMSU</v>
      </c>
      <c r="C38" s="3" t="s">
        <v>67</v>
      </c>
      <c r="D38" s="16">
        <v>0</v>
      </c>
      <c r="E38" s="13">
        <v>0</v>
      </c>
      <c r="F38" s="13">
        <v>1000</v>
      </c>
      <c r="G38" s="14">
        <f t="shared" si="1"/>
        <v>0</v>
      </c>
      <c r="H38" s="14">
        <f t="shared" si="2"/>
        <v>0</v>
      </c>
      <c r="I38" s="9">
        <v>0</v>
      </c>
      <c r="J38" s="10">
        <v>0</v>
      </c>
      <c r="K38" s="8">
        <v>20530487.16</v>
      </c>
    </row>
    <row r="39" spans="1:11" x14ac:dyDescent="0.25">
      <c r="A39" s="2" t="s">
        <v>18</v>
      </c>
      <c r="B39" s="2" t="str">
        <f t="shared" si="0"/>
        <v>SMSU</v>
      </c>
      <c r="C39" s="3" t="s">
        <v>68</v>
      </c>
      <c r="D39" s="16">
        <v>49100</v>
      </c>
      <c r="E39" s="13">
        <v>0</v>
      </c>
      <c r="F39" s="13">
        <v>20000</v>
      </c>
      <c r="G39" s="14">
        <f t="shared" si="1"/>
        <v>2.0458333333333332E-2</v>
      </c>
      <c r="H39" s="14">
        <f t="shared" si="2"/>
        <v>0</v>
      </c>
      <c r="I39" s="9">
        <v>0</v>
      </c>
      <c r="J39" s="10">
        <v>0</v>
      </c>
      <c r="K39" s="8">
        <v>2400000</v>
      </c>
    </row>
    <row r="40" spans="1:11" x14ac:dyDescent="0.25">
      <c r="A40" s="2" t="s">
        <v>18</v>
      </c>
      <c r="B40" s="2" t="str">
        <f t="shared" si="0"/>
        <v>SMSU</v>
      </c>
      <c r="C40" s="3" t="s">
        <v>69</v>
      </c>
      <c r="D40" s="16">
        <v>0</v>
      </c>
      <c r="E40" s="13">
        <v>1185</v>
      </c>
      <c r="F40" s="13">
        <v>3336</v>
      </c>
      <c r="G40" s="14">
        <v>0</v>
      </c>
      <c r="H40" s="14">
        <f t="shared" si="2"/>
        <v>0.35521582733812951</v>
      </c>
      <c r="I40" s="9">
        <v>0</v>
      </c>
      <c r="J40" s="10">
        <v>1.05</v>
      </c>
      <c r="K40" s="8">
        <v>0</v>
      </c>
    </row>
    <row r="41" spans="1:11" x14ac:dyDescent="0.25">
      <c r="A41" s="2" t="s">
        <v>19</v>
      </c>
      <c r="B41" s="2" t="str">
        <f t="shared" si="0"/>
        <v>SIURB</v>
      </c>
      <c r="C41" s="3" t="s">
        <v>70</v>
      </c>
      <c r="D41" s="16">
        <v>630199208.3499999</v>
      </c>
      <c r="E41" s="13">
        <v>1</v>
      </c>
      <c r="F41" s="13">
        <v>14</v>
      </c>
      <c r="G41" s="14">
        <f t="shared" si="1"/>
        <v>0.70900307057215339</v>
      </c>
      <c r="H41" s="14">
        <f t="shared" si="2"/>
        <v>7.1428571428571425E-2</v>
      </c>
      <c r="I41" s="9">
        <v>0.72897109419226758</v>
      </c>
      <c r="J41" s="10">
        <v>1</v>
      </c>
      <c r="K41" s="8">
        <v>888852579.77999997</v>
      </c>
    </row>
    <row r="42" spans="1:11" x14ac:dyDescent="0.25">
      <c r="A42" s="2" t="s">
        <v>20</v>
      </c>
      <c r="B42" s="2" t="str">
        <f t="shared" si="0"/>
        <v>SMSUB</v>
      </c>
      <c r="C42" s="3" t="s">
        <v>71</v>
      </c>
      <c r="D42" s="16">
        <v>79333306.859999999</v>
      </c>
      <c r="E42" s="13">
        <v>2113176.88</v>
      </c>
      <c r="F42" s="13">
        <v>4373333.22</v>
      </c>
      <c r="G42" s="14">
        <f t="shared" si="1"/>
        <v>0.91129861233605103</v>
      </c>
      <c r="H42" s="14">
        <f t="shared" si="2"/>
        <v>0.48319594544867545</v>
      </c>
      <c r="I42" s="9">
        <v>0.85885085668039918</v>
      </c>
      <c r="J42" s="10">
        <v>0.84599999999999997</v>
      </c>
      <c r="K42" s="8">
        <v>87055226.230000004</v>
      </c>
    </row>
    <row r="43" spans="1:11" x14ac:dyDescent="0.25">
      <c r="A43" s="2" t="s">
        <v>20</v>
      </c>
      <c r="B43" s="2" t="str">
        <f t="shared" si="0"/>
        <v>SMSUB</v>
      </c>
      <c r="C43" s="3" t="s">
        <v>72</v>
      </c>
      <c r="D43" s="16">
        <v>3044433.14</v>
      </c>
      <c r="E43" s="13">
        <v>29769.200000000001</v>
      </c>
      <c r="F43" s="13">
        <v>10000000</v>
      </c>
      <c r="G43" s="14">
        <f t="shared" si="1"/>
        <v>5.9762202651729452E-3</v>
      </c>
      <c r="H43" s="14">
        <f t="shared" si="2"/>
        <v>2.9769200000000001E-3</v>
      </c>
      <c r="I43" s="9">
        <v>0.52606136392274316</v>
      </c>
      <c r="J43" s="10">
        <v>1.05</v>
      </c>
      <c r="K43" s="8">
        <v>509424520</v>
      </c>
    </row>
    <row r="44" spans="1:11" x14ac:dyDescent="0.25">
      <c r="A44" s="2" t="s">
        <v>20</v>
      </c>
      <c r="B44" s="2" t="str">
        <f t="shared" si="0"/>
        <v>SMSUB</v>
      </c>
      <c r="C44" s="3" t="s">
        <v>73</v>
      </c>
      <c r="D44" s="16">
        <v>333229652.77999997</v>
      </c>
      <c r="E44" s="13">
        <v>9</v>
      </c>
      <c r="F44" s="13">
        <v>10</v>
      </c>
      <c r="G44" s="14">
        <f t="shared" si="1"/>
        <v>1.2193449656014232</v>
      </c>
      <c r="H44" s="14">
        <f t="shared" si="2"/>
        <v>0.9</v>
      </c>
      <c r="I44" s="9">
        <v>0.83562417169950176</v>
      </c>
      <c r="J44" s="10">
        <v>0.9</v>
      </c>
      <c r="K44" s="8">
        <v>273285790.47000003</v>
      </c>
    </row>
    <row r="45" spans="1:11" x14ac:dyDescent="0.25">
      <c r="A45" s="2" t="s">
        <v>20</v>
      </c>
      <c r="B45" s="2" t="str">
        <f t="shared" si="0"/>
        <v>SMSUB</v>
      </c>
      <c r="C45" s="3" t="s">
        <v>74</v>
      </c>
      <c r="D45" s="16">
        <v>0</v>
      </c>
      <c r="E45" s="13">
        <v>0</v>
      </c>
      <c r="F45" s="13">
        <v>200000</v>
      </c>
      <c r="G45" s="14">
        <f t="shared" si="1"/>
        <v>0</v>
      </c>
      <c r="H45" s="14">
        <f t="shared" si="2"/>
        <v>0</v>
      </c>
      <c r="I45" s="9">
        <v>0</v>
      </c>
      <c r="J45" s="10">
        <v>1.05</v>
      </c>
      <c r="K45" s="8">
        <v>49240320</v>
      </c>
    </row>
    <row r="46" spans="1:11" x14ac:dyDescent="0.25">
      <c r="A46" s="2" t="s">
        <v>19</v>
      </c>
      <c r="B46" s="2" t="str">
        <f t="shared" si="0"/>
        <v>SIURB</v>
      </c>
      <c r="C46" s="3" t="s">
        <v>75</v>
      </c>
      <c r="D46" s="16">
        <v>47706714.859999999</v>
      </c>
      <c r="E46" s="13">
        <v>20</v>
      </c>
      <c r="F46" s="13">
        <v>160</v>
      </c>
      <c r="G46" s="14">
        <f t="shared" si="1"/>
        <v>0.55080829691610345</v>
      </c>
      <c r="H46" s="14">
        <f t="shared" si="2"/>
        <v>0.125</v>
      </c>
      <c r="I46" s="9">
        <v>0.93201314595821239</v>
      </c>
      <c r="J46" s="10">
        <v>1.05</v>
      </c>
      <c r="K46" s="8">
        <v>86612193.620000005</v>
      </c>
    </row>
    <row r="47" spans="1:11" x14ac:dyDescent="0.25">
      <c r="A47" s="2" t="s">
        <v>0</v>
      </c>
      <c r="B47" s="2" t="str">
        <f t="shared" si="0"/>
        <v>SMUL</v>
      </c>
      <c r="C47" s="3" t="s">
        <v>76</v>
      </c>
      <c r="D47" s="16">
        <v>0</v>
      </c>
      <c r="E47" s="13">
        <v>295333</v>
      </c>
      <c r="F47" s="13">
        <v>318202</v>
      </c>
      <c r="G47" s="14">
        <v>0</v>
      </c>
      <c r="H47" s="14">
        <f t="shared" si="2"/>
        <v>0.92813055857599891</v>
      </c>
      <c r="I47" s="9">
        <v>0</v>
      </c>
      <c r="J47" s="10">
        <v>0.97599999999999998</v>
      </c>
      <c r="K47" s="8">
        <v>0</v>
      </c>
    </row>
    <row r="48" spans="1:11" x14ac:dyDescent="0.25">
      <c r="A48" s="2" t="s">
        <v>121</v>
      </c>
      <c r="B48" s="2" t="str">
        <f t="shared" si="0"/>
        <v>Meta 39</v>
      </c>
      <c r="C48" s="3" t="s">
        <v>77</v>
      </c>
      <c r="D48" s="16">
        <v>2283573</v>
      </c>
      <c r="E48" s="13">
        <v>0.17</v>
      </c>
      <c r="F48" s="13">
        <v>2</v>
      </c>
      <c r="G48" s="14">
        <f t="shared" si="1"/>
        <v>8.5753577456068764E-2</v>
      </c>
      <c r="H48" s="14">
        <f t="shared" si="2"/>
        <v>8.5000000000000006E-2</v>
      </c>
      <c r="I48" s="9">
        <v>1</v>
      </c>
      <c r="J48" s="10">
        <v>1.05</v>
      </c>
      <c r="K48" s="8">
        <v>26629477.949999999</v>
      </c>
    </row>
    <row r="49" spans="1:11" x14ac:dyDescent="0.25">
      <c r="A49" s="2" t="s">
        <v>20</v>
      </c>
      <c r="B49" s="2" t="str">
        <f t="shared" si="0"/>
        <v>SMSUB</v>
      </c>
      <c r="C49" s="3" t="s">
        <v>78</v>
      </c>
      <c r="D49" s="16">
        <v>0</v>
      </c>
      <c r="E49" s="13">
        <v>16292.07</v>
      </c>
      <c r="F49" s="13">
        <v>700000</v>
      </c>
      <c r="G49" s="14">
        <f t="shared" si="1"/>
        <v>0</v>
      </c>
      <c r="H49" s="14">
        <f t="shared" si="2"/>
        <v>2.3274385714285716E-2</v>
      </c>
      <c r="I49" s="9">
        <v>0</v>
      </c>
      <c r="J49" s="10">
        <v>1.05</v>
      </c>
      <c r="K49" s="8">
        <v>50224000</v>
      </c>
    </row>
    <row r="50" spans="1:11" x14ac:dyDescent="0.25">
      <c r="A50" s="2" t="s">
        <v>121</v>
      </c>
      <c r="B50" s="2" t="str">
        <f t="shared" si="0"/>
        <v>Meta 41</v>
      </c>
      <c r="C50" s="3" t="s">
        <v>79</v>
      </c>
      <c r="D50" s="16">
        <v>0</v>
      </c>
      <c r="E50" s="13">
        <v>0</v>
      </c>
      <c r="F50" s="13">
        <v>9</v>
      </c>
      <c r="G50" s="14">
        <f t="shared" si="1"/>
        <v>0</v>
      </c>
      <c r="H50" s="14">
        <f t="shared" si="2"/>
        <v>0</v>
      </c>
      <c r="I50" s="9">
        <v>0</v>
      </c>
      <c r="J50" s="10">
        <v>0</v>
      </c>
      <c r="K50" s="8">
        <v>755526.79</v>
      </c>
    </row>
    <row r="51" spans="1:11" x14ac:dyDescent="0.25">
      <c r="A51" s="4" t="s">
        <v>21</v>
      </c>
      <c r="B51" s="4" t="str">
        <f t="shared" si="0"/>
        <v>SMUL; SEPE</v>
      </c>
      <c r="C51" s="3" t="s">
        <v>80</v>
      </c>
      <c r="D51" s="16">
        <v>0</v>
      </c>
      <c r="E51" s="13">
        <v>0</v>
      </c>
      <c r="F51" s="13">
        <v>10</v>
      </c>
      <c r="G51" s="14">
        <f t="shared" si="1"/>
        <v>0</v>
      </c>
      <c r="H51" s="14">
        <f t="shared" si="2"/>
        <v>0</v>
      </c>
      <c r="I51" s="9">
        <v>0</v>
      </c>
      <c r="J51" s="11">
        <v>0</v>
      </c>
      <c r="K51" s="8">
        <v>26500000</v>
      </c>
    </row>
    <row r="52" spans="1:11" x14ac:dyDescent="0.25">
      <c r="A52" s="2" t="s">
        <v>121</v>
      </c>
      <c r="B52" s="2" t="str">
        <f t="shared" si="0"/>
        <v>Meta 43</v>
      </c>
      <c r="C52" s="3" t="s">
        <v>81</v>
      </c>
      <c r="D52" s="16">
        <v>1482938.27</v>
      </c>
      <c r="E52" s="13">
        <v>36.732999999999997</v>
      </c>
      <c r="F52" s="13">
        <v>300</v>
      </c>
      <c r="G52" s="14">
        <f t="shared" si="1"/>
        <v>1.2540397293626148E-2</v>
      </c>
      <c r="H52" s="14">
        <f t="shared" si="2"/>
        <v>0.12244333333333332</v>
      </c>
      <c r="I52" s="9">
        <v>1</v>
      </c>
      <c r="J52" s="10">
        <v>1.05</v>
      </c>
      <c r="K52" s="8">
        <v>118252893.84999999</v>
      </c>
    </row>
    <row r="53" spans="1:11" x14ac:dyDescent="0.25">
      <c r="A53" s="2" t="s">
        <v>121</v>
      </c>
      <c r="B53" s="2" t="str">
        <f t="shared" si="0"/>
        <v>Meta 44</v>
      </c>
      <c r="C53" s="3" t="s">
        <v>82</v>
      </c>
      <c r="D53" s="16">
        <v>0</v>
      </c>
      <c r="E53" s="13">
        <v>0</v>
      </c>
      <c r="F53" s="13">
        <v>1</v>
      </c>
      <c r="G53" s="14">
        <f t="shared" si="1"/>
        <v>0</v>
      </c>
      <c r="H53" s="14">
        <f t="shared" si="2"/>
        <v>0</v>
      </c>
      <c r="I53" s="9">
        <v>0</v>
      </c>
      <c r="J53" s="10">
        <v>0</v>
      </c>
      <c r="K53" s="8">
        <v>12886607.98</v>
      </c>
    </row>
    <row r="54" spans="1:11" x14ac:dyDescent="0.25">
      <c r="A54" s="2" t="s">
        <v>121</v>
      </c>
      <c r="B54" s="2" t="str">
        <f t="shared" si="0"/>
        <v>Meta 45</v>
      </c>
      <c r="C54" s="3" t="s">
        <v>83</v>
      </c>
      <c r="D54" s="16">
        <v>4552240.6399999997</v>
      </c>
      <c r="E54" s="13">
        <v>0</v>
      </c>
      <c r="F54" s="13">
        <v>1</v>
      </c>
      <c r="G54" s="14">
        <f t="shared" si="1"/>
        <v>0.23069281960546034</v>
      </c>
      <c r="H54" s="14">
        <f t="shared" si="2"/>
        <v>0</v>
      </c>
      <c r="I54" s="9">
        <v>0.18037979644239546</v>
      </c>
      <c r="J54" s="10">
        <v>0</v>
      </c>
      <c r="K54" s="8">
        <v>19732909.969999999</v>
      </c>
    </row>
    <row r="55" spans="1:11" x14ac:dyDescent="0.25">
      <c r="A55" s="2" t="s">
        <v>121</v>
      </c>
      <c r="B55" s="2" t="str">
        <f t="shared" si="0"/>
        <v>Meta 46</v>
      </c>
      <c r="C55" s="3" t="s">
        <v>84</v>
      </c>
      <c r="D55" s="16">
        <v>3199000</v>
      </c>
      <c r="E55" s="13">
        <v>0</v>
      </c>
      <c r="F55" s="13">
        <v>40.08</v>
      </c>
      <c r="G55" s="14">
        <f t="shared" si="1"/>
        <v>8.881628972379009E-2</v>
      </c>
      <c r="H55" s="14">
        <f t="shared" si="2"/>
        <v>0</v>
      </c>
      <c r="I55" s="9">
        <v>0</v>
      </c>
      <c r="J55" s="10">
        <v>0</v>
      </c>
      <c r="K55" s="8">
        <v>36018167.5</v>
      </c>
    </row>
    <row r="56" spans="1:11" x14ac:dyDescent="0.25">
      <c r="A56" s="2" t="s">
        <v>121</v>
      </c>
      <c r="B56" s="2" t="str">
        <f t="shared" si="0"/>
        <v>Meta 47</v>
      </c>
      <c r="C56" s="3" t="s">
        <v>85</v>
      </c>
      <c r="D56" s="16">
        <v>0</v>
      </c>
      <c r="E56" s="13">
        <v>0</v>
      </c>
      <c r="F56" s="13">
        <v>4</v>
      </c>
      <c r="G56" s="14">
        <f t="shared" si="1"/>
        <v>0</v>
      </c>
      <c r="H56" s="14">
        <f t="shared" si="2"/>
        <v>0</v>
      </c>
      <c r="I56" s="9">
        <v>0</v>
      </c>
      <c r="J56" s="10">
        <v>0</v>
      </c>
      <c r="K56" s="8">
        <v>37773511.07</v>
      </c>
    </row>
    <row r="57" spans="1:11" x14ac:dyDescent="0.25">
      <c r="A57" s="2" t="s">
        <v>121</v>
      </c>
      <c r="B57" s="2" t="str">
        <f t="shared" si="0"/>
        <v>Meta 48</v>
      </c>
      <c r="C57" s="3" t="s">
        <v>86</v>
      </c>
      <c r="D57" s="16">
        <v>3975610.4</v>
      </c>
      <c r="E57" s="13">
        <v>16.600000000000001</v>
      </c>
      <c r="F57" s="13">
        <v>50</v>
      </c>
      <c r="G57" s="14">
        <f t="shared" si="1"/>
        <v>1.4423983310657595</v>
      </c>
      <c r="H57" s="14">
        <f t="shared" si="2"/>
        <v>0.33200000000000002</v>
      </c>
      <c r="I57" s="9">
        <v>0.74829314260773638</v>
      </c>
      <c r="J57" s="10">
        <v>1.05</v>
      </c>
      <c r="K57" s="8">
        <v>2756250</v>
      </c>
    </row>
    <row r="58" spans="1:11" x14ac:dyDescent="0.25">
      <c r="A58" s="2" t="s">
        <v>121</v>
      </c>
      <c r="B58" s="2" t="str">
        <f t="shared" si="0"/>
        <v>Meta 49</v>
      </c>
      <c r="C58" s="3" t="s">
        <v>87</v>
      </c>
      <c r="D58" s="16">
        <v>0</v>
      </c>
      <c r="E58" s="13">
        <v>24</v>
      </c>
      <c r="F58" s="13">
        <v>420</v>
      </c>
      <c r="G58" s="14">
        <v>0</v>
      </c>
      <c r="H58" s="14">
        <f t="shared" si="2"/>
        <v>5.7142857142857141E-2</v>
      </c>
      <c r="I58" s="9">
        <v>0</v>
      </c>
      <c r="J58" s="10">
        <v>0</v>
      </c>
      <c r="K58" s="8">
        <v>0</v>
      </c>
    </row>
    <row r="59" spans="1:11" x14ac:dyDescent="0.25">
      <c r="A59" s="2" t="s">
        <v>121</v>
      </c>
      <c r="B59" s="2" t="str">
        <f t="shared" si="0"/>
        <v>Meta 50</v>
      </c>
      <c r="C59" s="3" t="s">
        <v>88</v>
      </c>
      <c r="D59" s="17">
        <v>43169763</v>
      </c>
      <c r="E59" s="13">
        <v>17.850000000000001</v>
      </c>
      <c r="F59" s="13">
        <v>42.78</v>
      </c>
      <c r="G59" s="14">
        <f t="shared" si="1"/>
        <v>0.10646210838874774</v>
      </c>
      <c r="H59" s="14">
        <f t="shared" si="2"/>
        <v>0.41725105189340816</v>
      </c>
      <c r="I59" s="9">
        <v>1</v>
      </c>
      <c r="J59" s="10">
        <v>1.05</v>
      </c>
      <c r="K59" s="8">
        <v>405494158</v>
      </c>
    </row>
    <row r="60" spans="1:11" x14ac:dyDescent="0.25">
      <c r="A60" s="2" t="s">
        <v>14</v>
      </c>
      <c r="B60" s="2" t="str">
        <f t="shared" si="0"/>
        <v>SMC</v>
      </c>
      <c r="C60" s="3" t="s">
        <v>89</v>
      </c>
      <c r="D60" s="16">
        <v>5058917.3</v>
      </c>
      <c r="E60" s="13">
        <v>115</v>
      </c>
      <c r="F60" s="13">
        <v>309</v>
      </c>
      <c r="G60" s="14">
        <f t="shared" si="1"/>
        <v>1.8067561785714286</v>
      </c>
      <c r="H60" s="14">
        <f t="shared" si="2"/>
        <v>0.37216828478964403</v>
      </c>
      <c r="I60" s="9">
        <v>0.9383030040835022</v>
      </c>
      <c r="J60" s="10">
        <v>1.0089999999999999</v>
      </c>
      <c r="K60" s="8">
        <v>2800000</v>
      </c>
    </row>
    <row r="61" spans="1:11" x14ac:dyDescent="0.25">
      <c r="A61" s="2" t="s">
        <v>14</v>
      </c>
      <c r="B61" s="2" t="str">
        <f t="shared" si="0"/>
        <v>SMC</v>
      </c>
      <c r="C61" s="3" t="s">
        <v>90</v>
      </c>
      <c r="D61" s="16">
        <v>219665.94000000003</v>
      </c>
      <c r="E61" s="13">
        <v>9</v>
      </c>
      <c r="F61" s="13">
        <v>9</v>
      </c>
      <c r="G61" s="14">
        <f t="shared" si="1"/>
        <v>1.0983297000000001</v>
      </c>
      <c r="H61" s="14">
        <f t="shared" si="2"/>
        <v>1</v>
      </c>
      <c r="I61" s="9">
        <v>0.99653382768398224</v>
      </c>
      <c r="J61" s="10">
        <v>1</v>
      </c>
      <c r="K61" s="8">
        <v>200000</v>
      </c>
    </row>
    <row r="62" spans="1:11" x14ac:dyDescent="0.25">
      <c r="A62" s="2" t="s">
        <v>14</v>
      </c>
      <c r="B62" s="2" t="str">
        <f t="shared" si="0"/>
        <v>SMC</v>
      </c>
      <c r="C62" s="3" t="s">
        <v>91</v>
      </c>
      <c r="D62" s="16">
        <v>0</v>
      </c>
      <c r="E62" s="13">
        <v>0</v>
      </c>
      <c r="F62" s="13">
        <v>10</v>
      </c>
      <c r="G62" s="14">
        <f t="shared" si="1"/>
        <v>0</v>
      </c>
      <c r="H62" s="14">
        <f t="shared" si="2"/>
        <v>0</v>
      </c>
      <c r="I62" s="9">
        <v>0</v>
      </c>
      <c r="J62" s="10">
        <v>0</v>
      </c>
      <c r="K62" s="8">
        <v>3000000</v>
      </c>
    </row>
    <row r="63" spans="1:11" x14ac:dyDescent="0.25">
      <c r="A63" s="2" t="s">
        <v>14</v>
      </c>
      <c r="B63" s="2" t="str">
        <f t="shared" si="0"/>
        <v>SMC</v>
      </c>
      <c r="C63" s="3" t="s">
        <v>92</v>
      </c>
      <c r="D63" s="16">
        <v>305842.32</v>
      </c>
      <c r="E63" s="13">
        <v>0</v>
      </c>
      <c r="F63" s="13">
        <v>1</v>
      </c>
      <c r="G63" s="14">
        <f t="shared" si="1"/>
        <v>0.39719781818181821</v>
      </c>
      <c r="H63" s="14">
        <f t="shared" si="2"/>
        <v>0</v>
      </c>
      <c r="I63" s="9">
        <v>0</v>
      </c>
      <c r="J63" s="10">
        <v>0</v>
      </c>
      <c r="K63" s="8">
        <v>770000</v>
      </c>
    </row>
    <row r="64" spans="1:11" x14ac:dyDescent="0.25">
      <c r="A64" s="2" t="s">
        <v>1</v>
      </c>
      <c r="B64" s="2" t="str">
        <f t="shared" si="0"/>
        <v>SEPE</v>
      </c>
      <c r="C64" s="3" t="s">
        <v>93</v>
      </c>
      <c r="D64" s="16">
        <v>0</v>
      </c>
      <c r="E64" s="13">
        <v>0</v>
      </c>
      <c r="F64" s="13">
        <v>4</v>
      </c>
      <c r="G64" s="14">
        <f t="shared" si="1"/>
        <v>0</v>
      </c>
      <c r="H64" s="14">
        <f t="shared" si="2"/>
        <v>0</v>
      </c>
      <c r="I64" s="9">
        <v>0</v>
      </c>
      <c r="J64" s="10">
        <v>0</v>
      </c>
      <c r="K64" s="8">
        <v>2600000</v>
      </c>
    </row>
    <row r="65" spans="1:11" x14ac:dyDescent="0.25">
      <c r="A65" s="2" t="s">
        <v>14</v>
      </c>
      <c r="B65" s="2" t="str">
        <f t="shared" si="0"/>
        <v>SMC</v>
      </c>
      <c r="C65" s="3" t="s">
        <v>94</v>
      </c>
      <c r="D65" s="17">
        <v>2353718.3199999998</v>
      </c>
      <c r="E65" s="13">
        <v>0</v>
      </c>
      <c r="F65" s="13">
        <v>4</v>
      </c>
      <c r="G65" s="14" t="e">
        <f t="shared" si="1"/>
        <v>#DIV/0!</v>
      </c>
      <c r="H65" s="14">
        <f t="shared" si="2"/>
        <v>0</v>
      </c>
      <c r="I65" s="9">
        <v>0.21187079004423945</v>
      </c>
      <c r="J65" s="10">
        <v>0</v>
      </c>
      <c r="K65" s="8"/>
    </row>
    <row r="66" spans="1:11" x14ac:dyDescent="0.25">
      <c r="A66" s="2" t="s">
        <v>3</v>
      </c>
      <c r="B66" s="2" t="str">
        <f t="shared" si="0"/>
        <v>SMDET</v>
      </c>
      <c r="C66" s="3" t="s">
        <v>95</v>
      </c>
      <c r="D66" s="16">
        <v>118095278.77000003</v>
      </c>
      <c r="E66" s="13">
        <v>558421</v>
      </c>
      <c r="F66" s="13">
        <v>600000</v>
      </c>
      <c r="G66" s="14">
        <f t="shared" si="1"/>
        <v>0.62202599527506253</v>
      </c>
      <c r="H66" s="14">
        <f t="shared" si="2"/>
        <v>0.93070166666666665</v>
      </c>
      <c r="I66" s="9">
        <v>0.88801557972731116</v>
      </c>
      <c r="J66" s="10">
        <v>1.05</v>
      </c>
      <c r="K66" s="8">
        <v>189855857.58000001</v>
      </c>
    </row>
    <row r="67" spans="1:11" x14ac:dyDescent="0.25">
      <c r="A67" s="2" t="s">
        <v>3</v>
      </c>
      <c r="B67" s="2" t="str">
        <f t="shared" ref="B67:B86" si="3">IF(A67="SMT + SETRAM",C67,A67)</f>
        <v>SMDET</v>
      </c>
      <c r="C67" s="3" t="s">
        <v>96</v>
      </c>
      <c r="D67" s="16">
        <v>27255817.009999998</v>
      </c>
      <c r="E67" s="13">
        <v>351420</v>
      </c>
      <c r="F67" s="13">
        <v>600000</v>
      </c>
      <c r="G67" s="14">
        <f t="shared" ref="G67:G86" si="4">D67/K67</f>
        <v>1.5817870251064545</v>
      </c>
      <c r="H67" s="14">
        <f t="shared" ref="H67:H86" si="5">+E67/F67</f>
        <v>0.5857</v>
      </c>
      <c r="I67" s="9">
        <v>0.98333684145907763</v>
      </c>
      <c r="J67" s="10">
        <v>1.05</v>
      </c>
      <c r="K67" s="8">
        <v>17231028.309999999</v>
      </c>
    </row>
    <row r="68" spans="1:11" x14ac:dyDescent="0.25">
      <c r="A68" s="2" t="s">
        <v>121</v>
      </c>
      <c r="B68" s="2" t="str">
        <f t="shared" si="3"/>
        <v>Meta 59</v>
      </c>
      <c r="C68" s="3" t="s">
        <v>97</v>
      </c>
      <c r="D68" s="16">
        <v>212959.35</v>
      </c>
      <c r="E68" s="13">
        <v>6386</v>
      </c>
      <c r="F68" s="13">
        <v>28973</v>
      </c>
      <c r="G68" s="14">
        <f t="shared" si="4"/>
        <v>8.5183740000000004E-3</v>
      </c>
      <c r="H68" s="14">
        <f t="shared" si="5"/>
        <v>0.22041210782452628</v>
      </c>
      <c r="I68" s="9">
        <v>0.76072457020553452</v>
      </c>
      <c r="J68" s="11">
        <v>1.044</v>
      </c>
      <c r="K68" s="8">
        <v>25000000</v>
      </c>
    </row>
    <row r="69" spans="1:11" x14ac:dyDescent="0.25">
      <c r="A69" s="2" t="s">
        <v>2</v>
      </c>
      <c r="B69" s="2" t="str">
        <f t="shared" si="3"/>
        <v>SMIT</v>
      </c>
      <c r="C69" s="3" t="s">
        <v>98</v>
      </c>
      <c r="D69" s="16">
        <v>32961.57</v>
      </c>
      <c r="E69" s="13">
        <v>250421</v>
      </c>
      <c r="F69" s="13">
        <v>300000</v>
      </c>
      <c r="G69" s="14">
        <f t="shared" si="4"/>
        <v>0.14649586666666667</v>
      </c>
      <c r="H69" s="14">
        <f t="shared" si="5"/>
        <v>0.83473666666666668</v>
      </c>
      <c r="I69" s="9">
        <v>0</v>
      </c>
      <c r="J69" s="10">
        <v>1.05</v>
      </c>
      <c r="K69" s="8">
        <v>225000</v>
      </c>
    </row>
    <row r="70" spans="1:11" x14ac:dyDescent="0.25">
      <c r="A70" s="2" t="s">
        <v>22</v>
      </c>
      <c r="B70" s="2" t="str">
        <f t="shared" si="3"/>
        <v>SESANA</v>
      </c>
      <c r="C70" s="3" t="s">
        <v>99</v>
      </c>
      <c r="D70" s="16">
        <v>0</v>
      </c>
      <c r="E70" s="13">
        <v>0</v>
      </c>
      <c r="F70" s="13">
        <v>400</v>
      </c>
      <c r="G70" s="14">
        <f t="shared" si="4"/>
        <v>0</v>
      </c>
      <c r="H70" s="14">
        <f t="shared" si="5"/>
        <v>0</v>
      </c>
      <c r="I70" s="9">
        <v>0</v>
      </c>
      <c r="J70" s="10">
        <v>0</v>
      </c>
      <c r="K70" s="8">
        <v>5158150</v>
      </c>
    </row>
    <row r="71" spans="1:11" x14ac:dyDescent="0.25">
      <c r="A71" s="2" t="s">
        <v>23</v>
      </c>
      <c r="B71" s="2" t="str">
        <f t="shared" si="3"/>
        <v>SVMA</v>
      </c>
      <c r="C71" s="3" t="s">
        <v>100</v>
      </c>
      <c r="D71" s="16">
        <v>3905807.81</v>
      </c>
      <c r="E71" s="13">
        <v>3</v>
      </c>
      <c r="F71" s="13">
        <v>8</v>
      </c>
      <c r="G71" s="14">
        <f t="shared" si="4"/>
        <v>0.20016973804302365</v>
      </c>
      <c r="H71" s="14">
        <f t="shared" si="5"/>
        <v>0.375</v>
      </c>
      <c r="I71" s="9">
        <v>0.60630709835156993</v>
      </c>
      <c r="J71" s="10">
        <v>1.05</v>
      </c>
      <c r="K71" s="8">
        <v>19512479</v>
      </c>
    </row>
    <row r="72" spans="1:11" x14ac:dyDescent="0.25">
      <c r="A72" s="2" t="s">
        <v>23</v>
      </c>
      <c r="B72" s="2" t="str">
        <f t="shared" si="3"/>
        <v>SVMA</v>
      </c>
      <c r="C72" s="3" t="s">
        <v>101</v>
      </c>
      <c r="D72" s="17">
        <v>24956356.57</v>
      </c>
      <c r="E72" s="13">
        <v>0</v>
      </c>
      <c r="F72" s="13">
        <v>2</v>
      </c>
      <c r="G72" s="14" t="e">
        <f t="shared" si="4"/>
        <v>#DIV/0!</v>
      </c>
      <c r="H72" s="14">
        <f t="shared" si="5"/>
        <v>0</v>
      </c>
      <c r="I72" s="9">
        <v>0.81563815266484629</v>
      </c>
      <c r="J72" s="10">
        <v>0</v>
      </c>
      <c r="K72" s="8"/>
    </row>
    <row r="73" spans="1:11" x14ac:dyDescent="0.25">
      <c r="A73" s="2" t="s">
        <v>23</v>
      </c>
      <c r="B73" s="2" t="str">
        <f t="shared" si="3"/>
        <v>SVMA</v>
      </c>
      <c r="C73" s="3" t="s">
        <v>102</v>
      </c>
      <c r="D73" s="16">
        <v>142710988.02000007</v>
      </c>
      <c r="E73" s="13">
        <v>48.2</v>
      </c>
      <c r="F73" s="13">
        <v>48.2</v>
      </c>
      <c r="G73" s="14">
        <f t="shared" si="4"/>
        <v>0.92760216735380352</v>
      </c>
      <c r="H73" s="14">
        <f t="shared" si="5"/>
        <v>1</v>
      </c>
      <c r="I73" s="9">
        <v>0.85904281450857201</v>
      </c>
      <c r="J73" s="10">
        <v>1</v>
      </c>
      <c r="K73" s="8">
        <v>153849347.31999999</v>
      </c>
    </row>
    <row r="74" spans="1:11" x14ac:dyDescent="0.25">
      <c r="A74" s="2" t="s">
        <v>7</v>
      </c>
      <c r="B74" s="2" t="str">
        <f t="shared" si="3"/>
        <v>SMS</v>
      </c>
      <c r="C74" s="3" t="s">
        <v>103</v>
      </c>
      <c r="D74" s="16">
        <v>0</v>
      </c>
      <c r="E74" s="13">
        <v>0</v>
      </c>
      <c r="F74" s="13">
        <v>1</v>
      </c>
      <c r="G74" s="14">
        <f t="shared" si="4"/>
        <v>0</v>
      </c>
      <c r="H74" s="14">
        <f t="shared" si="5"/>
        <v>0</v>
      </c>
      <c r="I74" s="9">
        <v>0</v>
      </c>
      <c r="J74" s="10">
        <v>0</v>
      </c>
      <c r="K74" s="8">
        <v>5650000</v>
      </c>
    </row>
    <row r="75" spans="1:11" x14ac:dyDescent="0.25">
      <c r="A75" s="2" t="s">
        <v>23</v>
      </c>
      <c r="B75" s="2" t="str">
        <f t="shared" si="3"/>
        <v>SVMA</v>
      </c>
      <c r="C75" s="3" t="s">
        <v>104</v>
      </c>
      <c r="D75" s="16">
        <v>959178.17999999993</v>
      </c>
      <c r="E75" s="13">
        <v>9420</v>
      </c>
      <c r="F75" s="13">
        <v>27000</v>
      </c>
      <c r="G75" s="14">
        <f t="shared" si="4"/>
        <v>0.17550326688319637</v>
      </c>
      <c r="H75" s="14">
        <f t="shared" si="5"/>
        <v>0.34888888888888892</v>
      </c>
      <c r="I75" s="9">
        <v>0.94905072798882895</v>
      </c>
      <c r="J75" s="10">
        <v>1.05</v>
      </c>
      <c r="K75" s="8">
        <v>5465301</v>
      </c>
    </row>
    <row r="76" spans="1:11" x14ac:dyDescent="0.25">
      <c r="A76" s="2" t="s">
        <v>24</v>
      </c>
      <c r="B76" s="2" t="str">
        <f t="shared" si="3"/>
        <v>SEHAB; SECLIMA</v>
      </c>
      <c r="C76" s="3" t="s">
        <v>105</v>
      </c>
      <c r="D76" s="16">
        <v>0</v>
      </c>
      <c r="E76" s="13">
        <v>0</v>
      </c>
      <c r="F76" s="13">
        <v>0.15</v>
      </c>
      <c r="G76" s="14">
        <v>0</v>
      </c>
      <c r="H76" s="14">
        <f t="shared" si="5"/>
        <v>0</v>
      </c>
      <c r="I76" s="9">
        <v>0</v>
      </c>
      <c r="J76" s="10">
        <v>0</v>
      </c>
      <c r="K76" s="8">
        <v>0</v>
      </c>
    </row>
    <row r="77" spans="1:11" x14ac:dyDescent="0.25">
      <c r="A77" s="2" t="s">
        <v>121</v>
      </c>
      <c r="B77" s="2" t="str">
        <f t="shared" si="3"/>
        <v>Meta 68</v>
      </c>
      <c r="C77" s="3" t="s">
        <v>106</v>
      </c>
      <c r="D77" s="16">
        <v>0</v>
      </c>
      <c r="E77" s="13">
        <v>64.97</v>
      </c>
      <c r="F77" s="13">
        <v>160.74</v>
      </c>
      <c r="G77" s="14">
        <v>0</v>
      </c>
      <c r="H77" s="14">
        <f t="shared" si="5"/>
        <v>0.40419310688067683</v>
      </c>
      <c r="I77" s="9">
        <v>0</v>
      </c>
      <c r="J77" s="10">
        <v>1.05</v>
      </c>
      <c r="K77" s="8">
        <v>0</v>
      </c>
    </row>
    <row r="78" spans="1:11" x14ac:dyDescent="0.25">
      <c r="A78" s="2" t="s">
        <v>25</v>
      </c>
      <c r="B78" s="2" t="str">
        <f t="shared" si="3"/>
        <v>SP-REGULA</v>
      </c>
      <c r="C78" s="3" t="s">
        <v>107</v>
      </c>
      <c r="D78" s="16">
        <v>0</v>
      </c>
      <c r="E78" s="13">
        <v>3561</v>
      </c>
      <c r="F78" s="13">
        <v>600000</v>
      </c>
      <c r="G78" s="14">
        <v>0</v>
      </c>
      <c r="H78" s="14">
        <f t="shared" si="5"/>
        <v>5.9350000000000002E-3</v>
      </c>
      <c r="I78" s="9">
        <v>0</v>
      </c>
      <c r="J78" s="10">
        <v>0.16500000000000001</v>
      </c>
      <c r="K78" s="8">
        <v>0</v>
      </c>
    </row>
    <row r="79" spans="1:11" x14ac:dyDescent="0.25">
      <c r="A79" s="2" t="s">
        <v>15</v>
      </c>
      <c r="B79" s="2" t="str">
        <f t="shared" si="3"/>
        <v>SMRI</v>
      </c>
      <c r="C79" s="3" t="s">
        <v>108</v>
      </c>
      <c r="D79" s="16">
        <v>9335522.2300000004</v>
      </c>
      <c r="E79" s="13">
        <v>50</v>
      </c>
      <c r="F79" s="13">
        <v>150</v>
      </c>
      <c r="G79" s="14">
        <f t="shared" si="4"/>
        <v>1.9550831895287959</v>
      </c>
      <c r="H79" s="14">
        <f t="shared" si="5"/>
        <v>0.33333333333333331</v>
      </c>
      <c r="I79" s="9">
        <v>9.2098407439601793E-2</v>
      </c>
      <c r="J79" s="10">
        <v>1.05</v>
      </c>
      <c r="K79" s="8">
        <v>4775000</v>
      </c>
    </row>
    <row r="80" spans="1:11" x14ac:dyDescent="0.25">
      <c r="A80" s="2" t="s">
        <v>3</v>
      </c>
      <c r="B80" s="2" t="str">
        <f t="shared" si="3"/>
        <v>SMDET</v>
      </c>
      <c r="C80" s="3" t="s">
        <v>109</v>
      </c>
      <c r="D80" s="16">
        <v>1169517.68</v>
      </c>
      <c r="E80" s="13">
        <v>5</v>
      </c>
      <c r="F80" s="13">
        <v>98</v>
      </c>
      <c r="G80" s="14">
        <f t="shared" si="4"/>
        <v>7.2867145171339562E-2</v>
      </c>
      <c r="H80" s="14">
        <f t="shared" si="5"/>
        <v>5.1020408163265307E-2</v>
      </c>
      <c r="I80" s="9">
        <v>1</v>
      </c>
      <c r="J80" s="10">
        <v>0</v>
      </c>
      <c r="K80" s="8">
        <v>16050000</v>
      </c>
    </row>
    <row r="81" spans="1:11" x14ac:dyDescent="0.25">
      <c r="A81" s="2" t="s">
        <v>2</v>
      </c>
      <c r="B81" s="2" t="str">
        <f t="shared" si="3"/>
        <v>SMIT</v>
      </c>
      <c r="C81" s="3" t="s">
        <v>110</v>
      </c>
      <c r="D81" s="16">
        <v>1778513.25</v>
      </c>
      <c r="E81" s="13">
        <v>1</v>
      </c>
      <c r="F81" s="13">
        <v>24</v>
      </c>
      <c r="G81" s="14">
        <f t="shared" si="4"/>
        <v>0.15715883088500049</v>
      </c>
      <c r="H81" s="14">
        <f t="shared" si="5"/>
        <v>4.1666666666666664E-2</v>
      </c>
      <c r="I81" s="9">
        <v>0.33812328921361706</v>
      </c>
      <c r="J81" s="10">
        <v>1</v>
      </c>
      <c r="K81" s="8">
        <v>11316661.24</v>
      </c>
    </row>
    <row r="82" spans="1:11" x14ac:dyDescent="0.25">
      <c r="A82" s="4" t="s">
        <v>26</v>
      </c>
      <c r="B82" s="4" t="str">
        <f t="shared" si="3"/>
        <v>SEDP; SMDET</v>
      </c>
      <c r="C82" s="3" t="s">
        <v>111</v>
      </c>
      <c r="D82" s="16">
        <v>4624583.33</v>
      </c>
      <c r="E82" s="13">
        <v>4793847138</v>
      </c>
      <c r="F82" s="15">
        <v>4306310632</v>
      </c>
      <c r="G82" s="14">
        <v>0</v>
      </c>
      <c r="H82" s="14">
        <f t="shared" si="5"/>
        <v>1.1132144305562024</v>
      </c>
      <c r="I82" s="9">
        <v>0.89197225039515071</v>
      </c>
      <c r="J82" s="10">
        <v>1.05</v>
      </c>
      <c r="K82" s="8">
        <v>0</v>
      </c>
    </row>
    <row r="83" spans="1:11" x14ac:dyDescent="0.25">
      <c r="A83" s="2" t="s">
        <v>27</v>
      </c>
      <c r="B83" s="2" t="str">
        <f t="shared" si="3"/>
        <v>PGM</v>
      </c>
      <c r="C83" s="3" t="s">
        <v>112</v>
      </c>
      <c r="D83" s="16">
        <v>0</v>
      </c>
      <c r="E83" s="13">
        <v>4371940619</v>
      </c>
      <c r="F83" s="13">
        <v>9000000000</v>
      </c>
      <c r="G83" s="14">
        <f t="shared" si="4"/>
        <v>0</v>
      </c>
      <c r="H83" s="14">
        <f t="shared" si="5"/>
        <v>0.4857711798888889</v>
      </c>
      <c r="I83" s="9">
        <v>0</v>
      </c>
      <c r="J83" s="10">
        <v>1.05</v>
      </c>
      <c r="K83" s="8">
        <v>548719.52</v>
      </c>
    </row>
    <row r="84" spans="1:11" x14ac:dyDescent="0.25">
      <c r="A84" s="2" t="s">
        <v>28</v>
      </c>
      <c r="B84" s="2" t="str">
        <f t="shared" si="3"/>
        <v>CGM</v>
      </c>
      <c r="C84" s="3" t="s">
        <v>113</v>
      </c>
      <c r="D84" s="16">
        <v>36700</v>
      </c>
      <c r="E84" s="13">
        <v>7.07</v>
      </c>
      <c r="F84" s="13">
        <v>7.37</v>
      </c>
      <c r="G84" s="14">
        <f t="shared" si="4"/>
        <v>1.1838709677419355</v>
      </c>
      <c r="H84" s="14">
        <f t="shared" si="5"/>
        <v>0.95929443690637728</v>
      </c>
      <c r="I84" s="9">
        <v>0.98038147138964582</v>
      </c>
      <c r="J84" s="10">
        <v>1.006</v>
      </c>
      <c r="K84" s="8">
        <v>31000</v>
      </c>
    </row>
    <row r="85" spans="1:11" x14ac:dyDescent="0.25">
      <c r="A85" s="2" t="s">
        <v>0</v>
      </c>
      <c r="B85" s="2" t="str">
        <f t="shared" si="3"/>
        <v>SMUL</v>
      </c>
      <c r="C85" s="3" t="s">
        <v>114</v>
      </c>
      <c r="D85" s="16">
        <v>252056.74</v>
      </c>
      <c r="E85" s="13">
        <v>0</v>
      </c>
      <c r="F85" s="13">
        <v>1</v>
      </c>
      <c r="G85" s="14">
        <f t="shared" si="4"/>
        <v>0.78533451239929186</v>
      </c>
      <c r="H85" s="14">
        <f t="shared" si="5"/>
        <v>0</v>
      </c>
      <c r="I85" s="9">
        <v>0.35386651434117572</v>
      </c>
      <c r="J85" s="10">
        <v>0</v>
      </c>
      <c r="K85" s="8">
        <v>320954.62</v>
      </c>
    </row>
    <row r="86" spans="1:11" x14ac:dyDescent="0.25">
      <c r="A86" s="2" t="s">
        <v>29</v>
      </c>
      <c r="B86" s="2" t="str">
        <f t="shared" si="3"/>
        <v>SF</v>
      </c>
      <c r="C86" s="3" t="s">
        <v>115</v>
      </c>
      <c r="D86" s="16">
        <v>0</v>
      </c>
      <c r="E86" s="13">
        <v>0</v>
      </c>
      <c r="F86" s="13">
        <v>1</v>
      </c>
      <c r="G86" s="14">
        <f t="shared" si="4"/>
        <v>0</v>
      </c>
      <c r="H86" s="14">
        <f t="shared" si="5"/>
        <v>0</v>
      </c>
      <c r="I86" s="9">
        <v>0</v>
      </c>
      <c r="J86" s="10">
        <v>0</v>
      </c>
      <c r="K86" s="8">
        <v>500000</v>
      </c>
    </row>
    <row r="96" spans="1:11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</sheetData>
  <autoFilter ref="A1:K86"/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/>
  </sheetViews>
  <sheetFormatPr defaultRowHeight="15" x14ac:dyDescent="0.25"/>
  <cols>
    <col min="1" max="1" width="31.7109375" style="1" bestFit="1" customWidth="1"/>
    <col min="2" max="16384" width="9.140625" style="1"/>
  </cols>
  <sheetData>
    <row r="1" spans="1:1" x14ac:dyDescent="0.25">
      <c r="A1" t="s">
        <v>8</v>
      </c>
    </row>
    <row r="2" spans="1:1" x14ac:dyDescent="0.25">
      <c r="A2" t="s">
        <v>6</v>
      </c>
    </row>
    <row r="3" spans="1:1" x14ac:dyDescent="0.25">
      <c r="A3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6FD4652602C740A483E9D3DF6A153B" ma:contentTypeVersion="16" ma:contentTypeDescription="Create a new document." ma:contentTypeScope="" ma:versionID="5f8d24fbe280efa33445ff185e3bd18c">
  <xsd:schema xmlns:xsd="http://www.w3.org/2001/XMLSchema" xmlns:xs="http://www.w3.org/2001/XMLSchema" xmlns:p="http://schemas.microsoft.com/office/2006/metadata/properties" xmlns:ns2="1aa39b8c-19b3-4ca5-9ada-a1970df5e875" xmlns:ns3="a9968193-2d77-4b73-840a-26fc33ae728b" targetNamespace="http://schemas.microsoft.com/office/2006/metadata/properties" ma:root="true" ma:fieldsID="05e215cf10930ca82cde429a0642b75d" ns2:_="" ns3:_="">
    <xsd:import namespace="1aa39b8c-19b3-4ca5-9ada-a1970df5e875"/>
    <xsd:import namespace="a9968193-2d77-4b73-840a-26fc33ae7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39b8c-19b3-4ca5-9ada-a1970df5e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2251a4-284b-4299-a75e-b536127868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68193-2d77-4b73-840a-26fc33ae7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56e0c59-7a78-43b2-b0e8-0849c62e4d64}" ma:internalName="TaxCatchAll" ma:showField="CatchAllData" ma:web="a9968193-2d77-4b73-840a-26fc33ae72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39b8c-19b3-4ca5-9ada-a1970df5e875">
      <Terms xmlns="http://schemas.microsoft.com/office/infopath/2007/PartnerControls"/>
    </lcf76f155ced4ddcb4097134ff3c332f>
    <TaxCatchAll xmlns="a9968193-2d77-4b73-840a-26fc33ae728b" xsi:nil="true"/>
  </documentManagement>
</p:properties>
</file>

<file path=customXml/itemProps1.xml><?xml version="1.0" encoding="utf-8"?>
<ds:datastoreItem xmlns:ds="http://schemas.openxmlformats.org/officeDocument/2006/customXml" ds:itemID="{43CBD5B7-8EFC-456E-A8D0-2BA4756B5C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06315F-C08D-458B-A816-B6440FF295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39b8c-19b3-4ca5-9ada-a1970df5e875"/>
    <ds:schemaRef ds:uri="a9968193-2d77-4b73-840a-26fc33ae7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63312-D8BC-421C-81C1-9EF2992E05C4}">
  <ds:schemaRefs>
    <ds:schemaRef ds:uri="a9968193-2d77-4b73-840a-26fc33ae728b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1aa39b8c-19b3-4ca5-9ada-a1970df5e875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</vt:lpstr>
      <vt:lpstr>Listas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 Delgado Santos</dc:creator>
  <cp:keywords/>
  <dc:description/>
  <cp:lastModifiedBy>Daniel Bruno Garcia</cp:lastModifiedBy>
  <cp:revision/>
  <dcterms:created xsi:type="dcterms:W3CDTF">2021-10-22T14:04:53Z</dcterms:created>
  <dcterms:modified xsi:type="dcterms:W3CDTF">2022-04-08T12:44:36Z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0x010100506FD4652602C740A483E9D3DF6A153B</vt:lpwstr>
  </property>
  <property fmtid="{D5CDD505-2E9C-101B-9397-08002B2CF9AE}" pid="3" name="MediaServiceImageTags">
    <vt:lpwstr/>
  </property>
</Properties>
</file>