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120" yWindow="-120" windowWidth="29040" windowHeight="15990"/>
  </bookViews>
  <sheets>
    <sheet name="Invoice" sheetId="2" r:id="rId1"/>
  </sheets>
  <definedNames>
    <definedName name="_xlnm._FilterDatabase" localSheetId="0" hidden="1">Invoice!$B$27:$K$27</definedName>
    <definedName name="_xlnm.Print_Area" localSheetId="0">Invoice!$A$1:$L$257</definedName>
    <definedName name="_xlnm.Print_Titles" localSheetId="0">Invoice!$27:$27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8" i="2" l="1"/>
  <c r="B219" i="2" s="1"/>
  <c r="B220" i="2" s="1"/>
  <c r="B221" i="2" s="1"/>
  <c r="B222" i="2" s="1"/>
  <c r="B223" i="2" s="1"/>
  <c r="K218" i="2"/>
  <c r="K219" i="2"/>
  <c r="K220" i="2"/>
  <c r="K221" i="2"/>
  <c r="K222" i="2"/>
  <c r="K223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77" i="2" l="1"/>
  <c r="K194" i="2"/>
  <c r="K193" i="2"/>
  <c r="K192" i="2"/>
  <c r="K190" i="2" l="1"/>
  <c r="K189" i="2"/>
  <c r="K188" i="2"/>
  <c r="K187" i="2"/>
  <c r="K186" i="2"/>
  <c r="K185" i="2"/>
  <c r="K184" i="2"/>
  <c r="K183" i="2"/>
  <c r="K182" i="2"/>
  <c r="K181" i="2"/>
  <c r="K171" i="2" l="1"/>
  <c r="K172" i="2"/>
  <c r="K173" i="2"/>
  <c r="K174" i="2"/>
  <c r="K175" i="2"/>
  <c r="K176" i="2"/>
  <c r="K177" i="2"/>
  <c r="K178" i="2"/>
  <c r="K179" i="2"/>
  <c r="K180" i="2"/>
  <c r="K191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B29" i="2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K170" i="2"/>
  <c r="K169" i="2"/>
  <c r="K168" i="2"/>
  <c r="K167" i="2"/>
  <c r="K166" i="2"/>
  <c r="K165" i="2"/>
  <c r="I227" i="2"/>
  <c r="I228" i="2"/>
  <c r="I229" i="2"/>
  <c r="I230" i="2"/>
  <c r="I231" i="2"/>
  <c r="I226" i="2"/>
  <c r="K133" i="2"/>
  <c r="K134" i="2"/>
  <c r="K125" i="2"/>
  <c r="K126" i="2"/>
  <c r="K127" i="2"/>
  <c r="K128" i="2"/>
  <c r="K129" i="2"/>
  <c r="K130" i="2"/>
  <c r="K131" i="2"/>
  <c r="K132" i="2"/>
  <c r="K31" i="2"/>
  <c r="K37" i="2"/>
  <c r="K42" i="2"/>
  <c r="K45" i="2"/>
  <c r="K28" i="2"/>
  <c r="K29" i="2"/>
  <c r="K30" i="2"/>
  <c r="K32" i="2"/>
  <c r="K33" i="2"/>
  <c r="K34" i="2"/>
  <c r="K35" i="2"/>
  <c r="K39" i="2"/>
  <c r="K41" i="2"/>
  <c r="K66" i="2"/>
  <c r="K75" i="2"/>
  <c r="K36" i="2"/>
  <c r="K38" i="2"/>
  <c r="K40" i="2"/>
  <c r="K43" i="2"/>
  <c r="K44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7" i="2"/>
  <c r="K68" i="2"/>
  <c r="K69" i="2"/>
  <c r="K70" i="2"/>
  <c r="K71" i="2"/>
  <c r="K72" i="2"/>
  <c r="K73" i="2"/>
  <c r="K74" i="2"/>
  <c r="K76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J241" i="2"/>
  <c r="J242" i="2"/>
  <c r="J240" i="2"/>
  <c r="F248" i="2"/>
  <c r="F247" i="2"/>
  <c r="B181" i="2" l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K230" i="2"/>
  <c r="K244" i="2" s="1"/>
  <c r="K231" i="2"/>
  <c r="K245" i="2" s="1"/>
  <c r="K227" i="2"/>
  <c r="K241" i="2" s="1"/>
  <c r="K226" i="2"/>
  <c r="K240" i="2" s="1"/>
  <c r="K228" i="2"/>
  <c r="K242" i="2" s="1"/>
  <c r="K229" i="2"/>
  <c r="K243" i="2" s="1"/>
  <c r="B192" i="2" l="1"/>
  <c r="B193" i="2" s="1"/>
  <c r="B194" i="2" s="1"/>
  <c r="K250" i="2"/>
  <c r="K234" i="2"/>
  <c r="I234" i="2"/>
  <c r="J18" i="2" s="1"/>
  <c r="B195" i="2" l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l="1"/>
</calcChain>
</file>

<file path=xl/sharedStrings.xml><?xml version="1.0" encoding="utf-8"?>
<sst xmlns="http://schemas.openxmlformats.org/spreadsheetml/2006/main" count="471" uniqueCount="145">
  <si>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</si>
  <si>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</si>
  <si>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</si>
  <si>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</si>
  <si>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</si>
  <si>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</si>
  <si>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</si>
  <si>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</si>
  <si>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</si>
  <si>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</si>
  <si>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</si>
  <si>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</si>
  <si>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</si>
  <si>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</si>
  <si>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</si>
  <si>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</si>
  <si>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</si>
  <si>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</si>
  <si>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</si>
  <si>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</si>
  <si>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</si>
  <si>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</si>
  <si>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</si>
  <si>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</si>
  <si>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</si>
  <si>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</si>
  <si>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</si>
  <si>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</si>
  <si>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</si>
  <si>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</si>
  <si>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</si>
  <si>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</si>
  <si>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</si>
  <si>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</si>
  <si>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</si>
  <si>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</si>
  <si>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</si>
  <si>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</si>
  <si>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</si>
  <si>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A&amp;E</t>
  </si>
  <si>
    <t>Lifetime</t>
  </si>
  <si>
    <t>History</t>
  </si>
  <si>
    <t xml:space="preserve">235 East 45th </t>
  </si>
  <si>
    <t>New York, NY 10017</t>
  </si>
  <si>
    <t>A&amp;E Networks</t>
  </si>
  <si>
    <t>LMN</t>
  </si>
  <si>
    <t>FYI</t>
  </si>
  <si>
    <t>Total:</t>
  </si>
  <si>
    <t>Attention: R Lee Barstow, VP Digital Ad Operations</t>
  </si>
  <si>
    <t>Lee.Barstow@aenetworks.com</t>
  </si>
  <si>
    <t>Viceland</t>
  </si>
  <si>
    <t>A&amp;E, Lifetime, History, LMN, FYI, H2, Viceland</t>
  </si>
  <si>
    <t>2B - 3B</t>
  </si>
  <si>
    <t>3B - 4B</t>
  </si>
  <si>
    <t>200 Union Boulevard, Suite 201</t>
  </si>
  <si>
    <t>Lakewood, CO  80228</t>
  </si>
  <si>
    <t>4B - 5B</t>
  </si>
  <si>
    <t xml:space="preserve">   800M - 2B        </t>
  </si>
  <si>
    <t>5B +</t>
  </si>
  <si>
    <t>NA</t>
  </si>
  <si>
    <t>A&amp;E Marketplace Sold Campaigns</t>
  </si>
  <si>
    <t>FYI Marketplace Sold Campaigns</t>
  </si>
  <si>
    <t>History Marketplace Sold Campaigns</t>
  </si>
  <si>
    <t>Lifetime Marketplace Sold Campaigns</t>
  </si>
  <si>
    <t>LMN Marketplace Sold Campaigns</t>
  </si>
  <si>
    <t>Viceland Marketplace Sold Campaigns</t>
  </si>
  <si>
    <t>10939_10939_A+E Networks_Turbo Tax_4Q18 - 2Q19_$100k Upfront</t>
  </si>
  <si>
    <t>10924_10924_LMN_A+E House Promotion_VOD Video_2019</t>
  </si>
  <si>
    <t>10925_10925_Lifetime_A+E House Promotion_VOD Video_2019</t>
  </si>
  <si>
    <t>10927_10927_A&amp;E_A+E House Promotion_Digital Video_2019</t>
  </si>
  <si>
    <t>10932_10932_Viceland House Promotion VOD</t>
  </si>
  <si>
    <t>10953_10953_History_A+E House Promotion_VOD Video_2019</t>
  </si>
  <si>
    <t>10956_10956_A+E Networks_Land Rover_1Q19 Upfront _ $43K O-1DR3L-R2 CPNSQJ</t>
  </si>
  <si>
    <t>10963_10963_A+E Networks_Hyundai Upfront_1Q19-3Q19_$535,500 Upfront O-1DJVM-R1 CPN4XN</t>
  </si>
  <si>
    <t>10943_10943_Lifetime_Pfizer_Eucrisa_1Q2019_$96k Upfront - O-1D0TP CPN5SP</t>
  </si>
  <si>
    <t>10934_10934_A+E Networks_Eli Lilly_Taltz PSA_1Q2019 - 3Q2019_$81.6k Upfront</t>
  </si>
  <si>
    <t>10942_10942_A+E Networks_Pfizer_Cologuard_1Q2019_$40k Upfront O-1DKVX-R2  CPNPC9</t>
  </si>
  <si>
    <t>10933_10933_A+E Networks_Eli Lilly_Taltz PSO_1Q2019 - 3Q2019_$53.4k Upfront</t>
  </si>
  <si>
    <t>10966_10966_A&amp;E Networks_AT&amp;T VOD_1Q2019_$100K_Upfront</t>
  </si>
  <si>
    <t>10961_10961_A+E Network_Dennys_APEX_1Q-4Q19_$158k</t>
  </si>
  <si>
    <t>10908_10908_A+E Networks_GEICO_VOD 2019 Upfront_1Q-4Q_$425k</t>
  </si>
  <si>
    <t>10958_10958_A+E Networks_Jaguar_1Q19 Upfront _ $31K O-1DR3M-R2 CPNSQ4</t>
  </si>
  <si>
    <t>10969_10969_A&amp;E_Hersheys_Ice Breakers_1Q19_$6.4k_UPF</t>
  </si>
  <si>
    <t>10990_10990_A+E Networks_Esurance_DR_1Q19_$46.7K</t>
  </si>
  <si>
    <t>10991_10991_A+E Networks_Eli Lilly_Verzenio_1Q2019 _$115k Upfront</t>
  </si>
  <si>
    <t>10977_10977_A&amp;E_Hersheys_Twizzlers_1Q19_$8.7k_UPF</t>
  </si>
  <si>
    <t>10930_10930_History_Mitsubishi_Upfront_1Q19_$36k</t>
  </si>
  <si>
    <t>10962_10962_History_Fidelity_1Q19_$64k Upfront</t>
  </si>
  <si>
    <t>10778_10778_AETV &amp; Lifetime_Fox_911 S2_3Q18_$20K Scatter - O-19295 CPLP07</t>
  </si>
  <si>
    <t>10967_10967_A+E Networks_Quicken Loans_2019_$500k_UPF</t>
  </si>
  <si>
    <t>11002_11002_A+E Networks_Eli Lilly_Galca_1Q2019 _$29,750 Upfront</t>
  </si>
  <si>
    <t>11019_11019_History_Chrysler Ram Light Duty_P25-54_1Q_March_$25K</t>
  </si>
  <si>
    <t>11023_11023_History_Chrysler Ram Heavy Duty_P25-54_1Q_March_$10K</t>
  </si>
  <si>
    <t>11021_11021_A&amp;E_ Apartments.com_1-3Q19_P18-49_$100k</t>
  </si>
  <si>
    <t>11025_11025_A+E Networks_NBCU_Bravo_Project Runway_1Q2Q19_$0</t>
  </si>
  <si>
    <t>11022_11022_A&amp;E Networks_ Preen_2Q19 Scatter_$25K</t>
  </si>
  <si>
    <t>11044_11044_A+E Networks_Match.com_2Q2019_$80k Scatter</t>
  </si>
  <si>
    <t>11043_11043_Viceland_Match.com_VOD_Q2 2019_$20k Scatter</t>
  </si>
  <si>
    <t>10928_10928_A+E Networks_Eli Lilly_Trulicity_1Q2019 - 3Q2019_$383k Upfront</t>
  </si>
  <si>
    <t>11050_11050_Lifetime_A+E House Promotion_VOD Video_Q2-2019</t>
  </si>
  <si>
    <t>11051_11051_LMN_A+E House Promotion_VOD Video_Q2-2019</t>
  </si>
  <si>
    <t>11052_11052_A&amp;E_A+E House Promotion_VOD_Q2-2019</t>
  </si>
  <si>
    <t>11033_11033_A&amp;E_Hersheys_KitKat_2Q19_$3.2K_UF</t>
  </si>
  <si>
    <t>11030_11030_Lifetime_Hershey_KitKat_$3.2k_2QUF</t>
  </si>
  <si>
    <t>11053_11053_A&amp;E Networks_Little Caesars_2Q19_$75k_UPF</t>
  </si>
  <si>
    <t>11031_11031_A&amp;E_Hersheys_Twizzlers_2Q19_$5,957_UF</t>
  </si>
  <si>
    <t>11032_11032_Lifetime_Hershey_Twizzlers_2Q19_$5,957_UF</t>
  </si>
  <si>
    <t>11034_11034_A&amp;E_Hersheys_Reeses_2Q19_$8.3K_UF</t>
  </si>
  <si>
    <t>11035_11035_Lifetime_Hersheys_Reeses_$8.3K_2Q19_UF</t>
  </si>
  <si>
    <t>11038_11038_Lifetime_Hersheys_Hershey Core_$7.7k_2Q19_UF</t>
  </si>
  <si>
    <t>11039_11039_A&amp;E_Hersheys_Hershey Core_$7.7k_2Q19_UF</t>
  </si>
  <si>
    <t>11057_11057_A+E Networks_Esurance_DR_2Q19_$51K</t>
  </si>
  <si>
    <t>11058_11058_History_A+E House Promotion_VOD Video_2019</t>
  </si>
  <si>
    <t>11037_11037_A&amp;E_Hersheys_Ice Breakers_$2.5k_2Q19_UF</t>
  </si>
  <si>
    <t>11036_11036_Lifetime_Hershey_Ice Breakers_$2.5K_2Q19 UF</t>
  </si>
  <si>
    <t>11059_11059_A&amp;E and Lifetime_WW_2Q3Q_$136k</t>
  </si>
  <si>
    <t>11055_11055_A&amp;E Networks_P&amp;G_2Q_$127.5k</t>
  </si>
  <si>
    <t>11040_11040_History_Mitsubishi_Upfront_2Q19_$53,900</t>
  </si>
  <si>
    <t>11054_11054_A+E Networks_Shark Ninja_2Q19 Upfront_$86,624</t>
  </si>
  <si>
    <t>11056_11056_A+E Networks_Smile Direct Club_DR_VOD_2Q19_$39k</t>
  </si>
  <si>
    <t>11065_11065_A+E Networks_Aimovig _2Q2019_$100k Scatter</t>
  </si>
  <si>
    <t>11069_11069_History_GM Chevy_2Q19_$50K Upfront</t>
  </si>
  <si>
    <t>11066_11066_A&amp;E Networks_AT&amp;T VOD_2Q2019_$100K_Upfront</t>
  </si>
  <si>
    <t>11073_11073_Lifetime_Pfizer_Xeljanz XER_2Q2019_$43K Upfront O-1JHWW-R1 CPQPCY</t>
  </si>
  <si>
    <t>11070_11070_A+E Networks_Pfizer_Xeljanz XER_2Q2019_$144K Upfront O-1JHWN-R1 CPQPCY</t>
  </si>
  <si>
    <t>11078_11078_Viceland_Adidas_2Q2019</t>
  </si>
  <si>
    <t>11071_11071_A+E Networks_Pfizer_Xeljanz XUC_2Q2019_$43K Upfront O-1JHX7-R1 CPQLTM</t>
  </si>
  <si>
    <t>11072_11072_Lifetime_Pfizer_Xeljanz XUC_2Q2019_$17K Upfront O-1JHXT-R1CPQLTM</t>
  </si>
  <si>
    <t>11076_11076_A&amp;E_NBCU Oxygen Murder For Hire VOD_2Q19_50k_Scatter</t>
  </si>
  <si>
    <t>11074_11074_A+E Networks_Pfizer_Cologuard_2Q2019_$13k Upfront O-1JHHG-R1CPQ2MX</t>
  </si>
  <si>
    <t>11075_11075_Lifetime_Pfizer_Eucrisa_2Q2019_$19k Upfront O-1JHL5 CPQ2FJ</t>
  </si>
  <si>
    <t>11083_11083_A+E Networks_Sprint Ignite_2Q2019 - 3Q2019</t>
  </si>
  <si>
    <t>11061_11061_AETV History Lifetime LMN_Navy Federal Credit Union_Q2 2019_$229k</t>
  </si>
  <si>
    <t>11077_11077_A+E Networks_Universal Orlando_2Q19 Upfront_$50k</t>
  </si>
  <si>
    <t>11086_11086_AETV &amp; History_Stihl_2Q2019 - 4Q2019_$80k</t>
  </si>
  <si>
    <t>11090_11090_A+E Networks_Land Rover_2Q19_$157K_Upfront O-1KPQ3 CPR99H</t>
  </si>
  <si>
    <t>11089_11089_A+E Networks_Jaguar_2Q19_$92K_Upfront O-1JQVZ-R1 CPQTF1</t>
  </si>
  <si>
    <t>11087_11087_A+E Networks_JP Morgan Chase VOD 2019 Upfront_2Q19_$106k</t>
  </si>
  <si>
    <t>11358_11358_UAT_A+E Networks_Pfizer_2Q2019_$300k Upfront_GregScenario1</t>
  </si>
  <si>
    <t>11441_UAT_A+E Networks_Pfizer_2Q2019_$300k Upfront_Scenario1(Greg)</t>
  </si>
  <si>
    <t>11371_11371_UAT_A+E Networks_Eli Lilly_2Q2019_$300k Upfront_GregScenario7</t>
  </si>
  <si>
    <t>11438_UAT_Viceland_MailChimp_2Q2019_$20k Scatter_Scenario6(Greg)</t>
  </si>
  <si>
    <t>11437_UAT_A+E Networks_Eli Lilly_2Q2019_$300k Upfront_Scenario7(Greg)</t>
  </si>
  <si>
    <t>11085_11085_Viceland_Pepsi_2Q2019 VOD_$29,750 Scatter</t>
  </si>
  <si>
    <t>11088_11088_A+E Networks_Tracfone Straight Talk_2Q19_$142K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</si>
</sst>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</numFmts>
  <fonts count="6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</borders>
  <cellStyleXfs count="2808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165" fontId="13" fillId="0" borderId="0"/>
    <xf numFmtId="165" fontId="10" fillId="0" borderId="0"/>
    <xf numFmtId="165" fontId="30" fillId="0" borderId="0" applyNumberFormat="0" applyFill="0" applyBorder="0" applyAlignment="0" applyProtection="0"/>
    <xf numFmtId="165" fontId="31" fillId="0" borderId="11" applyNumberFormat="0" applyFill="0" applyAlignment="0" applyProtection="0"/>
    <xf numFmtId="165" fontId="32" fillId="0" borderId="12" applyNumberFormat="0" applyFill="0" applyAlignment="0" applyProtection="0"/>
    <xf numFmtId="165" fontId="33" fillId="0" borderId="13" applyNumberFormat="0" applyFill="0" applyAlignment="0" applyProtection="0"/>
    <xf numFmtId="165" fontId="33" fillId="0" borderId="0" applyNumberFormat="0" applyFill="0" applyBorder="0" applyAlignment="0" applyProtection="0"/>
    <xf numFmtId="165" fontId="34" fillId="7" borderId="0" applyNumberFormat="0" applyBorder="0" applyAlignment="0" applyProtection="0"/>
    <xf numFmtId="165" fontId="35" fillId="8" borderId="0" applyNumberFormat="0" applyBorder="0" applyAlignment="0" applyProtection="0"/>
    <xf numFmtId="165" fontId="36" fillId="9" borderId="0" applyNumberFormat="0" applyBorder="0" applyAlignment="0" applyProtection="0"/>
    <xf numFmtId="165" fontId="37" fillId="10" borderId="14" applyNumberFormat="0" applyAlignment="0" applyProtection="0"/>
    <xf numFmtId="165" fontId="38" fillId="11" borderId="15" applyNumberFormat="0" applyAlignment="0" applyProtection="0"/>
    <xf numFmtId="165" fontId="39" fillId="11" borderId="14" applyNumberFormat="0" applyAlignment="0" applyProtection="0"/>
    <xf numFmtId="165" fontId="40" fillId="0" borderId="16" applyNumberFormat="0" applyFill="0" applyAlignment="0" applyProtection="0"/>
    <xf numFmtId="165" fontId="41" fillId="12" borderId="17" applyNumberFormat="0" applyAlignment="0" applyProtection="0"/>
    <xf numFmtId="165" fontId="42" fillId="0" borderId="0" applyNumberFormat="0" applyFill="0" applyBorder="0" applyAlignment="0" applyProtection="0"/>
    <xf numFmtId="165" fontId="10" fillId="13" borderId="18" applyNumberFormat="0" applyFont="0" applyAlignment="0" applyProtection="0"/>
    <xf numFmtId="165" fontId="43" fillId="0" borderId="0" applyNumberFormat="0" applyFill="0" applyBorder="0" applyAlignment="0" applyProtection="0"/>
    <xf numFmtId="165" fontId="44" fillId="0" borderId="19" applyNumberFormat="0" applyFill="0" applyAlignment="0" applyProtection="0"/>
    <xf numFmtId="165" fontId="45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45" fillId="17" borderId="0" applyNumberFormat="0" applyBorder="0" applyAlignment="0" applyProtection="0"/>
    <xf numFmtId="165" fontId="45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45" fillId="21" borderId="0" applyNumberFormat="0" applyBorder="0" applyAlignment="0" applyProtection="0"/>
    <xf numFmtId="165" fontId="45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45" fillId="25" borderId="0" applyNumberFormat="0" applyBorder="0" applyAlignment="0" applyProtection="0"/>
    <xf numFmtId="165" fontId="45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45" fillId="29" borderId="0" applyNumberFormat="0" applyBorder="0" applyAlignment="0" applyProtection="0"/>
    <xf numFmtId="165" fontId="45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45" fillId="33" borderId="0" applyNumberFormat="0" applyBorder="0" applyAlignment="0" applyProtection="0"/>
    <xf numFmtId="165" fontId="45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45" fillId="37" borderId="0" applyNumberFormat="0" applyBorder="0" applyAlignment="0" applyProtection="0"/>
    <xf numFmtId="165" fontId="13" fillId="0" borderId="0"/>
    <xf numFmtId="165" fontId="29" fillId="0" borderId="0"/>
    <xf numFmtId="44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13" fillId="0" borderId="0"/>
    <xf numFmtId="165" fontId="48" fillId="0" borderId="11" applyNumberFormat="0" applyFill="0" applyAlignment="0" applyProtection="0"/>
    <xf numFmtId="165" fontId="49" fillId="0" borderId="12" applyNumberFormat="0" applyFill="0" applyAlignment="0" applyProtection="0"/>
    <xf numFmtId="165" fontId="50" fillId="0" borderId="13" applyNumberFormat="0" applyFill="0" applyAlignment="0" applyProtection="0"/>
    <xf numFmtId="165" fontId="50" fillId="0" borderId="0" applyNumberFormat="0" applyFill="0" applyBorder="0" applyAlignment="0" applyProtection="0"/>
    <xf numFmtId="165" fontId="51" fillId="7" borderId="0" applyNumberFormat="0" applyBorder="0" applyAlignment="0" applyProtection="0"/>
    <xf numFmtId="165" fontId="52" fillId="8" borderId="0" applyNumberFormat="0" applyBorder="0" applyAlignment="0" applyProtection="0"/>
    <xf numFmtId="165" fontId="53" fillId="9" borderId="0" applyNumberFormat="0" applyBorder="0" applyAlignment="0" applyProtection="0"/>
    <xf numFmtId="165" fontId="54" fillId="10" borderId="14" applyNumberFormat="0" applyAlignment="0" applyProtection="0"/>
    <xf numFmtId="165" fontId="55" fillId="11" borderId="15" applyNumberFormat="0" applyAlignment="0" applyProtection="0"/>
    <xf numFmtId="165" fontId="56" fillId="11" borderId="14" applyNumberFormat="0" applyAlignment="0" applyProtection="0"/>
    <xf numFmtId="165" fontId="57" fillId="0" borderId="16" applyNumberFormat="0" applyFill="0" applyAlignment="0" applyProtection="0"/>
    <xf numFmtId="165" fontId="58" fillId="12" borderId="17" applyNumberFormat="0" applyAlignment="0" applyProtection="0"/>
    <xf numFmtId="165" fontId="59" fillId="0" borderId="0" applyNumberFormat="0" applyFill="0" applyBorder="0" applyAlignment="0" applyProtection="0"/>
    <xf numFmtId="165" fontId="13" fillId="13" borderId="18" applyNumberFormat="0" applyFont="0" applyAlignment="0" applyProtection="0"/>
    <xf numFmtId="165" fontId="60" fillId="0" borderId="0" applyNumberFormat="0" applyFill="0" applyBorder="0" applyAlignment="0" applyProtection="0"/>
    <xf numFmtId="165" fontId="46" fillId="0" borderId="19" applyNumberFormat="0" applyFill="0" applyAlignment="0" applyProtection="0"/>
    <xf numFmtId="165" fontId="61" fillId="14" borderId="0" applyNumberFormat="0" applyBorder="0" applyAlignment="0" applyProtection="0"/>
    <xf numFmtId="165" fontId="13" fillId="15" borderId="0" applyNumberFormat="0" applyBorder="0" applyAlignment="0" applyProtection="0"/>
    <xf numFmtId="165" fontId="13" fillId="16" borderId="0" applyNumberFormat="0" applyBorder="0" applyAlignment="0" applyProtection="0"/>
    <xf numFmtId="165" fontId="61" fillId="17" borderId="0" applyNumberFormat="0" applyBorder="0" applyAlignment="0" applyProtection="0"/>
    <xf numFmtId="165" fontId="61" fillId="18" borderId="0" applyNumberFormat="0" applyBorder="0" applyAlignment="0" applyProtection="0"/>
    <xf numFmtId="165" fontId="13" fillId="19" borderId="0" applyNumberFormat="0" applyBorder="0" applyAlignment="0" applyProtection="0"/>
    <xf numFmtId="165" fontId="13" fillId="20" borderId="0" applyNumberFormat="0" applyBorder="0" applyAlignment="0" applyProtection="0"/>
    <xf numFmtId="165" fontId="61" fillId="21" borderId="0" applyNumberFormat="0" applyBorder="0" applyAlignment="0" applyProtection="0"/>
    <xf numFmtId="165" fontId="61" fillId="22" borderId="0" applyNumberFormat="0" applyBorder="0" applyAlignment="0" applyProtection="0"/>
    <xf numFmtId="165" fontId="13" fillId="23" borderId="0" applyNumberFormat="0" applyBorder="0" applyAlignment="0" applyProtection="0"/>
    <xf numFmtId="165" fontId="13" fillId="24" borderId="0" applyNumberFormat="0" applyBorder="0" applyAlignment="0" applyProtection="0"/>
    <xf numFmtId="165" fontId="61" fillId="25" borderId="0" applyNumberFormat="0" applyBorder="0" applyAlignment="0" applyProtection="0"/>
    <xf numFmtId="165" fontId="61" fillId="26" borderId="0" applyNumberFormat="0" applyBorder="0" applyAlignment="0" applyProtection="0"/>
    <xf numFmtId="165" fontId="13" fillId="27" borderId="0" applyNumberFormat="0" applyBorder="0" applyAlignment="0" applyProtection="0"/>
    <xf numFmtId="165" fontId="13" fillId="28" borderId="0" applyNumberFormat="0" applyBorder="0" applyAlignment="0" applyProtection="0"/>
    <xf numFmtId="165" fontId="61" fillId="29" borderId="0" applyNumberFormat="0" applyBorder="0" applyAlignment="0" applyProtection="0"/>
    <xf numFmtId="165" fontId="61" fillId="30" borderId="0" applyNumberFormat="0" applyBorder="0" applyAlignment="0" applyProtection="0"/>
    <xf numFmtId="165" fontId="13" fillId="31" borderId="0" applyNumberFormat="0" applyBorder="0" applyAlignment="0" applyProtection="0"/>
    <xf numFmtId="165" fontId="13" fillId="32" borderId="0" applyNumberFormat="0" applyBorder="0" applyAlignment="0" applyProtection="0"/>
    <xf numFmtId="165" fontId="61" fillId="33" borderId="0" applyNumberFormat="0" applyBorder="0" applyAlignment="0" applyProtection="0"/>
    <xf numFmtId="165" fontId="61" fillId="34" borderId="0" applyNumberFormat="0" applyBorder="0" applyAlignment="0" applyProtection="0"/>
    <xf numFmtId="165" fontId="13" fillId="35" borderId="0" applyNumberFormat="0" applyBorder="0" applyAlignment="0" applyProtection="0"/>
    <xf numFmtId="165" fontId="13" fillId="36" borderId="0" applyNumberFormat="0" applyBorder="0" applyAlignment="0" applyProtection="0"/>
    <xf numFmtId="165" fontId="61" fillId="37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30" fillId="0" borderId="0" applyNumberFormat="0" applyFill="0" applyBorder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0" fillId="0" borderId="0" applyNumberFormat="0" applyFill="0" applyBorder="0" applyAlignment="0" applyProtection="0"/>
    <xf numFmtId="0" fontId="51" fillId="7" borderId="0" applyNumberFormat="0" applyBorder="0" applyAlignment="0" applyProtection="0"/>
    <xf numFmtId="0" fontId="52" fillId="8" borderId="0" applyNumberFormat="0" applyBorder="0" applyAlignment="0" applyProtection="0"/>
    <xf numFmtId="0" fontId="53" fillId="9" borderId="0" applyNumberFormat="0" applyBorder="0" applyAlignment="0" applyProtection="0"/>
    <xf numFmtId="0" fontId="54" fillId="10" borderId="14" applyNumberFormat="0" applyAlignment="0" applyProtection="0"/>
    <xf numFmtId="0" fontId="55" fillId="11" borderId="15" applyNumberFormat="0" applyAlignment="0" applyProtection="0"/>
    <xf numFmtId="0" fontId="56" fillId="11" borderId="14" applyNumberFormat="0" applyAlignment="0" applyProtection="0"/>
    <xf numFmtId="0" fontId="57" fillId="0" borderId="16" applyNumberFormat="0" applyFill="0" applyAlignment="0" applyProtection="0"/>
    <xf numFmtId="0" fontId="58" fillId="12" borderId="17" applyNumberFormat="0" applyAlignment="0" applyProtection="0"/>
    <xf numFmtId="0" fontId="59" fillId="0" borderId="0" applyNumberFormat="0" applyFill="0" applyBorder="0" applyAlignment="0" applyProtection="0"/>
    <xf numFmtId="0" fontId="13" fillId="13" borderId="18" applyNumberFormat="0" applyFont="0" applyAlignment="0" applyProtection="0"/>
    <xf numFmtId="0" fontId="60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61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61" fillId="17" borderId="0" applyNumberFormat="0" applyBorder="0" applyAlignment="0" applyProtection="0"/>
    <xf numFmtId="0" fontId="61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61" fillId="21" borderId="0" applyNumberFormat="0" applyBorder="0" applyAlignment="0" applyProtection="0"/>
    <xf numFmtId="0" fontId="61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61" fillId="25" borderId="0" applyNumberFormat="0" applyBorder="0" applyAlignment="0" applyProtection="0"/>
    <xf numFmtId="0" fontId="61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61" fillId="29" borderId="0" applyNumberFormat="0" applyBorder="0" applyAlignment="0" applyProtection="0"/>
    <xf numFmtId="0" fontId="61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61" fillId="33" borderId="0" applyNumberFormat="0" applyBorder="0" applyAlignment="0" applyProtection="0"/>
    <xf numFmtId="0" fontId="61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61" fillId="37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13" fillId="0" borderId="0"/>
    <xf numFmtId="0" fontId="13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9" fillId="0" borderId="0"/>
    <xf numFmtId="165" fontId="9" fillId="13" borderId="18" applyNumberFormat="0" applyFont="0" applyAlignment="0" applyProtection="0"/>
    <xf numFmtId="165" fontId="9" fillId="15" borderId="0" applyNumberFormat="0" applyBorder="0" applyAlignment="0" applyProtection="0"/>
    <xf numFmtId="165" fontId="9" fillId="16" borderId="0" applyNumberFormat="0" applyBorder="0" applyAlignment="0" applyProtection="0"/>
    <xf numFmtId="165" fontId="9" fillId="19" borderId="0" applyNumberFormat="0" applyBorder="0" applyAlignment="0" applyProtection="0"/>
    <xf numFmtId="165" fontId="9" fillId="20" borderId="0" applyNumberFormat="0" applyBorder="0" applyAlignment="0" applyProtection="0"/>
    <xf numFmtId="165" fontId="9" fillId="23" borderId="0" applyNumberFormat="0" applyBorder="0" applyAlignment="0" applyProtection="0"/>
    <xf numFmtId="165" fontId="9" fillId="24" borderId="0" applyNumberFormat="0" applyBorder="0" applyAlignment="0" applyProtection="0"/>
    <xf numFmtId="165" fontId="9" fillId="27" borderId="0" applyNumberFormat="0" applyBorder="0" applyAlignment="0" applyProtection="0"/>
    <xf numFmtId="165" fontId="9" fillId="28" borderId="0" applyNumberFormat="0" applyBorder="0" applyAlignment="0" applyProtection="0"/>
    <xf numFmtId="165" fontId="9" fillId="31" borderId="0" applyNumberFormat="0" applyBorder="0" applyAlignment="0" applyProtection="0"/>
    <xf numFmtId="165" fontId="9" fillId="32" borderId="0" applyNumberFormat="0" applyBorder="0" applyAlignment="0" applyProtection="0"/>
    <xf numFmtId="165" fontId="9" fillId="35" borderId="0" applyNumberFormat="0" applyBorder="0" applyAlignment="0" applyProtection="0"/>
    <xf numFmtId="165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3" borderId="18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3" borderId="18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165" fontId="10" fillId="0" borderId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9" fillId="0" borderId="0"/>
    <xf numFmtId="165" fontId="9" fillId="13" borderId="18" applyNumberFormat="0" applyFont="0" applyAlignment="0" applyProtection="0"/>
    <xf numFmtId="165" fontId="9" fillId="15" borderId="0" applyNumberFormat="0" applyBorder="0" applyAlignment="0" applyProtection="0"/>
    <xf numFmtId="165" fontId="9" fillId="16" borderId="0" applyNumberFormat="0" applyBorder="0" applyAlignment="0" applyProtection="0"/>
    <xf numFmtId="165" fontId="9" fillId="19" borderId="0" applyNumberFormat="0" applyBorder="0" applyAlignment="0" applyProtection="0"/>
    <xf numFmtId="165" fontId="9" fillId="20" borderId="0" applyNumberFormat="0" applyBorder="0" applyAlignment="0" applyProtection="0"/>
    <xf numFmtId="165" fontId="9" fillId="23" borderId="0" applyNumberFormat="0" applyBorder="0" applyAlignment="0" applyProtection="0"/>
    <xf numFmtId="165" fontId="9" fillId="24" borderId="0" applyNumberFormat="0" applyBorder="0" applyAlignment="0" applyProtection="0"/>
    <xf numFmtId="165" fontId="9" fillId="27" borderId="0" applyNumberFormat="0" applyBorder="0" applyAlignment="0" applyProtection="0"/>
    <xf numFmtId="165" fontId="9" fillId="28" borderId="0" applyNumberFormat="0" applyBorder="0" applyAlignment="0" applyProtection="0"/>
    <xf numFmtId="165" fontId="9" fillId="31" borderId="0" applyNumberFormat="0" applyBorder="0" applyAlignment="0" applyProtection="0"/>
    <xf numFmtId="165" fontId="9" fillId="32" borderId="0" applyNumberFormat="0" applyBorder="0" applyAlignment="0" applyProtection="0"/>
    <xf numFmtId="165" fontId="9" fillId="35" borderId="0" applyNumberFormat="0" applyBorder="0" applyAlignment="0" applyProtection="0"/>
    <xf numFmtId="165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3" borderId="18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13" borderId="18" applyNumberFormat="0" applyFont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8" fillId="23" borderId="0" applyNumberFormat="0" applyBorder="0" applyAlignment="0" applyProtection="0"/>
    <xf numFmtId="165" fontId="8" fillId="24" borderId="0" applyNumberFormat="0" applyBorder="0" applyAlignment="0" applyProtection="0"/>
    <xf numFmtId="165" fontId="8" fillId="27" borderId="0" applyNumberFormat="0" applyBorder="0" applyAlignment="0" applyProtection="0"/>
    <xf numFmtId="165" fontId="8" fillId="28" borderId="0" applyNumberFormat="0" applyBorder="0" applyAlignment="0" applyProtection="0"/>
    <xf numFmtId="165" fontId="8" fillId="31" borderId="0" applyNumberFormat="0" applyBorder="0" applyAlignment="0" applyProtection="0"/>
    <xf numFmtId="165" fontId="8" fillId="32" borderId="0" applyNumberFormat="0" applyBorder="0" applyAlignment="0" applyProtection="0"/>
    <xf numFmtId="165" fontId="8" fillId="35" borderId="0" applyNumberFormat="0" applyBorder="0" applyAlignment="0" applyProtection="0"/>
    <xf numFmtId="165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8" fillId="13" borderId="18" applyNumberFormat="0" applyFont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8" fillId="23" borderId="0" applyNumberFormat="0" applyBorder="0" applyAlignment="0" applyProtection="0"/>
    <xf numFmtId="165" fontId="8" fillId="24" borderId="0" applyNumberFormat="0" applyBorder="0" applyAlignment="0" applyProtection="0"/>
    <xf numFmtId="165" fontId="8" fillId="27" borderId="0" applyNumberFormat="0" applyBorder="0" applyAlignment="0" applyProtection="0"/>
    <xf numFmtId="165" fontId="8" fillId="28" borderId="0" applyNumberFormat="0" applyBorder="0" applyAlignment="0" applyProtection="0"/>
    <xf numFmtId="165" fontId="8" fillId="31" borderId="0" applyNumberFormat="0" applyBorder="0" applyAlignment="0" applyProtection="0"/>
    <xf numFmtId="165" fontId="8" fillId="32" borderId="0" applyNumberFormat="0" applyBorder="0" applyAlignment="0" applyProtection="0"/>
    <xf numFmtId="165" fontId="8" fillId="35" borderId="0" applyNumberFormat="0" applyBorder="0" applyAlignment="0" applyProtection="0"/>
    <xf numFmtId="165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0" fillId="0" borderId="0" applyNumberFormat="0" applyFill="0" applyBorder="0" applyAlignment="0" applyProtection="0"/>
    <xf numFmtId="0" fontId="51" fillId="7" borderId="0" applyNumberFormat="0" applyBorder="0" applyAlignment="0" applyProtection="0"/>
    <xf numFmtId="0" fontId="52" fillId="8" borderId="0" applyNumberFormat="0" applyBorder="0" applyAlignment="0" applyProtection="0"/>
    <xf numFmtId="0" fontId="53" fillId="9" borderId="0" applyNumberFormat="0" applyBorder="0" applyAlignment="0" applyProtection="0"/>
    <xf numFmtId="0" fontId="54" fillId="10" borderId="14" applyNumberFormat="0" applyAlignment="0" applyProtection="0"/>
    <xf numFmtId="0" fontId="55" fillId="11" borderId="15" applyNumberFormat="0" applyAlignment="0" applyProtection="0"/>
    <xf numFmtId="0" fontId="56" fillId="11" borderId="14" applyNumberFormat="0" applyAlignment="0" applyProtection="0"/>
    <xf numFmtId="0" fontId="57" fillId="0" borderId="16" applyNumberFormat="0" applyFill="0" applyAlignment="0" applyProtection="0"/>
    <xf numFmtId="0" fontId="58" fillId="12" borderId="17" applyNumberFormat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61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61" fillId="17" borderId="0" applyNumberFormat="0" applyBorder="0" applyAlignment="0" applyProtection="0"/>
    <xf numFmtId="0" fontId="61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61" fillId="21" borderId="0" applyNumberFormat="0" applyBorder="0" applyAlignment="0" applyProtection="0"/>
    <xf numFmtId="0" fontId="61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61" fillId="25" borderId="0" applyNumberFormat="0" applyBorder="0" applyAlignment="0" applyProtection="0"/>
    <xf numFmtId="0" fontId="61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61" fillId="29" borderId="0" applyNumberFormat="0" applyBorder="0" applyAlignment="0" applyProtection="0"/>
    <xf numFmtId="0" fontId="61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61" fillId="33" borderId="0" applyNumberFormat="0" applyBorder="0" applyAlignment="0" applyProtection="0"/>
    <xf numFmtId="0" fontId="61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61" fillId="37" borderId="0" applyNumberFormat="0" applyBorder="0" applyAlignment="0" applyProtection="0"/>
    <xf numFmtId="0" fontId="7" fillId="0" borderId="0"/>
    <xf numFmtId="165" fontId="7" fillId="0" borderId="0"/>
    <xf numFmtId="165" fontId="23" fillId="0" borderId="0"/>
    <xf numFmtId="165" fontId="7" fillId="15" borderId="0" applyNumberFormat="0" applyBorder="0" applyAlignment="0" applyProtection="0"/>
    <xf numFmtId="165" fontId="10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10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9" borderId="0" applyNumberFormat="0" applyBorder="0" applyAlignment="0" applyProtection="0"/>
    <xf numFmtId="165" fontId="10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10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3" borderId="0" applyNumberFormat="0" applyBorder="0" applyAlignment="0" applyProtection="0"/>
    <xf numFmtId="165" fontId="10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10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7" borderId="0" applyNumberFormat="0" applyBorder="0" applyAlignment="0" applyProtection="0"/>
    <xf numFmtId="165" fontId="10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10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31" borderId="0" applyNumberFormat="0" applyBorder="0" applyAlignment="0" applyProtection="0"/>
    <xf numFmtId="165" fontId="10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10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5" borderId="0" applyNumberFormat="0" applyBorder="0" applyAlignment="0" applyProtection="0"/>
    <xf numFmtId="165" fontId="10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10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16" borderId="0" applyNumberFormat="0" applyBorder="0" applyAlignment="0" applyProtection="0"/>
    <xf numFmtId="165" fontId="10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10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20" borderId="0" applyNumberFormat="0" applyBorder="0" applyAlignment="0" applyProtection="0"/>
    <xf numFmtId="165" fontId="10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10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4" borderId="0" applyNumberFormat="0" applyBorder="0" applyAlignment="0" applyProtection="0"/>
    <xf numFmtId="165" fontId="10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10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8" borderId="0" applyNumberFormat="0" applyBorder="0" applyAlignment="0" applyProtection="0"/>
    <xf numFmtId="165" fontId="10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10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32" borderId="0" applyNumberFormat="0" applyBorder="0" applyAlignment="0" applyProtection="0"/>
    <xf numFmtId="165" fontId="10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10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6" borderId="0" applyNumberFormat="0" applyBorder="0" applyAlignment="0" applyProtection="0"/>
    <xf numFmtId="165" fontId="10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10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61" fillId="17" borderId="0" applyNumberFormat="0" applyBorder="0" applyAlignment="0" applyProtection="0"/>
    <xf numFmtId="165" fontId="45" fillId="17" borderId="0" applyNumberFormat="0" applyBorder="0" applyAlignment="0" applyProtection="0"/>
    <xf numFmtId="165" fontId="61" fillId="17" borderId="0" applyNumberFormat="0" applyBorder="0" applyAlignment="0" applyProtection="0"/>
    <xf numFmtId="165" fontId="61" fillId="21" borderId="0" applyNumberFormat="0" applyBorder="0" applyAlignment="0" applyProtection="0"/>
    <xf numFmtId="165" fontId="45" fillId="21" borderId="0" applyNumberFormat="0" applyBorder="0" applyAlignment="0" applyProtection="0"/>
    <xf numFmtId="165" fontId="61" fillId="21" borderId="0" applyNumberFormat="0" applyBorder="0" applyAlignment="0" applyProtection="0"/>
    <xf numFmtId="165" fontId="61" fillId="25" borderId="0" applyNumberFormat="0" applyBorder="0" applyAlignment="0" applyProtection="0"/>
    <xf numFmtId="165" fontId="45" fillId="25" borderId="0" applyNumberFormat="0" applyBorder="0" applyAlignment="0" applyProtection="0"/>
    <xf numFmtId="165" fontId="61" fillId="25" borderId="0" applyNumberFormat="0" applyBorder="0" applyAlignment="0" applyProtection="0"/>
    <xf numFmtId="165" fontId="61" fillId="29" borderId="0" applyNumberFormat="0" applyBorder="0" applyAlignment="0" applyProtection="0"/>
    <xf numFmtId="165" fontId="45" fillId="29" borderId="0" applyNumberFormat="0" applyBorder="0" applyAlignment="0" applyProtection="0"/>
    <xf numFmtId="165" fontId="61" fillId="29" borderId="0" applyNumberFormat="0" applyBorder="0" applyAlignment="0" applyProtection="0"/>
    <xf numFmtId="165" fontId="61" fillId="33" borderId="0" applyNumberFormat="0" applyBorder="0" applyAlignment="0" applyProtection="0"/>
    <xf numFmtId="165" fontId="45" fillId="33" borderId="0" applyNumberFormat="0" applyBorder="0" applyAlignment="0" applyProtection="0"/>
    <xf numFmtId="165" fontId="61" fillId="33" borderId="0" applyNumberFormat="0" applyBorder="0" applyAlignment="0" applyProtection="0"/>
    <xf numFmtId="165" fontId="61" fillId="37" borderId="0" applyNumberFormat="0" applyBorder="0" applyAlignment="0" applyProtection="0"/>
    <xf numFmtId="165" fontId="45" fillId="37" borderId="0" applyNumberFormat="0" applyBorder="0" applyAlignment="0" applyProtection="0"/>
    <xf numFmtId="165" fontId="61" fillId="37" borderId="0" applyNumberFormat="0" applyBorder="0" applyAlignment="0" applyProtection="0"/>
    <xf numFmtId="165" fontId="61" fillId="14" borderId="0" applyNumberFormat="0" applyBorder="0" applyAlignment="0" applyProtection="0"/>
    <xf numFmtId="165" fontId="45" fillId="14" borderId="0" applyNumberFormat="0" applyBorder="0" applyAlignment="0" applyProtection="0"/>
    <xf numFmtId="165" fontId="61" fillId="14" borderId="0" applyNumberFormat="0" applyBorder="0" applyAlignment="0" applyProtection="0"/>
    <xf numFmtId="165" fontId="61" fillId="18" borderId="0" applyNumberFormat="0" applyBorder="0" applyAlignment="0" applyProtection="0"/>
    <xf numFmtId="165" fontId="45" fillId="18" borderId="0" applyNumberFormat="0" applyBorder="0" applyAlignment="0" applyProtection="0"/>
    <xf numFmtId="165" fontId="61" fillId="18" borderId="0" applyNumberFormat="0" applyBorder="0" applyAlignment="0" applyProtection="0"/>
    <xf numFmtId="165" fontId="61" fillId="22" borderId="0" applyNumberFormat="0" applyBorder="0" applyAlignment="0" applyProtection="0"/>
    <xf numFmtId="165" fontId="45" fillId="22" borderId="0" applyNumberFormat="0" applyBorder="0" applyAlignment="0" applyProtection="0"/>
    <xf numFmtId="165" fontId="61" fillId="22" borderId="0" applyNumberFormat="0" applyBorder="0" applyAlignment="0" applyProtection="0"/>
    <xf numFmtId="165" fontId="61" fillId="26" borderId="0" applyNumberFormat="0" applyBorder="0" applyAlignment="0" applyProtection="0"/>
    <xf numFmtId="165" fontId="45" fillId="26" borderId="0" applyNumberFormat="0" applyBorder="0" applyAlignment="0" applyProtection="0"/>
    <xf numFmtId="165" fontId="61" fillId="26" borderId="0" applyNumberFormat="0" applyBorder="0" applyAlignment="0" applyProtection="0"/>
    <xf numFmtId="165" fontId="61" fillId="30" borderId="0" applyNumberFormat="0" applyBorder="0" applyAlignment="0" applyProtection="0"/>
    <xf numFmtId="165" fontId="45" fillId="30" borderId="0" applyNumberFormat="0" applyBorder="0" applyAlignment="0" applyProtection="0"/>
    <xf numFmtId="165" fontId="61" fillId="30" borderId="0" applyNumberFormat="0" applyBorder="0" applyAlignment="0" applyProtection="0"/>
    <xf numFmtId="165" fontId="61" fillId="34" borderId="0" applyNumberFormat="0" applyBorder="0" applyAlignment="0" applyProtection="0"/>
    <xf numFmtId="165" fontId="45" fillId="34" borderId="0" applyNumberFormat="0" applyBorder="0" applyAlignment="0" applyProtection="0"/>
    <xf numFmtId="165" fontId="61" fillId="34" borderId="0" applyNumberFormat="0" applyBorder="0" applyAlignment="0" applyProtection="0"/>
    <xf numFmtId="165" fontId="52" fillId="8" borderId="0" applyNumberFormat="0" applyBorder="0" applyAlignment="0" applyProtection="0"/>
    <xf numFmtId="165" fontId="35" fillId="8" borderId="0" applyNumberFormat="0" applyBorder="0" applyAlignment="0" applyProtection="0"/>
    <xf numFmtId="165" fontId="52" fillId="8" borderId="0" applyNumberFormat="0" applyBorder="0" applyAlignment="0" applyProtection="0"/>
    <xf numFmtId="165" fontId="56" fillId="11" borderId="14" applyNumberFormat="0" applyAlignment="0" applyProtection="0"/>
    <xf numFmtId="165" fontId="39" fillId="11" borderId="14" applyNumberFormat="0" applyAlignment="0" applyProtection="0"/>
    <xf numFmtId="165" fontId="56" fillId="11" borderId="14" applyNumberFormat="0" applyAlignment="0" applyProtection="0"/>
    <xf numFmtId="165" fontId="58" fillId="12" borderId="17" applyNumberFormat="0" applyAlignment="0" applyProtection="0"/>
    <xf numFmtId="165" fontId="41" fillId="12" borderId="17" applyNumberFormat="0" applyAlignment="0" applyProtection="0"/>
    <xf numFmtId="165" fontId="58" fillId="12" borderId="17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60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1" fillId="7" borderId="0" applyNumberFormat="0" applyBorder="0" applyAlignment="0" applyProtection="0"/>
    <xf numFmtId="165" fontId="34" fillId="7" borderId="0" applyNumberFormat="0" applyBorder="0" applyAlignment="0" applyProtection="0"/>
    <xf numFmtId="165" fontId="51" fillId="7" borderId="0" applyNumberFormat="0" applyBorder="0" applyAlignment="0" applyProtection="0"/>
    <xf numFmtId="165" fontId="48" fillId="0" borderId="11" applyNumberFormat="0" applyFill="0" applyAlignment="0" applyProtection="0"/>
    <xf numFmtId="165" fontId="31" fillId="0" borderId="11" applyNumberFormat="0" applyFill="0" applyAlignment="0" applyProtection="0"/>
    <xf numFmtId="165" fontId="48" fillId="0" borderId="11" applyNumberFormat="0" applyFill="0" applyAlignment="0" applyProtection="0"/>
    <xf numFmtId="165" fontId="49" fillId="0" borderId="12" applyNumberFormat="0" applyFill="0" applyAlignment="0" applyProtection="0"/>
    <xf numFmtId="165" fontId="32" fillId="0" borderId="12" applyNumberFormat="0" applyFill="0" applyAlignment="0" applyProtection="0"/>
    <xf numFmtId="165" fontId="49" fillId="0" borderId="12" applyNumberFormat="0" applyFill="0" applyAlignment="0" applyProtection="0"/>
    <xf numFmtId="165" fontId="50" fillId="0" borderId="13" applyNumberFormat="0" applyFill="0" applyAlignment="0" applyProtection="0"/>
    <xf numFmtId="165" fontId="33" fillId="0" borderId="13" applyNumberFormat="0" applyFill="0" applyAlignment="0" applyProtection="0"/>
    <xf numFmtId="165" fontId="50" fillId="0" borderId="13" applyNumberFormat="0" applyFill="0" applyAlignment="0" applyProtection="0"/>
    <xf numFmtId="165" fontId="50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4" fillId="10" borderId="14" applyNumberFormat="0" applyAlignment="0" applyProtection="0"/>
    <xf numFmtId="165" fontId="37" fillId="10" borderId="14" applyNumberFormat="0" applyAlignment="0" applyProtection="0"/>
    <xf numFmtId="165" fontId="54" fillId="10" borderId="14" applyNumberFormat="0" applyAlignment="0" applyProtection="0"/>
    <xf numFmtId="165" fontId="57" fillId="0" borderId="16" applyNumberFormat="0" applyFill="0" applyAlignment="0" applyProtection="0"/>
    <xf numFmtId="165" fontId="40" fillId="0" borderId="16" applyNumberFormat="0" applyFill="0" applyAlignment="0" applyProtection="0"/>
    <xf numFmtId="165" fontId="57" fillId="0" borderId="16" applyNumberFormat="0" applyFill="0" applyAlignment="0" applyProtection="0"/>
    <xf numFmtId="165" fontId="53" fillId="9" borderId="0" applyNumberFormat="0" applyBorder="0" applyAlignment="0" applyProtection="0"/>
    <xf numFmtId="165" fontId="36" fillId="9" borderId="0" applyNumberFormat="0" applyBorder="0" applyAlignment="0" applyProtection="0"/>
    <xf numFmtId="165" fontId="53" fillId="9" borderId="0" applyNumberFormat="0" applyBorder="0" applyAlignment="0" applyProtection="0"/>
    <xf numFmtId="165" fontId="7" fillId="0" borderId="0"/>
    <xf numFmtId="165" fontId="7" fillId="0" borderId="0"/>
    <xf numFmtId="165" fontId="10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10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13" borderId="18" applyNumberFormat="0" applyFont="0" applyAlignment="0" applyProtection="0"/>
    <xf numFmtId="165" fontId="10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10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55" fillId="11" borderId="15" applyNumberFormat="0" applyAlignment="0" applyProtection="0"/>
    <xf numFmtId="165" fontId="38" fillId="11" borderId="15" applyNumberFormat="0" applyAlignment="0" applyProtection="0"/>
    <xf numFmtId="165" fontId="55" fillId="11" borderId="15" applyNumberFormat="0" applyAlignment="0" applyProtection="0"/>
    <xf numFmtId="165" fontId="30" fillId="0" borderId="0" applyNumberFormat="0" applyFill="0" applyBorder="0" applyAlignment="0" applyProtection="0"/>
    <xf numFmtId="165" fontId="3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5" fontId="46" fillId="0" borderId="19" applyNumberFormat="0" applyFill="0" applyAlignment="0" applyProtection="0"/>
    <xf numFmtId="165" fontId="44" fillId="0" borderId="19" applyNumberFormat="0" applyFill="0" applyAlignment="0" applyProtection="0"/>
    <xf numFmtId="165" fontId="46" fillId="0" borderId="19" applyNumberFormat="0" applyFill="0" applyAlignment="0" applyProtection="0"/>
    <xf numFmtId="0" fontId="29" fillId="0" borderId="0"/>
    <xf numFmtId="165" fontId="59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13" borderId="18" applyNumberFormat="0" applyFont="0" applyAlignment="0" applyProtection="0"/>
    <xf numFmtId="9" fontId="7" fillId="0" borderId="0" applyFont="0" applyFill="0" applyBorder="0" applyAlignment="0" applyProtection="0"/>
    <xf numFmtId="0" fontId="6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8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8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8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8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8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0" borderId="0"/>
    <xf numFmtId="0" fontId="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165" fontId="5" fillId="0" borderId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13" borderId="18" applyNumberFormat="0" applyFont="0" applyAlignment="0" applyProtection="0"/>
    <xf numFmtId="165" fontId="5" fillId="13" borderId="18" applyNumberFormat="0" applyFont="0" applyAlignment="0" applyProtection="0"/>
    <xf numFmtId="165" fontId="5" fillId="13" borderId="18" applyNumberFormat="0" applyFont="0" applyAlignment="0" applyProtection="0"/>
    <xf numFmtId="165" fontId="5" fillId="13" borderId="18" applyNumberFormat="0" applyFont="0" applyAlignment="0" applyProtection="0"/>
    <xf numFmtId="165" fontId="5" fillId="13" borderId="18" applyNumberFormat="0" applyFont="0" applyAlignment="0" applyProtection="0"/>
    <xf numFmtId="165" fontId="5" fillId="13" borderId="18" applyNumberFormat="0" applyFont="0" applyAlignment="0" applyProtection="0"/>
    <xf numFmtId="165" fontId="5" fillId="13" borderId="18" applyNumberFormat="0" applyFont="0" applyAlignment="0" applyProtection="0"/>
    <xf numFmtId="165" fontId="5" fillId="13" borderId="18" applyNumberFormat="0" applyFont="0" applyAlignment="0" applyProtection="0"/>
    <xf numFmtId="165" fontId="5" fillId="13" borderId="18" applyNumberFormat="0" applyFont="0" applyAlignment="0" applyProtection="0"/>
    <xf numFmtId="165" fontId="5" fillId="13" borderId="18" applyNumberFormat="0" applyFont="0" applyAlignment="0" applyProtection="0"/>
    <xf numFmtId="165" fontId="5" fillId="13" borderId="18" applyNumberFormat="0" applyFont="0" applyAlignment="0" applyProtection="0"/>
    <xf numFmtId="165" fontId="5" fillId="13" borderId="18" applyNumberFormat="0" applyFont="0" applyAlignment="0" applyProtection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13" borderId="18" applyNumberFormat="0" applyFont="0" applyAlignment="0" applyProtection="0"/>
    <xf numFmtId="9" fontId="5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65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9" fillId="0" borderId="0"/>
    <xf numFmtId="165" fontId="2" fillId="0" borderId="0"/>
    <xf numFmtId="165" fontId="12" fillId="0" borderId="0" applyNumberFormat="0" applyFill="0" applyBorder="0" applyAlignment="0" applyProtection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12" fillId="0" borderId="0" applyNumberFormat="0" applyFill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165" fontId="2" fillId="0" borderId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165" fontId="2" fillId="0" borderId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0" fontId="1" fillId="0" borderId="0"/>
    <xf numFmtId="43" fontId="29" fillId="0" borderId="0" applyFont="0" applyFill="0" applyBorder="0" applyAlignment="0" applyProtection="0"/>
  </cellStyleXfs>
  <cellXfs count="105">
    <xf numFmtId="0" fontId="0" fillId="0" borderId="0" xfId="0"/>
    <xf numFmtId="0" fontId="14" fillId="2" borderId="0" xfId="0" applyFont="1" applyFill="1" applyBorder="1"/>
    <xf numFmtId="0" fontId="14" fillId="0" borderId="0" xfId="0" applyFont="1"/>
    <xf numFmtId="0" fontId="14" fillId="2" borderId="0" xfId="0" applyFont="1" applyFill="1" applyBorder="1" applyAlignment="1">
      <alignment horizontal="left"/>
    </xf>
    <xf numFmtId="0" fontId="16" fillId="2" borderId="0" xfId="1" applyFont="1" applyFill="1" applyBorder="1" applyAlignment="1" applyProtection="1"/>
    <xf numFmtId="0" fontId="17" fillId="0" borderId="0" xfId="0" applyFont="1" applyBorder="1"/>
    <xf numFmtId="0" fontId="17" fillId="2" borderId="0" xfId="0" applyFont="1" applyFill="1" applyBorder="1"/>
    <xf numFmtId="0" fontId="17" fillId="0" borderId="0" xfId="0" applyFont="1"/>
    <xf numFmtId="0" fontId="18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center"/>
    </xf>
    <xf numFmtId="0" fontId="20" fillId="2" borderId="0" xfId="1" applyFont="1" applyFill="1" applyBorder="1" applyAlignment="1" applyProtection="1"/>
    <xf numFmtId="0" fontId="17" fillId="3" borderId="0" xfId="0" applyFont="1" applyFill="1" applyBorder="1" applyAlignment="1">
      <alignment horizontal="left"/>
    </xf>
    <xf numFmtId="0" fontId="18" fillId="2" borderId="0" xfId="0" applyFont="1" applyFill="1" applyBorder="1"/>
    <xf numFmtId="0" fontId="18" fillId="2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3" fontId="17" fillId="0" borderId="0" xfId="0" applyNumberFormat="1" applyFont="1"/>
    <xf numFmtId="0" fontId="25" fillId="0" borderId="0" xfId="0" applyFont="1"/>
    <xf numFmtId="14" fontId="25" fillId="0" borderId="0" xfId="0" applyNumberFormat="1" applyFont="1"/>
    <xf numFmtId="0" fontId="18" fillId="5" borderId="3" xfId="0" applyFont="1" applyFill="1" applyBorder="1" applyAlignment="1">
      <alignment wrapText="1"/>
    </xf>
    <xf numFmtId="0" fontId="17" fillId="5" borderId="3" xfId="0" applyFont="1" applyFill="1" applyBorder="1"/>
    <xf numFmtId="0" fontId="22" fillId="5" borderId="3" xfId="0" applyFont="1" applyFill="1" applyBorder="1" applyAlignment="1">
      <alignment horizontal="center"/>
    </xf>
    <xf numFmtId="0" fontId="22" fillId="5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right" wrapText="1"/>
    </xf>
    <xf numFmtId="0" fontId="17" fillId="0" borderId="5" xfId="0" applyFont="1" applyBorder="1" applyAlignment="1">
      <alignment horizontal="left" indent="1"/>
    </xf>
    <xf numFmtId="0" fontId="18" fillId="0" borderId="0" xfId="0" applyFont="1"/>
    <xf numFmtId="0" fontId="18" fillId="0" borderId="0" xfId="0" applyFont="1" applyAlignment="1">
      <alignment horizontal="right" indent="1"/>
    </xf>
    <xf numFmtId="16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right" indent="1"/>
    </xf>
    <xf numFmtId="0" fontId="17" fillId="0" borderId="0" xfId="0" applyFont="1" applyAlignment="1">
      <alignment horizontal="right" indent="1"/>
    </xf>
    <xf numFmtId="0" fontId="17" fillId="2" borderId="1" xfId="0" applyFont="1" applyFill="1" applyBorder="1" applyAlignment="1">
      <alignment horizontal="left" indent="1"/>
    </xf>
    <xf numFmtId="0" fontId="17" fillId="2" borderId="5" xfId="0" applyFont="1" applyFill="1" applyBorder="1" applyAlignment="1">
      <alignment horizontal="left" indent="1"/>
    </xf>
    <xf numFmtId="0" fontId="17" fillId="2" borderId="7" xfId="0" applyFont="1" applyFill="1" applyBorder="1" applyAlignment="1">
      <alignment horizontal="left" indent="1"/>
    </xf>
    <xf numFmtId="0" fontId="17" fillId="0" borderId="10" xfId="0" applyFont="1" applyBorder="1"/>
    <xf numFmtId="8" fontId="18" fillId="6" borderId="0" xfId="0" applyNumberFormat="1" applyFont="1" applyFill="1" applyBorder="1" applyAlignment="1">
      <alignment horizontal="center"/>
    </xf>
    <xf numFmtId="0" fontId="17" fillId="3" borderId="0" xfId="0" applyFont="1" applyFill="1" applyBorder="1" applyAlignment="1" applyProtection="1">
      <alignment horizontal="left"/>
      <protection locked="0"/>
    </xf>
    <xf numFmtId="164" fontId="17" fillId="2" borderId="0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 shrinkToFit="1"/>
      <protection locked="0"/>
    </xf>
    <xf numFmtId="164" fontId="17" fillId="2" borderId="0" xfId="0" applyNumberFormat="1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Alignment="1" applyProtection="1">
      <alignment horizontal="center" vertical="top"/>
      <protection locked="0"/>
    </xf>
    <xf numFmtId="166" fontId="23" fillId="3" borderId="0" xfId="0" applyNumberFormat="1" applyFont="1" applyFill="1" applyBorder="1" applyAlignment="1" applyProtection="1">
      <alignment vertical="top"/>
      <protection locked="0"/>
    </xf>
    <xf numFmtId="44" fontId="23" fillId="3" borderId="0" xfId="2" applyNumberFormat="1" applyFont="1" applyFill="1" applyBorder="1" applyAlignment="1" applyProtection="1">
      <alignment vertical="top"/>
    </xf>
    <xf numFmtId="167" fontId="17" fillId="0" borderId="0" xfId="0" applyNumberFormat="1" applyFont="1" applyBorder="1" applyAlignment="1" applyProtection="1">
      <alignment vertical="top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8" fontId="17" fillId="3" borderId="0" xfId="0" applyNumberFormat="1" applyFont="1" applyFill="1" applyBorder="1" applyAlignment="1">
      <alignment horizontal="center"/>
    </xf>
    <xf numFmtId="169" fontId="18" fillId="3" borderId="0" xfId="0" applyNumberFormat="1" applyFont="1" applyFill="1" applyBorder="1" applyAlignment="1" applyProtection="1">
      <alignment horizontal="center"/>
      <protection locked="0"/>
    </xf>
    <xf numFmtId="168" fontId="18" fillId="3" borderId="0" xfId="0" applyNumberFormat="1" applyFont="1" applyFill="1" applyBorder="1" applyAlignment="1" applyProtection="1">
      <alignment horizontal="center"/>
      <protection locked="0"/>
    </xf>
    <xf numFmtId="169" fontId="18" fillId="6" borderId="0" xfId="0" applyNumberFormat="1" applyFont="1" applyFill="1" applyBorder="1" applyAlignment="1" applyProtection="1">
      <alignment horizontal="center"/>
      <protection locked="0"/>
    </xf>
    <xf numFmtId="3" fontId="17" fillId="0" borderId="0" xfId="0" applyNumberFormat="1" applyFont="1" applyAlignment="1">
      <alignment horizontal="left"/>
    </xf>
    <xf numFmtId="3" fontId="17" fillId="0" borderId="20" xfId="0" applyNumberFormat="1" applyFont="1" applyBorder="1"/>
    <xf numFmtId="0" fontId="17" fillId="0" borderId="20" xfId="0" applyFont="1" applyBorder="1"/>
    <xf numFmtId="44" fontId="23" fillId="3" borderId="20" xfId="2" applyNumberFormat="1" applyFont="1" applyFill="1" applyBorder="1" applyAlignment="1" applyProtection="1">
      <alignment vertical="top"/>
    </xf>
    <xf numFmtId="3" fontId="17" fillId="0" borderId="0" xfId="0" applyNumberFormat="1" applyFont="1" applyAlignment="1">
      <alignment horizontal="right"/>
    </xf>
    <xf numFmtId="44" fontId="18" fillId="0" borderId="8" xfId="0" applyNumberFormat="1" applyFont="1" applyBorder="1"/>
    <xf numFmtId="44" fontId="18" fillId="0" borderId="0" xfId="0" applyNumberFormat="1" applyFont="1"/>
    <xf numFmtId="44" fontId="18" fillId="0" borderId="20" xfId="0" applyNumberFormat="1" applyFont="1" applyBorder="1" applyAlignment="1" applyProtection="1">
      <alignment vertical="top"/>
    </xf>
    <xf numFmtId="0" fontId="17" fillId="0" borderId="0" xfId="0" applyFont="1" applyBorder="1" applyAlignment="1">
      <alignment horizontal="right"/>
    </xf>
    <xf numFmtId="3" fontId="17" fillId="0" borderId="0" xfId="0" applyNumberFormat="1" applyFont="1" applyBorder="1"/>
    <xf numFmtId="44" fontId="18" fillId="0" borderId="0" xfId="0" applyNumberFormat="1" applyFont="1" applyBorder="1" applyAlignment="1" applyProtection="1">
      <alignment vertical="top"/>
    </xf>
    <xf numFmtId="44" fontId="17" fillId="0" borderId="0" xfId="0" applyNumberFormat="1" applyFont="1" applyBorder="1"/>
    <xf numFmtId="0" fontId="17" fillId="0" borderId="0" xfId="0" applyFont="1" applyBorder="1" applyAlignment="1">
      <alignment horizontal="right" indent="1"/>
    </xf>
    <xf numFmtId="44" fontId="23" fillId="0" borderId="0" xfId="0" applyNumberFormat="1" applyFont="1" applyBorder="1" applyAlignment="1" applyProtection="1">
      <alignment vertical="top"/>
    </xf>
    <xf numFmtId="0" fontId="17" fillId="6" borderId="0" xfId="0" applyFont="1" applyFill="1" applyBorder="1"/>
    <xf numFmtId="0" fontId="0" fillId="0" borderId="0" xfId="0"/>
    <xf numFmtId="0" fontId="18" fillId="0" borderId="0" xfId="0" applyFont="1" applyAlignment="1">
      <alignment horizontal="right"/>
    </xf>
    <xf numFmtId="3" fontId="17" fillId="0" borderId="0" xfId="0" applyNumberFormat="1" applyFont="1"/>
    <xf numFmtId="44" fontId="17" fillId="0" borderId="0" xfId="0" applyNumberFormat="1" applyFont="1" applyBorder="1"/>
    <xf numFmtId="0" fontId="65" fillId="0" borderId="0" xfId="1684"/>
    <xf numFmtId="14" fontId="65" fillId="0" borderId="0" xfId="1684" applyNumberFormat="1"/>
    <xf numFmtId="3" fontId="65" fillId="0" borderId="0" xfId="1684" applyNumberFormat="1"/>
    <xf numFmtId="170" fontId="17" fillId="0" borderId="0" xfId="2807" applyNumberFormat="1" applyFont="1"/>
    <xf numFmtId="170" fontId="17" fillId="0" borderId="0" xfId="0" applyNumberFormat="1" applyFont="1"/>
    <xf numFmtId="0" fontId="17" fillId="0" borderId="0" xfId="0" applyFont="1" applyAlignment="1">
      <alignment horizontal="right"/>
    </xf>
    <xf numFmtId="0" fontId="24" fillId="2" borderId="2" xfId="0" applyFont="1" applyFill="1" applyBorder="1" applyAlignment="1">
      <alignment vertical="top" wrapText="1"/>
    </xf>
    <xf numFmtId="0" fontId="24" fillId="2" borderId="4" xfId="0" applyFont="1" applyFill="1" applyBorder="1" applyAlignment="1">
      <alignment vertical="top" wrapText="1"/>
    </xf>
    <xf numFmtId="0" fontId="63" fillId="2" borderId="7" xfId="0" applyFont="1" applyFill="1" applyBorder="1" applyAlignment="1" applyProtection="1">
      <alignment vertical="top"/>
      <protection locked="0"/>
    </xf>
    <xf numFmtId="0" fontId="63" fillId="2" borderId="8" xfId="0" applyFont="1" applyFill="1" applyBorder="1" applyAlignment="1" applyProtection="1">
      <alignment vertical="top"/>
      <protection locked="0"/>
    </xf>
    <xf numFmtId="0" fontId="63" fillId="2" borderId="9" xfId="0" applyFont="1" applyFill="1" applyBorder="1" applyAlignment="1" applyProtection="1">
      <alignment vertical="top"/>
      <protection locked="0"/>
    </xf>
    <xf numFmtId="0" fontId="17" fillId="0" borderId="4" xfId="0" applyFont="1" applyBorder="1"/>
    <xf numFmtId="0" fontId="17" fillId="0" borderId="6" xfId="0" applyFont="1" applyBorder="1"/>
    <xf numFmtId="0" fontId="17" fillId="0" borderId="9" xfId="0" applyFont="1" applyBorder="1"/>
    <xf numFmtId="0" fontId="24" fillId="2" borderId="1" xfId="0" applyFont="1" applyFill="1" applyBorder="1" applyAlignment="1">
      <alignment vertical="top"/>
    </xf>
    <xf numFmtId="171" fontId="17" fillId="0" borderId="0" xfId="0" applyNumberFormat="1" applyFont="1"/>
    <xf numFmtId="0" fontId="12" fillId="0" borderId="0" xfId="1" applyAlignment="1" applyProtection="1"/>
    <xf numFmtId="44" fontId="17" fillId="0" borderId="20" xfId="0" applyNumberFormat="1" applyFont="1" applyBorder="1"/>
    <xf numFmtId="3" fontId="17" fillId="2" borderId="0" xfId="0" applyNumberFormat="1" applyFont="1" applyFill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 vertical="top" wrapText="1"/>
    </xf>
    <xf numFmtId="44" fontId="17" fillId="0" borderId="0" xfId="0" applyNumberFormat="1" applyFont="1"/>
    <xf numFmtId="0" fontId="65" fillId="0" borderId="0" xfId="1684" applyAlignment="1">
      <alignment horizontal="center"/>
    </xf>
    <xf numFmtId="14" fontId="65" fillId="0" borderId="2" xfId="1684" applyNumberFormat="1" applyBorder="1" applyAlignment="1"/>
    <xf numFmtId="0" fontId="17" fillId="2" borderId="0" xfId="0" applyNumberFormat="1" applyFont="1" applyFill="1" applyBorder="1" applyProtection="1">
      <protection locked="0"/>
    </xf>
    <xf numFmtId="14" fontId="65" fillId="0" borderId="0" xfId="1684" applyNumberFormat="1" applyAlignment="1">
      <alignment horizontal="right"/>
    </xf>
    <xf numFmtId="164" fontId="65" fillId="0" borderId="0" xfId="1684" applyNumberFormat="1" applyAlignment="1">
      <alignment horizontal="right"/>
    </xf>
    <xf numFmtId="0" fontId="19" fillId="4" borderId="2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left" indent="9"/>
    </xf>
    <xf numFmtId="0" fontId="17" fillId="2" borderId="0" xfId="0" applyFont="1" applyFill="1" applyBorder="1" applyAlignment="1">
      <alignment horizontal="left" indent="9"/>
    </xf>
    <xf numFmtId="0" fontId="18" fillId="2" borderId="0" xfId="0" applyFont="1" applyFill="1" applyBorder="1" applyAlignment="1">
      <alignment horizontal="left" indent="9"/>
    </xf>
    <xf numFmtId="0" fontId="21" fillId="2" borderId="0" xfId="0" applyFont="1" applyFill="1" applyBorder="1" applyAlignment="1">
      <alignment horizontal="left" indent="9"/>
    </xf>
    <xf numFmtId="0" fontId="19" fillId="4" borderId="0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0" borderId="0" xfId="0" applyFont="1" applyBorder="1" applyAlignment="1">
      <alignment horizontal="left" indent="9"/>
    </xf>
  </cellXfs>
  <cellStyles count="2808">
    <cellStyle name="20% - Accent1" xfId="839" builtinId="30" customBuiltin="1"/>
    <cellStyle name="20% - Accent1 10" xfId="865"/>
    <cellStyle name="20% - Accent1 10 2" xfId="1489"/>
    <cellStyle name="20% - Accent1 10 2 2" xfId="2525"/>
    <cellStyle name="20% - Accent1 10 3" xfId="2010"/>
    <cellStyle name="20% - Accent1 11" xfId="866"/>
    <cellStyle name="20% - Accent1 12" xfId="1475"/>
    <cellStyle name="20% - Accent1 12 2" xfId="2511"/>
    <cellStyle name="20% - Accent1 13" xfId="1996"/>
    <cellStyle name="20% - Accent1 2" xfId="95"/>
    <cellStyle name="20% - Accent1 2 2" xfId="403"/>
    <cellStyle name="20% - Accent1 2 2 2" xfId="658"/>
    <cellStyle name="20% - Accent1 2 2 2 2" xfId="1393"/>
    <cellStyle name="20% - Accent1 2 2 2 2 2" xfId="2429"/>
    <cellStyle name="20% - Accent1 2 2 2 3" xfId="1914"/>
    <cellStyle name="20% - Accent1 2 2 3" xfId="868"/>
    <cellStyle name="20% - Accent1 2 2 3 2" xfId="1491"/>
    <cellStyle name="20% - Accent1 2 2 3 2 2" xfId="2527"/>
    <cellStyle name="20% - Accent1 2 2 3 3" xfId="2012"/>
    <cellStyle name="20% - Accent1 2 2 4" xfId="1285"/>
    <cellStyle name="20% - Accent1 2 2 4 2" xfId="2321"/>
    <cellStyle name="20% - Accent1 2 2 5" xfId="1806"/>
    <cellStyle name="20% - Accent1 2 3" xfId="283"/>
    <cellStyle name="20% - Accent1 2 3 2" xfId="869"/>
    <cellStyle name="20% - Accent1 2 3 2 2" xfId="1492"/>
    <cellStyle name="20% - Accent1 2 3 2 2 2" xfId="2528"/>
    <cellStyle name="20% - Accent1 2 3 2 3" xfId="2013"/>
    <cellStyle name="20% - Accent1 2 3 3" xfId="1221"/>
    <cellStyle name="20% - Accent1 2 3 3 2" xfId="2257"/>
    <cellStyle name="20% - Accent1 2 3 4" xfId="1742"/>
    <cellStyle name="20% - Accent1 2 4" xfId="525"/>
    <cellStyle name="20% - Accent1 2 4 2" xfId="1334"/>
    <cellStyle name="20% - Accent1 2 4 2 2" xfId="2370"/>
    <cellStyle name="20% - Accent1 2 4 3" xfId="1855"/>
    <cellStyle name="20% - Accent1 2 5" xfId="867"/>
    <cellStyle name="20% - Accent1 2 5 2" xfId="1490"/>
    <cellStyle name="20% - Accent1 2 5 2 2" xfId="2526"/>
    <cellStyle name="20% - Accent1 2 5 3" xfId="2011"/>
    <cellStyle name="20% - Accent1 2 6" xfId="1176"/>
    <cellStyle name="20% - Accent1 2 6 2" xfId="2212"/>
    <cellStyle name="20% - Accent1 2 7" xfId="1694"/>
    <cellStyle name="20% - Accent1 3" xfId="138"/>
    <cellStyle name="20% - Accent1 3 2" xfId="418"/>
    <cellStyle name="20% - Accent1 3 2 2" xfId="673"/>
    <cellStyle name="20% - Accent1 3 2 2 2" xfId="1408"/>
    <cellStyle name="20% - Accent1 3 2 2 2 2" xfId="2444"/>
    <cellStyle name="20% - Accent1 3 2 2 3" xfId="1929"/>
    <cellStyle name="20% - Accent1 3 2 3" xfId="871"/>
    <cellStyle name="20% - Accent1 3 2 3 2" xfId="1493"/>
    <cellStyle name="20% - Accent1 3 2 3 2 2" xfId="2529"/>
    <cellStyle name="20% - Accent1 3 2 3 3" xfId="2014"/>
    <cellStyle name="20% - Accent1 3 2 4" xfId="1300"/>
    <cellStyle name="20% - Accent1 3 2 4 2" xfId="2336"/>
    <cellStyle name="20% - Accent1 3 2 5" xfId="1821"/>
    <cellStyle name="20% - Accent1 3 3" xfId="298"/>
    <cellStyle name="20% - Accent1 3 3 2" xfId="872"/>
    <cellStyle name="20% - Accent1 3 3 2 2" xfId="1494"/>
    <cellStyle name="20% - Accent1 3 3 2 2 2" xfId="2530"/>
    <cellStyle name="20% - Accent1 3 3 2 3" xfId="2015"/>
    <cellStyle name="20% - Accent1 3 3 3" xfId="1236"/>
    <cellStyle name="20% - Accent1 3 3 3 2" xfId="2272"/>
    <cellStyle name="20% - Accent1 3 3 4" xfId="1757"/>
    <cellStyle name="20% - Accent1 3 4" xfId="543"/>
    <cellStyle name="20% - Accent1 3 4 2" xfId="1349"/>
    <cellStyle name="20% - Accent1 3 4 2 2" xfId="2385"/>
    <cellStyle name="20% - Accent1 3 4 3" xfId="1870"/>
    <cellStyle name="20% - Accent1 3 5" xfId="870"/>
    <cellStyle name="20% - Accent1 3 6" xfId="1191"/>
    <cellStyle name="20% - Accent1 3 6 2" xfId="2227"/>
    <cellStyle name="20% - Accent1 3 7" xfId="1710"/>
    <cellStyle name="20% - Accent1 4" xfId="22"/>
    <cellStyle name="20% - Accent1 4 2" xfId="873"/>
    <cellStyle name="20% - Accent1 4 2 2" xfId="1495"/>
    <cellStyle name="20% - Accent1 4 2 2 2" xfId="2531"/>
    <cellStyle name="20% - Accent1 4 2 3" xfId="2016"/>
    <cellStyle name="20% - Accent1 5" xfId="357"/>
    <cellStyle name="20% - Accent1 5 2" xfId="606"/>
    <cellStyle name="20% - Accent1 5 2 2" xfId="1376"/>
    <cellStyle name="20% - Accent1 5 2 2 2" xfId="2412"/>
    <cellStyle name="20% - Accent1 5 2 3" xfId="1897"/>
    <cellStyle name="20% - Accent1 5 3" xfId="874"/>
    <cellStyle name="20% - Accent1 5 3 2" xfId="1496"/>
    <cellStyle name="20% - Accent1 5 3 2 2" xfId="2532"/>
    <cellStyle name="20% - Accent1 5 3 3" xfId="2017"/>
    <cellStyle name="20% - Accent1 5 4" xfId="1268"/>
    <cellStyle name="20% - Accent1 5 4 2" xfId="2304"/>
    <cellStyle name="20% - Accent1 5 5" xfId="1789"/>
    <cellStyle name="20% - Accent1 6" xfId="875"/>
    <cellStyle name="20% - Accent1 6 2" xfId="1497"/>
    <cellStyle name="20% - Accent1 6 2 2" xfId="2533"/>
    <cellStyle name="20% - Accent1 6 3" xfId="2018"/>
    <cellStyle name="20% - Accent1 7" xfId="876"/>
    <cellStyle name="20% - Accent1 7 2" xfId="1498"/>
    <cellStyle name="20% - Accent1 7 2 2" xfId="2534"/>
    <cellStyle name="20% - Accent1 7 3" xfId="2019"/>
    <cellStyle name="20% - Accent1 8" xfId="877"/>
    <cellStyle name="20% - Accent1 8 2" xfId="1499"/>
    <cellStyle name="20% - Accent1 8 2 2" xfId="2535"/>
    <cellStyle name="20% - Accent1 8 3" xfId="2020"/>
    <cellStyle name="20% - Accent1 9" xfId="878"/>
    <cellStyle name="20% - Accent1 9 2" xfId="1500"/>
    <cellStyle name="20% - Accent1 9 2 2" xfId="2536"/>
    <cellStyle name="20% - Accent1 9 3" xfId="2021"/>
    <cellStyle name="20% - Accent2" xfId="843" builtinId="34" customBuiltin="1"/>
    <cellStyle name="20% - Accent2 10" xfId="879"/>
    <cellStyle name="20% - Accent2 10 2" xfId="1501"/>
    <cellStyle name="20% - Accent2 10 2 2" xfId="2537"/>
    <cellStyle name="20% - Accent2 10 3" xfId="2022"/>
    <cellStyle name="20% - Accent2 11" xfId="880"/>
    <cellStyle name="20% - Accent2 12" xfId="1477"/>
    <cellStyle name="20% - Accent2 12 2" xfId="2513"/>
    <cellStyle name="20% - Accent2 13" xfId="1998"/>
    <cellStyle name="20% - Accent2 2" xfId="99"/>
    <cellStyle name="20% - Accent2 2 2" xfId="405"/>
    <cellStyle name="20% - Accent2 2 2 2" xfId="660"/>
    <cellStyle name="20% - Accent2 2 2 2 2" xfId="1395"/>
    <cellStyle name="20% - Accent2 2 2 2 2 2" xfId="2431"/>
    <cellStyle name="20% - Accent2 2 2 2 3" xfId="1916"/>
    <cellStyle name="20% - Accent2 2 2 3" xfId="882"/>
    <cellStyle name="20% - Accent2 2 2 3 2" xfId="1503"/>
    <cellStyle name="20% - Accent2 2 2 3 2 2" xfId="2539"/>
    <cellStyle name="20% - Accent2 2 2 3 3" xfId="2024"/>
    <cellStyle name="20% - Accent2 2 2 4" xfId="1287"/>
    <cellStyle name="20% - Accent2 2 2 4 2" xfId="2323"/>
    <cellStyle name="20% - Accent2 2 2 5" xfId="1808"/>
    <cellStyle name="20% - Accent2 2 3" xfId="285"/>
    <cellStyle name="20% - Accent2 2 3 2" xfId="883"/>
    <cellStyle name="20% - Accent2 2 3 2 2" xfId="1504"/>
    <cellStyle name="20% - Accent2 2 3 2 2 2" xfId="2540"/>
    <cellStyle name="20% - Accent2 2 3 2 3" xfId="2025"/>
    <cellStyle name="20% - Accent2 2 3 3" xfId="1223"/>
    <cellStyle name="20% - Accent2 2 3 3 2" xfId="2259"/>
    <cellStyle name="20% - Accent2 2 3 4" xfId="1744"/>
    <cellStyle name="20% - Accent2 2 4" xfId="527"/>
    <cellStyle name="20% - Accent2 2 4 2" xfId="1336"/>
    <cellStyle name="20% - Accent2 2 4 2 2" xfId="2372"/>
    <cellStyle name="20% - Accent2 2 4 3" xfId="1857"/>
    <cellStyle name="20% - Accent2 2 5" xfId="881"/>
    <cellStyle name="20% - Accent2 2 5 2" xfId="1502"/>
    <cellStyle name="20% - Accent2 2 5 2 2" xfId="2538"/>
    <cellStyle name="20% - Accent2 2 5 3" xfId="2023"/>
    <cellStyle name="20% - Accent2 2 6" xfId="1178"/>
    <cellStyle name="20% - Accent2 2 6 2" xfId="2214"/>
    <cellStyle name="20% - Accent2 2 7" xfId="1696"/>
    <cellStyle name="20% - Accent2 3" xfId="142"/>
    <cellStyle name="20% - Accent2 3 2" xfId="420"/>
    <cellStyle name="20% - Accent2 3 2 2" xfId="675"/>
    <cellStyle name="20% - Accent2 3 2 2 2" xfId="1410"/>
    <cellStyle name="20% - Accent2 3 2 2 2 2" xfId="2446"/>
    <cellStyle name="20% - Accent2 3 2 2 3" xfId="1931"/>
    <cellStyle name="20% - Accent2 3 2 3" xfId="885"/>
    <cellStyle name="20% - Accent2 3 2 3 2" xfId="1505"/>
    <cellStyle name="20% - Accent2 3 2 3 2 2" xfId="2541"/>
    <cellStyle name="20% - Accent2 3 2 3 3" xfId="2026"/>
    <cellStyle name="20% - Accent2 3 2 4" xfId="1302"/>
    <cellStyle name="20% - Accent2 3 2 4 2" xfId="2338"/>
    <cellStyle name="20% - Accent2 3 2 5" xfId="1823"/>
    <cellStyle name="20% - Accent2 3 3" xfId="300"/>
    <cellStyle name="20% - Accent2 3 3 2" xfId="886"/>
    <cellStyle name="20% - Accent2 3 3 2 2" xfId="1506"/>
    <cellStyle name="20% - Accent2 3 3 2 2 2" xfId="2542"/>
    <cellStyle name="20% - Accent2 3 3 2 3" xfId="2027"/>
    <cellStyle name="20% - Accent2 3 3 3" xfId="1238"/>
    <cellStyle name="20% - Accent2 3 3 3 2" xfId="2274"/>
    <cellStyle name="20% - Accent2 3 3 4" xfId="1759"/>
    <cellStyle name="20% - Accent2 3 4" xfId="545"/>
    <cellStyle name="20% - Accent2 3 4 2" xfId="1351"/>
    <cellStyle name="20% - Accent2 3 4 2 2" xfId="2387"/>
    <cellStyle name="20% - Accent2 3 4 3" xfId="1872"/>
    <cellStyle name="20% - Accent2 3 5" xfId="884"/>
    <cellStyle name="20% - Accent2 3 6" xfId="1193"/>
    <cellStyle name="20% - Accent2 3 6 2" xfId="2229"/>
    <cellStyle name="20% - Accent2 3 7" xfId="1712"/>
    <cellStyle name="20% - Accent2 4" xfId="26"/>
    <cellStyle name="20% - Accent2 4 2" xfId="887"/>
    <cellStyle name="20% - Accent2 4 2 2" xfId="1507"/>
    <cellStyle name="20% - Accent2 4 2 2 2" xfId="2543"/>
    <cellStyle name="20% - Accent2 4 2 3" xfId="2028"/>
    <cellStyle name="20% - Accent2 5" xfId="359"/>
    <cellStyle name="20% - Accent2 5 2" xfId="608"/>
    <cellStyle name="20% - Accent2 5 2 2" xfId="1378"/>
    <cellStyle name="20% - Accent2 5 2 2 2" xfId="2414"/>
    <cellStyle name="20% - Accent2 5 2 3" xfId="1899"/>
    <cellStyle name="20% - Accent2 5 3" xfId="888"/>
    <cellStyle name="20% - Accent2 5 3 2" xfId="1508"/>
    <cellStyle name="20% - Accent2 5 3 2 2" xfId="2544"/>
    <cellStyle name="20% - Accent2 5 3 3" xfId="2029"/>
    <cellStyle name="20% - Accent2 5 4" xfId="1270"/>
    <cellStyle name="20% - Accent2 5 4 2" xfId="2306"/>
    <cellStyle name="20% - Accent2 5 5" xfId="1791"/>
    <cellStyle name="20% - Accent2 6" xfId="889"/>
    <cellStyle name="20% - Accent2 6 2" xfId="1509"/>
    <cellStyle name="20% - Accent2 6 2 2" xfId="2545"/>
    <cellStyle name="20% - Accent2 6 3" xfId="2030"/>
    <cellStyle name="20% - Accent2 7" xfId="890"/>
    <cellStyle name="20% - Accent2 7 2" xfId="1510"/>
    <cellStyle name="20% - Accent2 7 2 2" xfId="2546"/>
    <cellStyle name="20% - Accent2 7 3" xfId="2031"/>
    <cellStyle name="20% - Accent2 8" xfId="891"/>
    <cellStyle name="20% - Accent2 8 2" xfId="1511"/>
    <cellStyle name="20% - Accent2 8 2 2" xfId="2547"/>
    <cellStyle name="20% - Accent2 8 3" xfId="2032"/>
    <cellStyle name="20% - Accent2 9" xfId="892"/>
    <cellStyle name="20% - Accent2 9 2" xfId="1512"/>
    <cellStyle name="20% - Accent2 9 2 2" xfId="2548"/>
    <cellStyle name="20% - Accent2 9 3" xfId="2033"/>
    <cellStyle name="20% - Accent3" xfId="847" builtinId="38" customBuiltin="1"/>
    <cellStyle name="20% - Accent3 10" xfId="893"/>
    <cellStyle name="20% - Accent3 10 2" xfId="1513"/>
    <cellStyle name="20% - Accent3 10 2 2" xfId="2549"/>
    <cellStyle name="20% - Accent3 10 3" xfId="2034"/>
    <cellStyle name="20% - Accent3 11" xfId="894"/>
    <cellStyle name="20% - Accent3 12" xfId="1479"/>
    <cellStyle name="20% - Accent3 12 2" xfId="2515"/>
    <cellStyle name="20% - Accent3 13" xfId="2000"/>
    <cellStyle name="20% - Accent3 2" xfId="103"/>
    <cellStyle name="20% - Accent3 2 2" xfId="407"/>
    <cellStyle name="20% - Accent3 2 2 2" xfId="662"/>
    <cellStyle name="20% - Accent3 2 2 2 2" xfId="1397"/>
    <cellStyle name="20% - Accent3 2 2 2 2 2" xfId="2433"/>
    <cellStyle name="20% - Accent3 2 2 2 3" xfId="1918"/>
    <cellStyle name="20% - Accent3 2 2 3" xfId="896"/>
    <cellStyle name="20% - Accent3 2 2 3 2" xfId="1515"/>
    <cellStyle name="20% - Accent3 2 2 3 2 2" xfId="2551"/>
    <cellStyle name="20% - Accent3 2 2 3 3" xfId="2036"/>
    <cellStyle name="20% - Accent3 2 2 4" xfId="1289"/>
    <cellStyle name="20% - Accent3 2 2 4 2" xfId="2325"/>
    <cellStyle name="20% - Accent3 2 2 5" xfId="1810"/>
    <cellStyle name="20% - Accent3 2 3" xfId="287"/>
    <cellStyle name="20% - Accent3 2 3 2" xfId="897"/>
    <cellStyle name="20% - Accent3 2 3 2 2" xfId="1516"/>
    <cellStyle name="20% - Accent3 2 3 2 2 2" xfId="2552"/>
    <cellStyle name="20% - Accent3 2 3 2 3" xfId="2037"/>
    <cellStyle name="20% - Accent3 2 3 3" xfId="1225"/>
    <cellStyle name="20% - Accent3 2 3 3 2" xfId="2261"/>
    <cellStyle name="20% - Accent3 2 3 4" xfId="1746"/>
    <cellStyle name="20% - Accent3 2 4" xfId="529"/>
    <cellStyle name="20% - Accent3 2 4 2" xfId="1338"/>
    <cellStyle name="20% - Accent3 2 4 2 2" xfId="2374"/>
    <cellStyle name="20% - Accent3 2 4 3" xfId="1859"/>
    <cellStyle name="20% - Accent3 2 5" xfId="895"/>
    <cellStyle name="20% - Accent3 2 5 2" xfId="1514"/>
    <cellStyle name="20% - Accent3 2 5 2 2" xfId="2550"/>
    <cellStyle name="20% - Accent3 2 5 3" xfId="2035"/>
    <cellStyle name="20% - Accent3 2 6" xfId="1180"/>
    <cellStyle name="20% - Accent3 2 6 2" xfId="2216"/>
    <cellStyle name="20% - Accent3 2 7" xfId="1698"/>
    <cellStyle name="20% - Accent3 3" xfId="146"/>
    <cellStyle name="20% - Accent3 3 2" xfId="422"/>
    <cellStyle name="20% - Accent3 3 2 2" xfId="677"/>
    <cellStyle name="20% - Accent3 3 2 2 2" xfId="1412"/>
    <cellStyle name="20% - Accent3 3 2 2 2 2" xfId="2448"/>
    <cellStyle name="20% - Accent3 3 2 2 3" xfId="1933"/>
    <cellStyle name="20% - Accent3 3 2 3" xfId="899"/>
    <cellStyle name="20% - Accent3 3 2 3 2" xfId="1517"/>
    <cellStyle name="20% - Accent3 3 2 3 2 2" xfId="2553"/>
    <cellStyle name="20% - Accent3 3 2 3 3" xfId="2038"/>
    <cellStyle name="20% - Accent3 3 2 4" xfId="1304"/>
    <cellStyle name="20% - Accent3 3 2 4 2" xfId="2340"/>
    <cellStyle name="20% - Accent3 3 2 5" xfId="1825"/>
    <cellStyle name="20% - Accent3 3 3" xfId="302"/>
    <cellStyle name="20% - Accent3 3 3 2" xfId="900"/>
    <cellStyle name="20% - Accent3 3 3 2 2" xfId="1518"/>
    <cellStyle name="20% - Accent3 3 3 2 2 2" xfId="2554"/>
    <cellStyle name="20% - Accent3 3 3 2 3" xfId="2039"/>
    <cellStyle name="20% - Accent3 3 3 3" xfId="1240"/>
    <cellStyle name="20% - Accent3 3 3 3 2" xfId="2276"/>
    <cellStyle name="20% - Accent3 3 3 4" xfId="1761"/>
    <cellStyle name="20% - Accent3 3 4" xfId="547"/>
    <cellStyle name="20% - Accent3 3 4 2" xfId="1353"/>
    <cellStyle name="20% - Accent3 3 4 2 2" xfId="2389"/>
    <cellStyle name="20% - Accent3 3 4 3" xfId="1874"/>
    <cellStyle name="20% - Accent3 3 5" xfId="898"/>
    <cellStyle name="20% - Accent3 3 6" xfId="1195"/>
    <cellStyle name="20% - Accent3 3 6 2" xfId="2231"/>
    <cellStyle name="20% - Accent3 3 7" xfId="1714"/>
    <cellStyle name="20% - Accent3 4" xfId="30"/>
    <cellStyle name="20% - Accent3 4 2" xfId="901"/>
    <cellStyle name="20% - Accent3 4 2 2" xfId="1519"/>
    <cellStyle name="20% - Accent3 4 2 2 2" xfId="2555"/>
    <cellStyle name="20% - Accent3 4 2 3" xfId="2040"/>
    <cellStyle name="20% - Accent3 5" xfId="361"/>
    <cellStyle name="20% - Accent3 5 2" xfId="610"/>
    <cellStyle name="20% - Accent3 5 2 2" xfId="1380"/>
    <cellStyle name="20% - Accent3 5 2 2 2" xfId="2416"/>
    <cellStyle name="20% - Accent3 5 2 3" xfId="1901"/>
    <cellStyle name="20% - Accent3 5 3" xfId="902"/>
    <cellStyle name="20% - Accent3 5 3 2" xfId="1520"/>
    <cellStyle name="20% - Accent3 5 3 2 2" xfId="2556"/>
    <cellStyle name="20% - Accent3 5 3 3" xfId="2041"/>
    <cellStyle name="20% - Accent3 5 4" xfId="1272"/>
    <cellStyle name="20% - Accent3 5 4 2" xfId="2308"/>
    <cellStyle name="20% - Accent3 5 5" xfId="1793"/>
    <cellStyle name="20% - Accent3 6" xfId="903"/>
    <cellStyle name="20% - Accent3 6 2" xfId="1521"/>
    <cellStyle name="20% - Accent3 6 2 2" xfId="2557"/>
    <cellStyle name="20% - Accent3 6 3" xfId="2042"/>
    <cellStyle name="20% - Accent3 7" xfId="904"/>
    <cellStyle name="20% - Accent3 7 2" xfId="1522"/>
    <cellStyle name="20% - Accent3 7 2 2" xfId="2558"/>
    <cellStyle name="20% - Accent3 7 3" xfId="2043"/>
    <cellStyle name="20% - Accent3 8" xfId="905"/>
    <cellStyle name="20% - Accent3 8 2" xfId="1523"/>
    <cellStyle name="20% - Accent3 8 2 2" xfId="2559"/>
    <cellStyle name="20% - Accent3 8 3" xfId="2044"/>
    <cellStyle name="20% - Accent3 9" xfId="906"/>
    <cellStyle name="20% - Accent3 9 2" xfId="1524"/>
    <cellStyle name="20% - Accent3 9 2 2" xfId="2560"/>
    <cellStyle name="20% - Accent3 9 3" xfId="2045"/>
    <cellStyle name="20% - Accent4" xfId="851" builtinId="42" customBuiltin="1"/>
    <cellStyle name="20% - Accent4 10" xfId="907"/>
    <cellStyle name="20% - Accent4 10 2" xfId="1525"/>
    <cellStyle name="20% - Accent4 10 2 2" xfId="2561"/>
    <cellStyle name="20% - Accent4 10 3" xfId="2046"/>
    <cellStyle name="20% - Accent4 11" xfId="908"/>
    <cellStyle name="20% - Accent4 12" xfId="1481"/>
    <cellStyle name="20% - Accent4 12 2" xfId="2517"/>
    <cellStyle name="20% - Accent4 13" xfId="2002"/>
    <cellStyle name="20% - Accent4 2" xfId="107"/>
    <cellStyle name="20% - Accent4 2 2" xfId="409"/>
    <cellStyle name="20% - Accent4 2 2 2" xfId="664"/>
    <cellStyle name="20% - Accent4 2 2 2 2" xfId="1399"/>
    <cellStyle name="20% - Accent4 2 2 2 2 2" xfId="2435"/>
    <cellStyle name="20% - Accent4 2 2 2 3" xfId="1920"/>
    <cellStyle name="20% - Accent4 2 2 3" xfId="910"/>
    <cellStyle name="20% - Accent4 2 2 3 2" xfId="1527"/>
    <cellStyle name="20% - Accent4 2 2 3 2 2" xfId="2563"/>
    <cellStyle name="20% - Accent4 2 2 3 3" xfId="2048"/>
    <cellStyle name="20% - Accent4 2 2 4" xfId="1291"/>
    <cellStyle name="20% - Accent4 2 2 4 2" xfId="2327"/>
    <cellStyle name="20% - Accent4 2 2 5" xfId="1812"/>
    <cellStyle name="20% - Accent4 2 3" xfId="289"/>
    <cellStyle name="20% - Accent4 2 3 2" xfId="911"/>
    <cellStyle name="20% - Accent4 2 3 2 2" xfId="1528"/>
    <cellStyle name="20% - Accent4 2 3 2 2 2" xfId="2564"/>
    <cellStyle name="20% - Accent4 2 3 2 3" xfId="2049"/>
    <cellStyle name="20% - Accent4 2 3 3" xfId="1227"/>
    <cellStyle name="20% - Accent4 2 3 3 2" xfId="2263"/>
    <cellStyle name="20% - Accent4 2 3 4" xfId="1748"/>
    <cellStyle name="20% - Accent4 2 4" xfId="531"/>
    <cellStyle name="20% - Accent4 2 4 2" xfId="1340"/>
    <cellStyle name="20% - Accent4 2 4 2 2" xfId="2376"/>
    <cellStyle name="20% - Accent4 2 4 3" xfId="1861"/>
    <cellStyle name="20% - Accent4 2 5" xfId="909"/>
    <cellStyle name="20% - Accent4 2 5 2" xfId="1526"/>
    <cellStyle name="20% - Accent4 2 5 2 2" xfId="2562"/>
    <cellStyle name="20% - Accent4 2 5 3" xfId="2047"/>
    <cellStyle name="20% - Accent4 2 6" xfId="1182"/>
    <cellStyle name="20% - Accent4 2 6 2" xfId="2218"/>
    <cellStyle name="20% - Accent4 2 7" xfId="1701"/>
    <cellStyle name="20% - Accent4 3" xfId="150"/>
    <cellStyle name="20% - Accent4 3 2" xfId="424"/>
    <cellStyle name="20% - Accent4 3 2 2" xfId="679"/>
    <cellStyle name="20% - Accent4 3 2 2 2" xfId="1414"/>
    <cellStyle name="20% - Accent4 3 2 2 2 2" xfId="2450"/>
    <cellStyle name="20% - Accent4 3 2 2 3" xfId="1935"/>
    <cellStyle name="20% - Accent4 3 2 3" xfId="913"/>
    <cellStyle name="20% - Accent4 3 2 3 2" xfId="1529"/>
    <cellStyle name="20% - Accent4 3 2 3 2 2" xfId="2565"/>
    <cellStyle name="20% - Accent4 3 2 3 3" xfId="2050"/>
    <cellStyle name="20% - Accent4 3 2 4" xfId="1306"/>
    <cellStyle name="20% - Accent4 3 2 4 2" xfId="2342"/>
    <cellStyle name="20% - Accent4 3 2 5" xfId="1827"/>
    <cellStyle name="20% - Accent4 3 3" xfId="304"/>
    <cellStyle name="20% - Accent4 3 3 2" xfId="914"/>
    <cellStyle name="20% - Accent4 3 3 2 2" xfId="1530"/>
    <cellStyle name="20% - Accent4 3 3 2 2 2" xfId="2566"/>
    <cellStyle name="20% - Accent4 3 3 2 3" xfId="2051"/>
    <cellStyle name="20% - Accent4 3 3 3" xfId="1242"/>
    <cellStyle name="20% - Accent4 3 3 3 2" xfId="2278"/>
    <cellStyle name="20% - Accent4 3 3 4" xfId="1763"/>
    <cellStyle name="20% - Accent4 3 4" xfId="549"/>
    <cellStyle name="20% - Accent4 3 4 2" xfId="1355"/>
    <cellStyle name="20% - Accent4 3 4 2 2" xfId="2391"/>
    <cellStyle name="20% - Accent4 3 4 3" xfId="1876"/>
    <cellStyle name="20% - Accent4 3 5" xfId="912"/>
    <cellStyle name="20% - Accent4 3 6" xfId="1197"/>
    <cellStyle name="20% - Accent4 3 6 2" xfId="2233"/>
    <cellStyle name="20% - Accent4 3 7" xfId="1718"/>
    <cellStyle name="20% - Accent4 4" xfId="34"/>
    <cellStyle name="20% - Accent4 4 2" xfId="915"/>
    <cellStyle name="20% - Accent4 4 2 2" xfId="1531"/>
    <cellStyle name="20% - Accent4 4 2 2 2" xfId="2567"/>
    <cellStyle name="20% - Accent4 4 2 3" xfId="2052"/>
    <cellStyle name="20% - Accent4 5" xfId="363"/>
    <cellStyle name="20% - Accent4 5 2" xfId="612"/>
    <cellStyle name="20% - Accent4 5 2 2" xfId="1382"/>
    <cellStyle name="20% - Accent4 5 2 2 2" xfId="2418"/>
    <cellStyle name="20% - Accent4 5 2 3" xfId="1903"/>
    <cellStyle name="20% - Accent4 5 3" xfId="916"/>
    <cellStyle name="20% - Accent4 5 3 2" xfId="1532"/>
    <cellStyle name="20% - Accent4 5 3 2 2" xfId="2568"/>
    <cellStyle name="20% - Accent4 5 3 3" xfId="2053"/>
    <cellStyle name="20% - Accent4 5 4" xfId="1274"/>
    <cellStyle name="20% - Accent4 5 4 2" xfId="2310"/>
    <cellStyle name="20% - Accent4 5 5" xfId="1795"/>
    <cellStyle name="20% - Accent4 6" xfId="917"/>
    <cellStyle name="20% - Accent4 6 2" xfId="1533"/>
    <cellStyle name="20% - Accent4 6 2 2" xfId="2569"/>
    <cellStyle name="20% - Accent4 6 3" xfId="2054"/>
    <cellStyle name="20% - Accent4 7" xfId="918"/>
    <cellStyle name="20% - Accent4 7 2" xfId="1534"/>
    <cellStyle name="20% - Accent4 7 2 2" xfId="2570"/>
    <cellStyle name="20% - Accent4 7 3" xfId="2055"/>
    <cellStyle name="20% - Accent4 8" xfId="919"/>
    <cellStyle name="20% - Accent4 8 2" xfId="1535"/>
    <cellStyle name="20% - Accent4 8 2 2" xfId="2571"/>
    <cellStyle name="20% - Accent4 8 3" xfId="2056"/>
    <cellStyle name="20% - Accent4 9" xfId="920"/>
    <cellStyle name="20% - Accent4 9 2" xfId="1536"/>
    <cellStyle name="20% - Accent4 9 2 2" xfId="2572"/>
    <cellStyle name="20% - Accent4 9 3" xfId="2057"/>
    <cellStyle name="20% - Accent5" xfId="855" builtinId="46" customBuiltin="1"/>
    <cellStyle name="20% - Accent5 10" xfId="921"/>
    <cellStyle name="20% - Accent5 10 2" xfId="1537"/>
    <cellStyle name="20% - Accent5 10 2 2" xfId="2573"/>
    <cellStyle name="20% - Accent5 10 3" xfId="2058"/>
    <cellStyle name="20% - Accent5 11" xfId="922"/>
    <cellStyle name="20% - Accent5 12" xfId="1483"/>
    <cellStyle name="20% - Accent5 12 2" xfId="2519"/>
    <cellStyle name="20% - Accent5 13" xfId="2004"/>
    <cellStyle name="20% - Accent5 2" xfId="111"/>
    <cellStyle name="20% - Accent5 2 2" xfId="411"/>
    <cellStyle name="20% - Accent5 2 2 2" xfId="666"/>
    <cellStyle name="20% - Accent5 2 2 2 2" xfId="1401"/>
    <cellStyle name="20% - Accent5 2 2 2 2 2" xfId="2437"/>
    <cellStyle name="20% - Accent5 2 2 2 3" xfId="1922"/>
    <cellStyle name="20% - Accent5 2 2 3" xfId="924"/>
    <cellStyle name="20% - Accent5 2 2 3 2" xfId="1539"/>
    <cellStyle name="20% - Accent5 2 2 3 2 2" xfId="2575"/>
    <cellStyle name="20% - Accent5 2 2 3 3" xfId="2060"/>
    <cellStyle name="20% - Accent5 2 2 4" xfId="1293"/>
    <cellStyle name="20% - Accent5 2 2 4 2" xfId="2329"/>
    <cellStyle name="20% - Accent5 2 2 5" xfId="1814"/>
    <cellStyle name="20% - Accent5 2 3" xfId="291"/>
    <cellStyle name="20% - Accent5 2 3 2" xfId="925"/>
    <cellStyle name="20% - Accent5 2 3 2 2" xfId="1540"/>
    <cellStyle name="20% - Accent5 2 3 2 2 2" xfId="2576"/>
    <cellStyle name="20% - Accent5 2 3 2 3" xfId="2061"/>
    <cellStyle name="20% - Accent5 2 3 3" xfId="1229"/>
    <cellStyle name="20% - Accent5 2 3 3 2" xfId="2265"/>
    <cellStyle name="20% - Accent5 2 3 4" xfId="1750"/>
    <cellStyle name="20% - Accent5 2 4" xfId="533"/>
    <cellStyle name="20% - Accent5 2 4 2" xfId="1342"/>
    <cellStyle name="20% - Accent5 2 4 2 2" xfId="2378"/>
    <cellStyle name="20% - Accent5 2 4 3" xfId="1863"/>
    <cellStyle name="20% - Accent5 2 5" xfId="923"/>
    <cellStyle name="20% - Accent5 2 5 2" xfId="1538"/>
    <cellStyle name="20% - Accent5 2 5 2 2" xfId="2574"/>
    <cellStyle name="20% - Accent5 2 5 3" xfId="2059"/>
    <cellStyle name="20% - Accent5 2 6" xfId="1184"/>
    <cellStyle name="20% - Accent5 2 6 2" xfId="2220"/>
    <cellStyle name="20% - Accent5 2 7" xfId="1703"/>
    <cellStyle name="20% - Accent5 3" xfId="154"/>
    <cellStyle name="20% - Accent5 3 2" xfId="426"/>
    <cellStyle name="20% - Accent5 3 2 2" xfId="681"/>
    <cellStyle name="20% - Accent5 3 2 2 2" xfId="1416"/>
    <cellStyle name="20% - Accent5 3 2 2 2 2" xfId="2452"/>
    <cellStyle name="20% - Accent5 3 2 2 3" xfId="1937"/>
    <cellStyle name="20% - Accent5 3 2 3" xfId="927"/>
    <cellStyle name="20% - Accent5 3 2 3 2" xfId="1541"/>
    <cellStyle name="20% - Accent5 3 2 3 2 2" xfId="2577"/>
    <cellStyle name="20% - Accent5 3 2 3 3" xfId="2062"/>
    <cellStyle name="20% - Accent5 3 2 4" xfId="1308"/>
    <cellStyle name="20% - Accent5 3 2 4 2" xfId="2344"/>
    <cellStyle name="20% - Accent5 3 2 5" xfId="1829"/>
    <cellStyle name="20% - Accent5 3 3" xfId="306"/>
    <cellStyle name="20% - Accent5 3 3 2" xfId="928"/>
    <cellStyle name="20% - Accent5 3 3 2 2" xfId="1542"/>
    <cellStyle name="20% - Accent5 3 3 2 2 2" xfId="2578"/>
    <cellStyle name="20% - Accent5 3 3 2 3" xfId="2063"/>
    <cellStyle name="20% - Accent5 3 3 3" xfId="1244"/>
    <cellStyle name="20% - Accent5 3 3 3 2" xfId="2280"/>
    <cellStyle name="20% - Accent5 3 3 4" xfId="1765"/>
    <cellStyle name="20% - Accent5 3 4" xfId="551"/>
    <cellStyle name="20% - Accent5 3 4 2" xfId="1357"/>
    <cellStyle name="20% - Accent5 3 4 2 2" xfId="2393"/>
    <cellStyle name="20% - Accent5 3 4 3" xfId="1878"/>
    <cellStyle name="20% - Accent5 3 5" xfId="926"/>
    <cellStyle name="20% - Accent5 3 6" xfId="1199"/>
    <cellStyle name="20% - Accent5 3 6 2" xfId="2235"/>
    <cellStyle name="20% - Accent5 3 7" xfId="1720"/>
    <cellStyle name="20% - Accent5 4" xfId="38"/>
    <cellStyle name="20% - Accent5 4 2" xfId="929"/>
    <cellStyle name="20% - Accent5 4 2 2" xfId="1543"/>
    <cellStyle name="20% - Accent5 4 2 2 2" xfId="2579"/>
    <cellStyle name="20% - Accent5 4 2 3" xfId="2064"/>
    <cellStyle name="20% - Accent5 5" xfId="365"/>
    <cellStyle name="20% - Accent5 5 2" xfId="614"/>
    <cellStyle name="20% - Accent5 5 2 2" xfId="1384"/>
    <cellStyle name="20% - Accent5 5 2 2 2" xfId="2420"/>
    <cellStyle name="20% - Accent5 5 2 3" xfId="1905"/>
    <cellStyle name="20% - Accent5 5 3" xfId="930"/>
    <cellStyle name="20% - Accent5 5 3 2" xfId="1544"/>
    <cellStyle name="20% - Accent5 5 3 2 2" xfId="2580"/>
    <cellStyle name="20% - Accent5 5 3 3" xfId="2065"/>
    <cellStyle name="20% - Accent5 5 4" xfId="1276"/>
    <cellStyle name="20% - Accent5 5 4 2" xfId="2312"/>
    <cellStyle name="20% - Accent5 5 5" xfId="1797"/>
    <cellStyle name="20% - Accent5 6" xfId="931"/>
    <cellStyle name="20% - Accent5 6 2" xfId="1545"/>
    <cellStyle name="20% - Accent5 6 2 2" xfId="2581"/>
    <cellStyle name="20% - Accent5 6 3" xfId="2066"/>
    <cellStyle name="20% - Accent5 7" xfId="932"/>
    <cellStyle name="20% - Accent5 7 2" xfId="1546"/>
    <cellStyle name="20% - Accent5 7 2 2" xfId="2582"/>
    <cellStyle name="20% - Accent5 7 3" xfId="2067"/>
    <cellStyle name="20% - Accent5 8" xfId="933"/>
    <cellStyle name="20% - Accent5 8 2" xfId="1547"/>
    <cellStyle name="20% - Accent5 8 2 2" xfId="2583"/>
    <cellStyle name="20% - Accent5 8 3" xfId="2068"/>
    <cellStyle name="20% - Accent5 9" xfId="934"/>
    <cellStyle name="20% - Accent5 9 2" xfId="1548"/>
    <cellStyle name="20% - Accent5 9 2 2" xfId="2584"/>
    <cellStyle name="20% - Accent5 9 3" xfId="2069"/>
    <cellStyle name="20% - Accent6" xfId="859" builtinId="50" customBuiltin="1"/>
    <cellStyle name="20% - Accent6 10" xfId="935"/>
    <cellStyle name="20% - Accent6 10 2" xfId="1549"/>
    <cellStyle name="20% - Accent6 10 2 2" xfId="2585"/>
    <cellStyle name="20% - Accent6 10 3" xfId="2070"/>
    <cellStyle name="20% - Accent6 11" xfId="936"/>
    <cellStyle name="20% - Accent6 12" xfId="1485"/>
    <cellStyle name="20% - Accent6 12 2" xfId="2521"/>
    <cellStyle name="20% - Accent6 13" xfId="2006"/>
    <cellStyle name="20% - Accent6 2" xfId="115"/>
    <cellStyle name="20% - Accent6 2 2" xfId="413"/>
    <cellStyle name="20% - Accent6 2 2 2" xfId="668"/>
    <cellStyle name="20% - Accent6 2 2 2 2" xfId="1403"/>
    <cellStyle name="20% - Accent6 2 2 2 2 2" xfId="2439"/>
    <cellStyle name="20% - Accent6 2 2 2 3" xfId="1924"/>
    <cellStyle name="20% - Accent6 2 2 3" xfId="938"/>
    <cellStyle name="20% - Accent6 2 2 3 2" xfId="1551"/>
    <cellStyle name="20% - Accent6 2 2 3 2 2" xfId="2587"/>
    <cellStyle name="20% - Accent6 2 2 3 3" xfId="2072"/>
    <cellStyle name="20% - Accent6 2 2 4" xfId="1295"/>
    <cellStyle name="20% - Accent6 2 2 4 2" xfId="2331"/>
    <cellStyle name="20% - Accent6 2 2 5" xfId="1816"/>
    <cellStyle name="20% - Accent6 2 3" xfId="293"/>
    <cellStyle name="20% - Accent6 2 3 2" xfId="939"/>
    <cellStyle name="20% - Accent6 2 3 2 2" xfId="1552"/>
    <cellStyle name="20% - Accent6 2 3 2 2 2" xfId="2588"/>
    <cellStyle name="20% - Accent6 2 3 2 3" xfId="2073"/>
    <cellStyle name="20% - Accent6 2 3 3" xfId="1231"/>
    <cellStyle name="20% - Accent6 2 3 3 2" xfId="2267"/>
    <cellStyle name="20% - Accent6 2 3 4" xfId="1752"/>
    <cellStyle name="20% - Accent6 2 4" xfId="535"/>
    <cellStyle name="20% - Accent6 2 4 2" xfId="1344"/>
    <cellStyle name="20% - Accent6 2 4 2 2" xfId="2380"/>
    <cellStyle name="20% - Accent6 2 4 3" xfId="1865"/>
    <cellStyle name="20% - Accent6 2 5" xfId="937"/>
    <cellStyle name="20% - Accent6 2 5 2" xfId="1550"/>
    <cellStyle name="20% - Accent6 2 5 2 2" xfId="2586"/>
    <cellStyle name="20% - Accent6 2 5 3" xfId="2071"/>
    <cellStyle name="20% - Accent6 2 6" xfId="1186"/>
    <cellStyle name="20% - Accent6 2 6 2" xfId="2222"/>
    <cellStyle name="20% - Accent6 2 7" xfId="1705"/>
    <cellStyle name="20% - Accent6 3" xfId="158"/>
    <cellStyle name="20% - Accent6 3 2" xfId="428"/>
    <cellStyle name="20% - Accent6 3 2 2" xfId="683"/>
    <cellStyle name="20% - Accent6 3 2 2 2" xfId="1418"/>
    <cellStyle name="20% - Accent6 3 2 2 2 2" xfId="2454"/>
    <cellStyle name="20% - Accent6 3 2 2 3" xfId="1939"/>
    <cellStyle name="20% - Accent6 3 2 3" xfId="941"/>
    <cellStyle name="20% - Accent6 3 2 3 2" xfId="1553"/>
    <cellStyle name="20% - Accent6 3 2 3 2 2" xfId="2589"/>
    <cellStyle name="20% - Accent6 3 2 3 3" xfId="2074"/>
    <cellStyle name="20% - Accent6 3 2 4" xfId="1310"/>
    <cellStyle name="20% - Accent6 3 2 4 2" xfId="2346"/>
    <cellStyle name="20% - Accent6 3 2 5" xfId="1831"/>
    <cellStyle name="20% - Accent6 3 3" xfId="308"/>
    <cellStyle name="20% - Accent6 3 3 2" xfId="942"/>
    <cellStyle name="20% - Accent6 3 3 2 2" xfId="1554"/>
    <cellStyle name="20% - Accent6 3 3 2 2 2" xfId="2590"/>
    <cellStyle name="20% - Accent6 3 3 2 3" xfId="2075"/>
    <cellStyle name="20% - Accent6 3 3 3" xfId="1246"/>
    <cellStyle name="20% - Accent6 3 3 3 2" xfId="2282"/>
    <cellStyle name="20% - Accent6 3 3 4" xfId="1767"/>
    <cellStyle name="20% - Accent6 3 4" xfId="553"/>
    <cellStyle name="20% - Accent6 3 4 2" xfId="1359"/>
    <cellStyle name="20% - Accent6 3 4 2 2" xfId="2395"/>
    <cellStyle name="20% - Accent6 3 4 3" xfId="1880"/>
    <cellStyle name="20% - Accent6 3 5" xfId="940"/>
    <cellStyle name="20% - Accent6 3 6" xfId="1201"/>
    <cellStyle name="20% - Accent6 3 6 2" xfId="2237"/>
    <cellStyle name="20% - Accent6 3 7" xfId="1722"/>
    <cellStyle name="20% - Accent6 4" xfId="42"/>
    <cellStyle name="20% - Accent6 4 2" xfId="943"/>
    <cellStyle name="20% - Accent6 4 2 2" xfId="1555"/>
    <cellStyle name="20% - Accent6 4 2 2 2" xfId="2591"/>
    <cellStyle name="20% - Accent6 4 2 3" xfId="2076"/>
    <cellStyle name="20% - Accent6 5" xfId="367"/>
    <cellStyle name="20% - Accent6 5 2" xfId="616"/>
    <cellStyle name="20% - Accent6 5 2 2" xfId="1386"/>
    <cellStyle name="20% - Accent6 5 2 2 2" xfId="2422"/>
    <cellStyle name="20% - Accent6 5 2 3" xfId="1907"/>
    <cellStyle name="20% - Accent6 5 3" xfId="944"/>
    <cellStyle name="20% - Accent6 5 3 2" xfId="1556"/>
    <cellStyle name="20% - Accent6 5 3 2 2" xfId="2592"/>
    <cellStyle name="20% - Accent6 5 3 3" xfId="2077"/>
    <cellStyle name="20% - Accent6 5 4" xfId="1278"/>
    <cellStyle name="20% - Accent6 5 4 2" xfId="2314"/>
    <cellStyle name="20% - Accent6 5 5" xfId="1799"/>
    <cellStyle name="20% - Accent6 6" xfId="945"/>
    <cellStyle name="20% - Accent6 6 2" xfId="1557"/>
    <cellStyle name="20% - Accent6 6 2 2" xfId="2593"/>
    <cellStyle name="20% - Accent6 6 3" xfId="2078"/>
    <cellStyle name="20% - Accent6 7" xfId="946"/>
    <cellStyle name="20% - Accent6 7 2" xfId="1558"/>
    <cellStyle name="20% - Accent6 7 2 2" xfId="2594"/>
    <cellStyle name="20% - Accent6 7 3" xfId="2079"/>
    <cellStyle name="20% - Accent6 8" xfId="947"/>
    <cellStyle name="20% - Accent6 8 2" xfId="1559"/>
    <cellStyle name="20% - Accent6 8 2 2" xfId="2595"/>
    <cellStyle name="20% - Accent6 8 3" xfId="2080"/>
    <cellStyle name="20% - Accent6 9" xfId="948"/>
    <cellStyle name="20% - Accent6 9 2" xfId="1560"/>
    <cellStyle name="20% - Accent6 9 2 2" xfId="2596"/>
    <cellStyle name="20% - Accent6 9 3" xfId="2081"/>
    <cellStyle name="40% - Accent1" xfId="840" builtinId="31" customBuiltin="1"/>
    <cellStyle name="40% - Accent1 10" xfId="949"/>
    <cellStyle name="40% - Accent1 10 2" xfId="1561"/>
    <cellStyle name="40% - Accent1 10 2 2" xfId="2597"/>
    <cellStyle name="40% - Accent1 10 3" xfId="2082"/>
    <cellStyle name="40% - Accent1 11" xfId="950"/>
    <cellStyle name="40% - Accent1 12" xfId="1476"/>
    <cellStyle name="40% - Accent1 12 2" xfId="2512"/>
    <cellStyle name="40% - Accent1 13" xfId="1997"/>
    <cellStyle name="40% - Accent1 2" xfId="96"/>
    <cellStyle name="40% - Accent1 2 2" xfId="404"/>
    <cellStyle name="40% - Accent1 2 2 2" xfId="659"/>
    <cellStyle name="40% - Accent1 2 2 2 2" xfId="1394"/>
    <cellStyle name="40% - Accent1 2 2 2 2 2" xfId="2430"/>
    <cellStyle name="40% - Accent1 2 2 2 3" xfId="1915"/>
    <cellStyle name="40% - Accent1 2 2 3" xfId="952"/>
    <cellStyle name="40% - Accent1 2 2 3 2" xfId="1563"/>
    <cellStyle name="40% - Accent1 2 2 3 2 2" xfId="2599"/>
    <cellStyle name="40% - Accent1 2 2 3 3" xfId="2084"/>
    <cellStyle name="40% - Accent1 2 2 4" xfId="1286"/>
    <cellStyle name="40% - Accent1 2 2 4 2" xfId="2322"/>
    <cellStyle name="40% - Accent1 2 2 5" xfId="1807"/>
    <cellStyle name="40% - Accent1 2 3" xfId="284"/>
    <cellStyle name="40% - Accent1 2 3 2" xfId="953"/>
    <cellStyle name="40% - Accent1 2 3 2 2" xfId="1564"/>
    <cellStyle name="40% - Accent1 2 3 2 2 2" xfId="2600"/>
    <cellStyle name="40% - Accent1 2 3 2 3" xfId="2085"/>
    <cellStyle name="40% - Accent1 2 3 3" xfId="1222"/>
    <cellStyle name="40% - Accent1 2 3 3 2" xfId="2258"/>
    <cellStyle name="40% - Accent1 2 3 4" xfId="1743"/>
    <cellStyle name="40% - Accent1 2 4" xfId="526"/>
    <cellStyle name="40% - Accent1 2 4 2" xfId="1335"/>
    <cellStyle name="40% - Accent1 2 4 2 2" xfId="2371"/>
    <cellStyle name="40% - Accent1 2 4 3" xfId="1856"/>
    <cellStyle name="40% - Accent1 2 5" xfId="951"/>
    <cellStyle name="40% - Accent1 2 5 2" xfId="1562"/>
    <cellStyle name="40% - Accent1 2 5 2 2" xfId="2598"/>
    <cellStyle name="40% - Accent1 2 5 3" xfId="2083"/>
    <cellStyle name="40% - Accent1 2 6" xfId="1177"/>
    <cellStyle name="40% - Accent1 2 6 2" xfId="2213"/>
    <cellStyle name="40% - Accent1 2 7" xfId="1695"/>
    <cellStyle name="40% - Accent1 3" xfId="139"/>
    <cellStyle name="40% - Accent1 3 2" xfId="419"/>
    <cellStyle name="40% - Accent1 3 2 2" xfId="674"/>
    <cellStyle name="40% - Accent1 3 2 2 2" xfId="1409"/>
    <cellStyle name="40% - Accent1 3 2 2 2 2" xfId="2445"/>
    <cellStyle name="40% - Accent1 3 2 2 3" xfId="1930"/>
    <cellStyle name="40% - Accent1 3 2 3" xfId="955"/>
    <cellStyle name="40% - Accent1 3 2 3 2" xfId="1565"/>
    <cellStyle name="40% - Accent1 3 2 3 2 2" xfId="2601"/>
    <cellStyle name="40% - Accent1 3 2 3 3" xfId="2086"/>
    <cellStyle name="40% - Accent1 3 2 4" xfId="1301"/>
    <cellStyle name="40% - Accent1 3 2 4 2" xfId="2337"/>
    <cellStyle name="40% - Accent1 3 2 5" xfId="1822"/>
    <cellStyle name="40% - Accent1 3 3" xfId="299"/>
    <cellStyle name="40% - Accent1 3 3 2" xfId="956"/>
    <cellStyle name="40% - Accent1 3 3 2 2" xfId="1566"/>
    <cellStyle name="40% - Accent1 3 3 2 2 2" xfId="2602"/>
    <cellStyle name="40% - Accent1 3 3 2 3" xfId="2087"/>
    <cellStyle name="40% - Accent1 3 3 3" xfId="1237"/>
    <cellStyle name="40% - Accent1 3 3 3 2" xfId="2273"/>
    <cellStyle name="40% - Accent1 3 3 4" xfId="1758"/>
    <cellStyle name="40% - Accent1 3 4" xfId="544"/>
    <cellStyle name="40% - Accent1 3 4 2" xfId="1350"/>
    <cellStyle name="40% - Accent1 3 4 2 2" xfId="2386"/>
    <cellStyle name="40% - Accent1 3 4 3" xfId="1871"/>
    <cellStyle name="40% - Accent1 3 5" xfId="954"/>
    <cellStyle name="40% - Accent1 3 6" xfId="1192"/>
    <cellStyle name="40% - Accent1 3 6 2" xfId="2228"/>
    <cellStyle name="40% - Accent1 3 7" xfId="1711"/>
    <cellStyle name="40% - Accent1 4" xfId="23"/>
    <cellStyle name="40% - Accent1 4 2" xfId="957"/>
    <cellStyle name="40% - Accent1 4 2 2" xfId="1567"/>
    <cellStyle name="40% - Accent1 4 2 2 2" xfId="2603"/>
    <cellStyle name="40% - Accent1 4 2 3" xfId="2088"/>
    <cellStyle name="40% - Accent1 5" xfId="358"/>
    <cellStyle name="40% - Accent1 5 2" xfId="607"/>
    <cellStyle name="40% - Accent1 5 2 2" xfId="1377"/>
    <cellStyle name="40% - Accent1 5 2 2 2" xfId="2413"/>
    <cellStyle name="40% - Accent1 5 2 3" xfId="1898"/>
    <cellStyle name="40% - Accent1 5 3" xfId="958"/>
    <cellStyle name="40% - Accent1 5 3 2" xfId="1568"/>
    <cellStyle name="40% - Accent1 5 3 2 2" xfId="2604"/>
    <cellStyle name="40% - Accent1 5 3 3" xfId="2089"/>
    <cellStyle name="40% - Accent1 5 4" xfId="1269"/>
    <cellStyle name="40% - Accent1 5 4 2" xfId="2305"/>
    <cellStyle name="40% - Accent1 5 5" xfId="1790"/>
    <cellStyle name="40% - Accent1 6" xfId="959"/>
    <cellStyle name="40% - Accent1 6 2" xfId="1569"/>
    <cellStyle name="40% - Accent1 6 2 2" xfId="2605"/>
    <cellStyle name="40% - Accent1 6 3" xfId="2090"/>
    <cellStyle name="40% - Accent1 7" xfId="960"/>
    <cellStyle name="40% - Accent1 7 2" xfId="1570"/>
    <cellStyle name="40% - Accent1 7 2 2" xfId="2606"/>
    <cellStyle name="40% - Accent1 7 3" xfId="2091"/>
    <cellStyle name="40% - Accent1 8" xfId="961"/>
    <cellStyle name="40% - Accent1 8 2" xfId="1571"/>
    <cellStyle name="40% - Accent1 8 2 2" xfId="2607"/>
    <cellStyle name="40% - Accent1 8 3" xfId="2092"/>
    <cellStyle name="40% - Accent1 9" xfId="962"/>
    <cellStyle name="40% - Accent1 9 2" xfId="1572"/>
    <cellStyle name="40% - Accent1 9 2 2" xfId="2608"/>
    <cellStyle name="40% - Accent1 9 3" xfId="2093"/>
    <cellStyle name="40% - Accent2" xfId="844" builtinId="35" customBuiltin="1"/>
    <cellStyle name="40% - Accent2 10" xfId="963"/>
    <cellStyle name="40% - Accent2 10 2" xfId="1573"/>
    <cellStyle name="40% - Accent2 10 2 2" xfId="2609"/>
    <cellStyle name="40% - Accent2 10 3" xfId="2094"/>
    <cellStyle name="40% - Accent2 11" xfId="964"/>
    <cellStyle name="40% - Accent2 12" xfId="1478"/>
    <cellStyle name="40% - Accent2 12 2" xfId="2514"/>
    <cellStyle name="40% - Accent2 13" xfId="1999"/>
    <cellStyle name="40% - Accent2 2" xfId="100"/>
    <cellStyle name="40% - Accent2 2 2" xfId="406"/>
    <cellStyle name="40% - Accent2 2 2 2" xfId="661"/>
    <cellStyle name="40% - Accent2 2 2 2 2" xfId="1396"/>
    <cellStyle name="40% - Accent2 2 2 2 2 2" xfId="2432"/>
    <cellStyle name="40% - Accent2 2 2 2 3" xfId="1917"/>
    <cellStyle name="40% - Accent2 2 2 3" xfId="966"/>
    <cellStyle name="40% - Accent2 2 2 3 2" xfId="1575"/>
    <cellStyle name="40% - Accent2 2 2 3 2 2" xfId="2611"/>
    <cellStyle name="40% - Accent2 2 2 3 3" xfId="2096"/>
    <cellStyle name="40% - Accent2 2 2 4" xfId="1288"/>
    <cellStyle name="40% - Accent2 2 2 4 2" xfId="2324"/>
    <cellStyle name="40% - Accent2 2 2 5" xfId="1809"/>
    <cellStyle name="40% - Accent2 2 3" xfId="286"/>
    <cellStyle name="40% - Accent2 2 3 2" xfId="967"/>
    <cellStyle name="40% - Accent2 2 3 2 2" xfId="1576"/>
    <cellStyle name="40% - Accent2 2 3 2 2 2" xfId="2612"/>
    <cellStyle name="40% - Accent2 2 3 2 3" xfId="2097"/>
    <cellStyle name="40% - Accent2 2 3 3" xfId="1224"/>
    <cellStyle name="40% - Accent2 2 3 3 2" xfId="2260"/>
    <cellStyle name="40% - Accent2 2 3 4" xfId="1745"/>
    <cellStyle name="40% - Accent2 2 4" xfId="528"/>
    <cellStyle name="40% - Accent2 2 4 2" xfId="1337"/>
    <cellStyle name="40% - Accent2 2 4 2 2" xfId="2373"/>
    <cellStyle name="40% - Accent2 2 4 3" xfId="1858"/>
    <cellStyle name="40% - Accent2 2 5" xfId="965"/>
    <cellStyle name="40% - Accent2 2 5 2" xfId="1574"/>
    <cellStyle name="40% - Accent2 2 5 2 2" xfId="2610"/>
    <cellStyle name="40% - Accent2 2 5 3" xfId="2095"/>
    <cellStyle name="40% - Accent2 2 6" xfId="1179"/>
    <cellStyle name="40% - Accent2 2 6 2" xfId="2215"/>
    <cellStyle name="40% - Accent2 2 7" xfId="1697"/>
    <cellStyle name="40% - Accent2 3" xfId="143"/>
    <cellStyle name="40% - Accent2 3 2" xfId="421"/>
    <cellStyle name="40% - Accent2 3 2 2" xfId="676"/>
    <cellStyle name="40% - Accent2 3 2 2 2" xfId="1411"/>
    <cellStyle name="40% - Accent2 3 2 2 2 2" xfId="2447"/>
    <cellStyle name="40% - Accent2 3 2 2 3" xfId="1932"/>
    <cellStyle name="40% - Accent2 3 2 3" xfId="969"/>
    <cellStyle name="40% - Accent2 3 2 3 2" xfId="1577"/>
    <cellStyle name="40% - Accent2 3 2 3 2 2" xfId="2613"/>
    <cellStyle name="40% - Accent2 3 2 3 3" xfId="2098"/>
    <cellStyle name="40% - Accent2 3 2 4" xfId="1303"/>
    <cellStyle name="40% - Accent2 3 2 4 2" xfId="2339"/>
    <cellStyle name="40% - Accent2 3 2 5" xfId="1824"/>
    <cellStyle name="40% - Accent2 3 3" xfId="301"/>
    <cellStyle name="40% - Accent2 3 3 2" xfId="970"/>
    <cellStyle name="40% - Accent2 3 3 2 2" xfId="1578"/>
    <cellStyle name="40% - Accent2 3 3 2 2 2" xfId="2614"/>
    <cellStyle name="40% - Accent2 3 3 2 3" xfId="2099"/>
    <cellStyle name="40% - Accent2 3 3 3" xfId="1239"/>
    <cellStyle name="40% - Accent2 3 3 3 2" xfId="2275"/>
    <cellStyle name="40% - Accent2 3 3 4" xfId="1760"/>
    <cellStyle name="40% - Accent2 3 4" xfId="546"/>
    <cellStyle name="40% - Accent2 3 4 2" xfId="1352"/>
    <cellStyle name="40% - Accent2 3 4 2 2" xfId="2388"/>
    <cellStyle name="40% - Accent2 3 4 3" xfId="1873"/>
    <cellStyle name="40% - Accent2 3 5" xfId="968"/>
    <cellStyle name="40% - Accent2 3 6" xfId="1194"/>
    <cellStyle name="40% - Accent2 3 6 2" xfId="2230"/>
    <cellStyle name="40% - Accent2 3 7" xfId="1713"/>
    <cellStyle name="40% - Accent2 4" xfId="27"/>
    <cellStyle name="40% - Accent2 4 2" xfId="971"/>
    <cellStyle name="40% - Accent2 4 2 2" xfId="1579"/>
    <cellStyle name="40% - Accent2 4 2 2 2" xfId="2615"/>
    <cellStyle name="40% - Accent2 4 2 3" xfId="2100"/>
    <cellStyle name="40% - Accent2 5" xfId="360"/>
    <cellStyle name="40% - Accent2 5 2" xfId="609"/>
    <cellStyle name="40% - Accent2 5 2 2" xfId="1379"/>
    <cellStyle name="40% - Accent2 5 2 2 2" xfId="2415"/>
    <cellStyle name="40% - Accent2 5 2 3" xfId="1900"/>
    <cellStyle name="40% - Accent2 5 3" xfId="972"/>
    <cellStyle name="40% - Accent2 5 3 2" xfId="1580"/>
    <cellStyle name="40% - Accent2 5 3 2 2" xfId="2616"/>
    <cellStyle name="40% - Accent2 5 3 3" xfId="2101"/>
    <cellStyle name="40% - Accent2 5 4" xfId="1271"/>
    <cellStyle name="40% - Accent2 5 4 2" xfId="2307"/>
    <cellStyle name="40% - Accent2 5 5" xfId="1792"/>
    <cellStyle name="40% - Accent2 6" xfId="973"/>
    <cellStyle name="40% - Accent2 6 2" xfId="1581"/>
    <cellStyle name="40% - Accent2 6 2 2" xfId="2617"/>
    <cellStyle name="40% - Accent2 6 3" xfId="2102"/>
    <cellStyle name="40% - Accent2 7" xfId="974"/>
    <cellStyle name="40% - Accent2 7 2" xfId="1582"/>
    <cellStyle name="40% - Accent2 7 2 2" xfId="2618"/>
    <cellStyle name="40% - Accent2 7 3" xfId="2103"/>
    <cellStyle name="40% - Accent2 8" xfId="975"/>
    <cellStyle name="40% - Accent2 8 2" xfId="1583"/>
    <cellStyle name="40% - Accent2 8 2 2" xfId="2619"/>
    <cellStyle name="40% - Accent2 8 3" xfId="2104"/>
    <cellStyle name="40% - Accent2 9" xfId="976"/>
    <cellStyle name="40% - Accent2 9 2" xfId="1584"/>
    <cellStyle name="40% - Accent2 9 2 2" xfId="2620"/>
    <cellStyle name="40% - Accent2 9 3" xfId="2105"/>
    <cellStyle name="40% - Accent3" xfId="848" builtinId="39" customBuiltin="1"/>
    <cellStyle name="40% - Accent3 10" xfId="977"/>
    <cellStyle name="40% - Accent3 10 2" xfId="1585"/>
    <cellStyle name="40% - Accent3 10 2 2" xfId="2621"/>
    <cellStyle name="40% - Accent3 10 3" xfId="2106"/>
    <cellStyle name="40% - Accent3 11" xfId="978"/>
    <cellStyle name="40% - Accent3 12" xfId="1480"/>
    <cellStyle name="40% - Accent3 12 2" xfId="2516"/>
    <cellStyle name="40% - Accent3 13" xfId="2001"/>
    <cellStyle name="40% - Accent3 2" xfId="104"/>
    <cellStyle name="40% - Accent3 2 2" xfId="408"/>
    <cellStyle name="40% - Accent3 2 2 2" xfId="663"/>
    <cellStyle name="40% - Accent3 2 2 2 2" xfId="1398"/>
    <cellStyle name="40% - Accent3 2 2 2 2 2" xfId="2434"/>
    <cellStyle name="40% - Accent3 2 2 2 3" xfId="1919"/>
    <cellStyle name="40% - Accent3 2 2 3" xfId="980"/>
    <cellStyle name="40% - Accent3 2 2 3 2" xfId="1587"/>
    <cellStyle name="40% - Accent3 2 2 3 2 2" xfId="2623"/>
    <cellStyle name="40% - Accent3 2 2 3 3" xfId="2108"/>
    <cellStyle name="40% - Accent3 2 2 4" xfId="1290"/>
    <cellStyle name="40% - Accent3 2 2 4 2" xfId="2326"/>
    <cellStyle name="40% - Accent3 2 2 5" xfId="1811"/>
    <cellStyle name="40% - Accent3 2 3" xfId="288"/>
    <cellStyle name="40% - Accent3 2 3 2" xfId="981"/>
    <cellStyle name="40% - Accent3 2 3 2 2" xfId="1588"/>
    <cellStyle name="40% - Accent3 2 3 2 2 2" xfId="2624"/>
    <cellStyle name="40% - Accent3 2 3 2 3" xfId="2109"/>
    <cellStyle name="40% - Accent3 2 3 3" xfId="1226"/>
    <cellStyle name="40% - Accent3 2 3 3 2" xfId="2262"/>
    <cellStyle name="40% - Accent3 2 3 4" xfId="1747"/>
    <cellStyle name="40% - Accent3 2 4" xfId="530"/>
    <cellStyle name="40% - Accent3 2 4 2" xfId="1339"/>
    <cellStyle name="40% - Accent3 2 4 2 2" xfId="2375"/>
    <cellStyle name="40% - Accent3 2 4 3" xfId="1860"/>
    <cellStyle name="40% - Accent3 2 5" xfId="979"/>
    <cellStyle name="40% - Accent3 2 5 2" xfId="1586"/>
    <cellStyle name="40% - Accent3 2 5 2 2" xfId="2622"/>
    <cellStyle name="40% - Accent3 2 5 3" xfId="2107"/>
    <cellStyle name="40% - Accent3 2 6" xfId="1181"/>
    <cellStyle name="40% - Accent3 2 6 2" xfId="2217"/>
    <cellStyle name="40% - Accent3 2 7" xfId="1699"/>
    <cellStyle name="40% - Accent3 3" xfId="147"/>
    <cellStyle name="40% - Accent3 3 2" xfId="423"/>
    <cellStyle name="40% - Accent3 3 2 2" xfId="678"/>
    <cellStyle name="40% - Accent3 3 2 2 2" xfId="1413"/>
    <cellStyle name="40% - Accent3 3 2 2 2 2" xfId="2449"/>
    <cellStyle name="40% - Accent3 3 2 2 3" xfId="1934"/>
    <cellStyle name="40% - Accent3 3 2 3" xfId="983"/>
    <cellStyle name="40% - Accent3 3 2 3 2" xfId="1589"/>
    <cellStyle name="40% - Accent3 3 2 3 2 2" xfId="2625"/>
    <cellStyle name="40% - Accent3 3 2 3 3" xfId="2110"/>
    <cellStyle name="40% - Accent3 3 2 4" xfId="1305"/>
    <cellStyle name="40% - Accent3 3 2 4 2" xfId="2341"/>
    <cellStyle name="40% - Accent3 3 2 5" xfId="1826"/>
    <cellStyle name="40% - Accent3 3 3" xfId="303"/>
    <cellStyle name="40% - Accent3 3 3 2" xfId="984"/>
    <cellStyle name="40% - Accent3 3 3 2 2" xfId="1590"/>
    <cellStyle name="40% - Accent3 3 3 2 2 2" xfId="2626"/>
    <cellStyle name="40% - Accent3 3 3 2 3" xfId="2111"/>
    <cellStyle name="40% - Accent3 3 3 3" xfId="1241"/>
    <cellStyle name="40% - Accent3 3 3 3 2" xfId="2277"/>
    <cellStyle name="40% - Accent3 3 3 4" xfId="1762"/>
    <cellStyle name="40% - Accent3 3 4" xfId="548"/>
    <cellStyle name="40% - Accent3 3 4 2" xfId="1354"/>
    <cellStyle name="40% - Accent3 3 4 2 2" xfId="2390"/>
    <cellStyle name="40% - Accent3 3 4 3" xfId="1875"/>
    <cellStyle name="40% - Accent3 3 5" xfId="982"/>
    <cellStyle name="40% - Accent3 3 6" xfId="1196"/>
    <cellStyle name="40% - Accent3 3 6 2" xfId="2232"/>
    <cellStyle name="40% - Accent3 3 7" xfId="1715"/>
    <cellStyle name="40% - Accent3 4" xfId="31"/>
    <cellStyle name="40% - Accent3 4 2" xfId="985"/>
    <cellStyle name="40% - Accent3 4 2 2" xfId="1591"/>
    <cellStyle name="40% - Accent3 4 2 2 2" xfId="2627"/>
    <cellStyle name="40% - Accent3 4 2 3" xfId="2112"/>
    <cellStyle name="40% - Accent3 5" xfId="362"/>
    <cellStyle name="40% - Accent3 5 2" xfId="611"/>
    <cellStyle name="40% - Accent3 5 2 2" xfId="1381"/>
    <cellStyle name="40% - Accent3 5 2 2 2" xfId="2417"/>
    <cellStyle name="40% - Accent3 5 2 3" xfId="1902"/>
    <cellStyle name="40% - Accent3 5 3" xfId="986"/>
    <cellStyle name="40% - Accent3 5 3 2" xfId="1592"/>
    <cellStyle name="40% - Accent3 5 3 2 2" xfId="2628"/>
    <cellStyle name="40% - Accent3 5 3 3" xfId="2113"/>
    <cellStyle name="40% - Accent3 5 4" xfId="1273"/>
    <cellStyle name="40% - Accent3 5 4 2" xfId="2309"/>
    <cellStyle name="40% - Accent3 5 5" xfId="1794"/>
    <cellStyle name="40% - Accent3 6" xfId="987"/>
    <cellStyle name="40% - Accent3 6 2" xfId="1593"/>
    <cellStyle name="40% - Accent3 6 2 2" xfId="2629"/>
    <cellStyle name="40% - Accent3 6 3" xfId="2114"/>
    <cellStyle name="40% - Accent3 7" xfId="988"/>
    <cellStyle name="40% - Accent3 7 2" xfId="1594"/>
    <cellStyle name="40% - Accent3 7 2 2" xfId="2630"/>
    <cellStyle name="40% - Accent3 7 3" xfId="2115"/>
    <cellStyle name="40% - Accent3 8" xfId="989"/>
    <cellStyle name="40% - Accent3 8 2" xfId="1595"/>
    <cellStyle name="40% - Accent3 8 2 2" xfId="2631"/>
    <cellStyle name="40% - Accent3 8 3" xfId="2116"/>
    <cellStyle name="40% - Accent3 9" xfId="990"/>
    <cellStyle name="40% - Accent3 9 2" xfId="1596"/>
    <cellStyle name="40% - Accent3 9 2 2" xfId="2632"/>
    <cellStyle name="40% - Accent3 9 3" xfId="2117"/>
    <cellStyle name="40% - Accent4" xfId="852" builtinId="43" customBuiltin="1"/>
    <cellStyle name="40% - Accent4 10" xfId="991"/>
    <cellStyle name="40% - Accent4 10 2" xfId="1597"/>
    <cellStyle name="40% - Accent4 10 2 2" xfId="2633"/>
    <cellStyle name="40% - Accent4 10 3" xfId="2118"/>
    <cellStyle name="40% - Accent4 11" xfId="992"/>
    <cellStyle name="40% - Accent4 12" xfId="1482"/>
    <cellStyle name="40% - Accent4 12 2" xfId="2518"/>
    <cellStyle name="40% - Accent4 13" xfId="2003"/>
    <cellStyle name="40% - Accent4 2" xfId="108"/>
    <cellStyle name="40% - Accent4 2 2" xfId="410"/>
    <cellStyle name="40% - Accent4 2 2 2" xfId="665"/>
    <cellStyle name="40% - Accent4 2 2 2 2" xfId="1400"/>
    <cellStyle name="40% - Accent4 2 2 2 2 2" xfId="2436"/>
    <cellStyle name="40% - Accent4 2 2 2 3" xfId="1921"/>
    <cellStyle name="40% - Accent4 2 2 3" xfId="994"/>
    <cellStyle name="40% - Accent4 2 2 3 2" xfId="1599"/>
    <cellStyle name="40% - Accent4 2 2 3 2 2" xfId="2635"/>
    <cellStyle name="40% - Accent4 2 2 3 3" xfId="2120"/>
    <cellStyle name="40% - Accent4 2 2 4" xfId="1292"/>
    <cellStyle name="40% - Accent4 2 2 4 2" xfId="2328"/>
    <cellStyle name="40% - Accent4 2 2 5" xfId="1813"/>
    <cellStyle name="40% - Accent4 2 3" xfId="290"/>
    <cellStyle name="40% - Accent4 2 3 2" xfId="995"/>
    <cellStyle name="40% - Accent4 2 3 2 2" xfId="1600"/>
    <cellStyle name="40% - Accent4 2 3 2 2 2" xfId="2636"/>
    <cellStyle name="40% - Accent4 2 3 2 3" xfId="2121"/>
    <cellStyle name="40% - Accent4 2 3 3" xfId="1228"/>
    <cellStyle name="40% - Accent4 2 3 3 2" xfId="2264"/>
    <cellStyle name="40% - Accent4 2 3 4" xfId="1749"/>
    <cellStyle name="40% - Accent4 2 4" xfId="532"/>
    <cellStyle name="40% - Accent4 2 4 2" xfId="1341"/>
    <cellStyle name="40% - Accent4 2 4 2 2" xfId="2377"/>
    <cellStyle name="40% - Accent4 2 4 3" xfId="1862"/>
    <cellStyle name="40% - Accent4 2 5" xfId="993"/>
    <cellStyle name="40% - Accent4 2 5 2" xfId="1598"/>
    <cellStyle name="40% - Accent4 2 5 2 2" xfId="2634"/>
    <cellStyle name="40% - Accent4 2 5 3" xfId="2119"/>
    <cellStyle name="40% - Accent4 2 6" xfId="1183"/>
    <cellStyle name="40% - Accent4 2 6 2" xfId="2219"/>
    <cellStyle name="40% - Accent4 2 7" xfId="1702"/>
    <cellStyle name="40% - Accent4 3" xfId="151"/>
    <cellStyle name="40% - Accent4 3 2" xfId="425"/>
    <cellStyle name="40% - Accent4 3 2 2" xfId="680"/>
    <cellStyle name="40% - Accent4 3 2 2 2" xfId="1415"/>
    <cellStyle name="40% - Accent4 3 2 2 2 2" xfId="2451"/>
    <cellStyle name="40% - Accent4 3 2 2 3" xfId="1936"/>
    <cellStyle name="40% - Accent4 3 2 3" xfId="997"/>
    <cellStyle name="40% - Accent4 3 2 3 2" xfId="1601"/>
    <cellStyle name="40% - Accent4 3 2 3 2 2" xfId="2637"/>
    <cellStyle name="40% - Accent4 3 2 3 3" xfId="2122"/>
    <cellStyle name="40% - Accent4 3 2 4" xfId="1307"/>
    <cellStyle name="40% - Accent4 3 2 4 2" xfId="2343"/>
    <cellStyle name="40% - Accent4 3 2 5" xfId="1828"/>
    <cellStyle name="40% - Accent4 3 3" xfId="305"/>
    <cellStyle name="40% - Accent4 3 3 2" xfId="998"/>
    <cellStyle name="40% - Accent4 3 3 2 2" xfId="1602"/>
    <cellStyle name="40% - Accent4 3 3 2 2 2" xfId="2638"/>
    <cellStyle name="40% - Accent4 3 3 2 3" xfId="2123"/>
    <cellStyle name="40% - Accent4 3 3 3" xfId="1243"/>
    <cellStyle name="40% - Accent4 3 3 3 2" xfId="2279"/>
    <cellStyle name="40% - Accent4 3 3 4" xfId="1764"/>
    <cellStyle name="40% - Accent4 3 4" xfId="550"/>
    <cellStyle name="40% - Accent4 3 4 2" xfId="1356"/>
    <cellStyle name="40% - Accent4 3 4 2 2" xfId="2392"/>
    <cellStyle name="40% - Accent4 3 4 3" xfId="1877"/>
    <cellStyle name="40% - Accent4 3 5" xfId="996"/>
    <cellStyle name="40% - Accent4 3 6" xfId="1198"/>
    <cellStyle name="40% - Accent4 3 6 2" xfId="2234"/>
    <cellStyle name="40% - Accent4 3 7" xfId="1719"/>
    <cellStyle name="40% - Accent4 4" xfId="35"/>
    <cellStyle name="40% - Accent4 4 2" xfId="999"/>
    <cellStyle name="40% - Accent4 4 2 2" xfId="1603"/>
    <cellStyle name="40% - Accent4 4 2 2 2" xfId="2639"/>
    <cellStyle name="40% - Accent4 4 2 3" xfId="2124"/>
    <cellStyle name="40% - Accent4 5" xfId="364"/>
    <cellStyle name="40% - Accent4 5 2" xfId="613"/>
    <cellStyle name="40% - Accent4 5 2 2" xfId="1383"/>
    <cellStyle name="40% - Accent4 5 2 2 2" xfId="2419"/>
    <cellStyle name="40% - Accent4 5 2 3" xfId="1904"/>
    <cellStyle name="40% - Accent4 5 3" xfId="1000"/>
    <cellStyle name="40% - Accent4 5 3 2" xfId="1604"/>
    <cellStyle name="40% - Accent4 5 3 2 2" xfId="2640"/>
    <cellStyle name="40% - Accent4 5 3 3" xfId="2125"/>
    <cellStyle name="40% - Accent4 5 4" xfId="1275"/>
    <cellStyle name="40% - Accent4 5 4 2" xfId="2311"/>
    <cellStyle name="40% - Accent4 5 5" xfId="1796"/>
    <cellStyle name="40% - Accent4 6" xfId="1001"/>
    <cellStyle name="40% - Accent4 6 2" xfId="1605"/>
    <cellStyle name="40% - Accent4 6 2 2" xfId="2641"/>
    <cellStyle name="40% - Accent4 6 3" xfId="2126"/>
    <cellStyle name="40% - Accent4 7" xfId="1002"/>
    <cellStyle name="40% - Accent4 7 2" xfId="1606"/>
    <cellStyle name="40% - Accent4 7 2 2" xfId="2642"/>
    <cellStyle name="40% - Accent4 7 3" xfId="2127"/>
    <cellStyle name="40% - Accent4 8" xfId="1003"/>
    <cellStyle name="40% - Accent4 8 2" xfId="1607"/>
    <cellStyle name="40% - Accent4 8 2 2" xfId="2643"/>
    <cellStyle name="40% - Accent4 8 3" xfId="2128"/>
    <cellStyle name="40% - Accent4 9" xfId="1004"/>
    <cellStyle name="40% - Accent4 9 2" xfId="1608"/>
    <cellStyle name="40% - Accent4 9 2 2" xfId="2644"/>
    <cellStyle name="40% - Accent4 9 3" xfId="2129"/>
    <cellStyle name="40% - Accent5" xfId="856" builtinId="47" customBuiltin="1"/>
    <cellStyle name="40% - Accent5 10" xfId="1005"/>
    <cellStyle name="40% - Accent5 10 2" xfId="1609"/>
    <cellStyle name="40% - Accent5 10 2 2" xfId="2645"/>
    <cellStyle name="40% - Accent5 10 3" xfId="2130"/>
    <cellStyle name="40% - Accent5 11" xfId="1006"/>
    <cellStyle name="40% - Accent5 12" xfId="1484"/>
    <cellStyle name="40% - Accent5 12 2" xfId="2520"/>
    <cellStyle name="40% - Accent5 13" xfId="2005"/>
    <cellStyle name="40% - Accent5 2" xfId="112"/>
    <cellStyle name="40% - Accent5 2 2" xfId="412"/>
    <cellStyle name="40% - Accent5 2 2 2" xfId="667"/>
    <cellStyle name="40% - Accent5 2 2 2 2" xfId="1402"/>
    <cellStyle name="40% - Accent5 2 2 2 2 2" xfId="2438"/>
    <cellStyle name="40% - Accent5 2 2 2 3" xfId="1923"/>
    <cellStyle name="40% - Accent5 2 2 3" xfId="1008"/>
    <cellStyle name="40% - Accent5 2 2 3 2" xfId="1611"/>
    <cellStyle name="40% - Accent5 2 2 3 2 2" xfId="2647"/>
    <cellStyle name="40% - Accent5 2 2 3 3" xfId="2132"/>
    <cellStyle name="40% - Accent5 2 2 4" xfId="1294"/>
    <cellStyle name="40% - Accent5 2 2 4 2" xfId="2330"/>
    <cellStyle name="40% - Accent5 2 2 5" xfId="1815"/>
    <cellStyle name="40% - Accent5 2 3" xfId="292"/>
    <cellStyle name="40% - Accent5 2 3 2" xfId="1009"/>
    <cellStyle name="40% - Accent5 2 3 2 2" xfId="1612"/>
    <cellStyle name="40% - Accent5 2 3 2 2 2" xfId="2648"/>
    <cellStyle name="40% - Accent5 2 3 2 3" xfId="2133"/>
    <cellStyle name="40% - Accent5 2 3 3" xfId="1230"/>
    <cellStyle name="40% - Accent5 2 3 3 2" xfId="2266"/>
    <cellStyle name="40% - Accent5 2 3 4" xfId="1751"/>
    <cellStyle name="40% - Accent5 2 4" xfId="534"/>
    <cellStyle name="40% - Accent5 2 4 2" xfId="1343"/>
    <cellStyle name="40% - Accent5 2 4 2 2" xfId="2379"/>
    <cellStyle name="40% - Accent5 2 4 3" xfId="1864"/>
    <cellStyle name="40% - Accent5 2 5" xfId="1007"/>
    <cellStyle name="40% - Accent5 2 5 2" xfId="1610"/>
    <cellStyle name="40% - Accent5 2 5 2 2" xfId="2646"/>
    <cellStyle name="40% - Accent5 2 5 3" xfId="2131"/>
    <cellStyle name="40% - Accent5 2 6" xfId="1185"/>
    <cellStyle name="40% - Accent5 2 6 2" xfId="2221"/>
    <cellStyle name="40% - Accent5 2 7" xfId="1704"/>
    <cellStyle name="40% - Accent5 3" xfId="155"/>
    <cellStyle name="40% - Accent5 3 2" xfId="427"/>
    <cellStyle name="40% - Accent5 3 2 2" xfId="682"/>
    <cellStyle name="40% - Accent5 3 2 2 2" xfId="1417"/>
    <cellStyle name="40% - Accent5 3 2 2 2 2" xfId="2453"/>
    <cellStyle name="40% - Accent5 3 2 2 3" xfId="1938"/>
    <cellStyle name="40% - Accent5 3 2 3" xfId="1011"/>
    <cellStyle name="40% - Accent5 3 2 3 2" xfId="1613"/>
    <cellStyle name="40% - Accent5 3 2 3 2 2" xfId="2649"/>
    <cellStyle name="40% - Accent5 3 2 3 3" xfId="2134"/>
    <cellStyle name="40% - Accent5 3 2 4" xfId="1309"/>
    <cellStyle name="40% - Accent5 3 2 4 2" xfId="2345"/>
    <cellStyle name="40% - Accent5 3 2 5" xfId="1830"/>
    <cellStyle name="40% - Accent5 3 3" xfId="307"/>
    <cellStyle name="40% - Accent5 3 3 2" xfId="1012"/>
    <cellStyle name="40% - Accent5 3 3 2 2" xfId="1614"/>
    <cellStyle name="40% - Accent5 3 3 2 2 2" xfId="2650"/>
    <cellStyle name="40% - Accent5 3 3 2 3" xfId="2135"/>
    <cellStyle name="40% - Accent5 3 3 3" xfId="1245"/>
    <cellStyle name="40% - Accent5 3 3 3 2" xfId="2281"/>
    <cellStyle name="40% - Accent5 3 3 4" xfId="1766"/>
    <cellStyle name="40% - Accent5 3 4" xfId="552"/>
    <cellStyle name="40% - Accent5 3 4 2" xfId="1358"/>
    <cellStyle name="40% - Accent5 3 4 2 2" xfId="2394"/>
    <cellStyle name="40% - Accent5 3 4 3" xfId="1879"/>
    <cellStyle name="40% - Accent5 3 5" xfId="1010"/>
    <cellStyle name="40% - Accent5 3 6" xfId="1200"/>
    <cellStyle name="40% - Accent5 3 6 2" xfId="2236"/>
    <cellStyle name="40% - Accent5 3 7" xfId="1721"/>
    <cellStyle name="40% - Accent5 4" xfId="39"/>
    <cellStyle name="40% - Accent5 4 2" xfId="1013"/>
    <cellStyle name="40% - Accent5 4 2 2" xfId="1615"/>
    <cellStyle name="40% - Accent5 4 2 2 2" xfId="2651"/>
    <cellStyle name="40% - Accent5 4 2 3" xfId="2136"/>
    <cellStyle name="40% - Accent5 5" xfId="366"/>
    <cellStyle name="40% - Accent5 5 2" xfId="615"/>
    <cellStyle name="40% - Accent5 5 2 2" xfId="1385"/>
    <cellStyle name="40% - Accent5 5 2 2 2" xfId="2421"/>
    <cellStyle name="40% - Accent5 5 2 3" xfId="1906"/>
    <cellStyle name="40% - Accent5 5 3" xfId="1014"/>
    <cellStyle name="40% - Accent5 5 3 2" xfId="1616"/>
    <cellStyle name="40% - Accent5 5 3 2 2" xfId="2652"/>
    <cellStyle name="40% - Accent5 5 3 3" xfId="2137"/>
    <cellStyle name="40% - Accent5 5 4" xfId="1277"/>
    <cellStyle name="40% - Accent5 5 4 2" xfId="2313"/>
    <cellStyle name="40% - Accent5 5 5" xfId="1798"/>
    <cellStyle name="40% - Accent5 6" xfId="1015"/>
    <cellStyle name="40% - Accent5 6 2" xfId="1617"/>
    <cellStyle name="40% - Accent5 6 2 2" xfId="2653"/>
    <cellStyle name="40% - Accent5 6 3" xfId="2138"/>
    <cellStyle name="40% - Accent5 7" xfId="1016"/>
    <cellStyle name="40% - Accent5 7 2" xfId="1618"/>
    <cellStyle name="40% - Accent5 7 2 2" xfId="2654"/>
    <cellStyle name="40% - Accent5 7 3" xfId="2139"/>
    <cellStyle name="40% - Accent5 8" xfId="1017"/>
    <cellStyle name="40% - Accent5 8 2" xfId="1619"/>
    <cellStyle name="40% - Accent5 8 2 2" xfId="2655"/>
    <cellStyle name="40% - Accent5 8 3" xfId="2140"/>
    <cellStyle name="40% - Accent5 9" xfId="1018"/>
    <cellStyle name="40% - Accent5 9 2" xfId="1620"/>
    <cellStyle name="40% - Accent5 9 2 2" xfId="2656"/>
    <cellStyle name="40% - Accent5 9 3" xfId="2141"/>
    <cellStyle name="40% - Accent6" xfId="860" builtinId="51" customBuiltin="1"/>
    <cellStyle name="40% - Accent6 10" xfId="1019"/>
    <cellStyle name="40% - Accent6 10 2" xfId="1621"/>
    <cellStyle name="40% - Accent6 10 2 2" xfId="2657"/>
    <cellStyle name="40% - Accent6 10 3" xfId="2142"/>
    <cellStyle name="40% - Accent6 11" xfId="1020"/>
    <cellStyle name="40% - Accent6 12" xfId="1486"/>
    <cellStyle name="40% - Accent6 12 2" xfId="2522"/>
    <cellStyle name="40% - Accent6 13" xfId="2007"/>
    <cellStyle name="40% - Accent6 2" xfId="116"/>
    <cellStyle name="40% - Accent6 2 2" xfId="414"/>
    <cellStyle name="40% - Accent6 2 2 2" xfId="669"/>
    <cellStyle name="40% - Accent6 2 2 2 2" xfId="1404"/>
    <cellStyle name="40% - Accent6 2 2 2 2 2" xfId="2440"/>
    <cellStyle name="40% - Accent6 2 2 2 3" xfId="1925"/>
    <cellStyle name="40% - Accent6 2 2 3" xfId="1022"/>
    <cellStyle name="40% - Accent6 2 2 3 2" xfId="1623"/>
    <cellStyle name="40% - Accent6 2 2 3 2 2" xfId="2659"/>
    <cellStyle name="40% - Accent6 2 2 3 3" xfId="2144"/>
    <cellStyle name="40% - Accent6 2 2 4" xfId="1296"/>
    <cellStyle name="40% - Accent6 2 2 4 2" xfId="2332"/>
    <cellStyle name="40% - Accent6 2 2 5" xfId="1817"/>
    <cellStyle name="40% - Accent6 2 3" xfId="294"/>
    <cellStyle name="40% - Accent6 2 3 2" xfId="1023"/>
    <cellStyle name="40% - Accent6 2 3 2 2" xfId="1624"/>
    <cellStyle name="40% - Accent6 2 3 2 2 2" xfId="2660"/>
    <cellStyle name="40% - Accent6 2 3 2 3" xfId="2145"/>
    <cellStyle name="40% - Accent6 2 3 3" xfId="1232"/>
    <cellStyle name="40% - Accent6 2 3 3 2" xfId="2268"/>
    <cellStyle name="40% - Accent6 2 3 4" xfId="1753"/>
    <cellStyle name="40% - Accent6 2 4" xfId="536"/>
    <cellStyle name="40% - Accent6 2 4 2" xfId="1345"/>
    <cellStyle name="40% - Accent6 2 4 2 2" xfId="2381"/>
    <cellStyle name="40% - Accent6 2 4 3" xfId="1866"/>
    <cellStyle name="40% - Accent6 2 5" xfId="1021"/>
    <cellStyle name="40% - Accent6 2 5 2" xfId="1622"/>
    <cellStyle name="40% - Accent6 2 5 2 2" xfId="2658"/>
    <cellStyle name="40% - Accent6 2 5 3" xfId="2143"/>
    <cellStyle name="40% - Accent6 2 6" xfId="1187"/>
    <cellStyle name="40% - Accent6 2 6 2" xfId="2223"/>
    <cellStyle name="40% - Accent6 2 7" xfId="1706"/>
    <cellStyle name="40% - Accent6 3" xfId="159"/>
    <cellStyle name="40% - Accent6 3 2" xfId="429"/>
    <cellStyle name="40% - Accent6 3 2 2" xfId="684"/>
    <cellStyle name="40% - Accent6 3 2 2 2" xfId="1419"/>
    <cellStyle name="40% - Accent6 3 2 2 2 2" xfId="2455"/>
    <cellStyle name="40% - Accent6 3 2 2 3" xfId="1940"/>
    <cellStyle name="40% - Accent6 3 2 3" xfId="1025"/>
    <cellStyle name="40% - Accent6 3 2 3 2" xfId="1625"/>
    <cellStyle name="40% - Accent6 3 2 3 2 2" xfId="2661"/>
    <cellStyle name="40% - Accent6 3 2 3 3" xfId="2146"/>
    <cellStyle name="40% - Accent6 3 2 4" xfId="1311"/>
    <cellStyle name="40% - Accent6 3 2 4 2" xfId="2347"/>
    <cellStyle name="40% - Accent6 3 2 5" xfId="1832"/>
    <cellStyle name="40% - Accent6 3 3" xfId="309"/>
    <cellStyle name="40% - Accent6 3 3 2" xfId="1026"/>
    <cellStyle name="40% - Accent6 3 3 2 2" xfId="1626"/>
    <cellStyle name="40% - Accent6 3 3 2 2 2" xfId="2662"/>
    <cellStyle name="40% - Accent6 3 3 2 3" xfId="2147"/>
    <cellStyle name="40% - Accent6 3 3 3" xfId="1247"/>
    <cellStyle name="40% - Accent6 3 3 3 2" xfId="2283"/>
    <cellStyle name="40% - Accent6 3 3 4" xfId="1768"/>
    <cellStyle name="40% - Accent6 3 4" xfId="554"/>
    <cellStyle name="40% - Accent6 3 4 2" xfId="1360"/>
    <cellStyle name="40% - Accent6 3 4 2 2" xfId="2396"/>
    <cellStyle name="40% - Accent6 3 4 3" xfId="1881"/>
    <cellStyle name="40% - Accent6 3 5" xfId="1024"/>
    <cellStyle name="40% - Accent6 3 6" xfId="1202"/>
    <cellStyle name="40% - Accent6 3 6 2" xfId="2238"/>
    <cellStyle name="40% - Accent6 3 7" xfId="1723"/>
    <cellStyle name="40% - Accent6 4" xfId="43"/>
    <cellStyle name="40% - Accent6 4 2" xfId="1027"/>
    <cellStyle name="40% - Accent6 4 2 2" xfId="1627"/>
    <cellStyle name="40% - Accent6 4 2 2 2" xfId="2663"/>
    <cellStyle name="40% - Accent6 4 2 3" xfId="2148"/>
    <cellStyle name="40% - Accent6 5" xfId="368"/>
    <cellStyle name="40% - Accent6 5 2" xfId="617"/>
    <cellStyle name="40% - Accent6 5 2 2" xfId="1387"/>
    <cellStyle name="40% - Accent6 5 2 2 2" xfId="2423"/>
    <cellStyle name="40% - Accent6 5 2 3" xfId="1908"/>
    <cellStyle name="40% - Accent6 5 3" xfId="1028"/>
    <cellStyle name="40% - Accent6 5 3 2" xfId="1628"/>
    <cellStyle name="40% - Accent6 5 3 2 2" xfId="2664"/>
    <cellStyle name="40% - Accent6 5 3 3" xfId="2149"/>
    <cellStyle name="40% - Accent6 5 4" xfId="1279"/>
    <cellStyle name="40% - Accent6 5 4 2" xfId="2315"/>
    <cellStyle name="40% - Accent6 5 5" xfId="1800"/>
    <cellStyle name="40% - Accent6 6" xfId="1029"/>
    <cellStyle name="40% - Accent6 6 2" xfId="1629"/>
    <cellStyle name="40% - Accent6 6 2 2" xfId="2665"/>
    <cellStyle name="40% - Accent6 6 3" xfId="2150"/>
    <cellStyle name="40% - Accent6 7" xfId="1030"/>
    <cellStyle name="40% - Accent6 7 2" xfId="1630"/>
    <cellStyle name="40% - Accent6 7 2 2" xfId="2666"/>
    <cellStyle name="40% - Accent6 7 3" xfId="2151"/>
    <cellStyle name="40% - Accent6 8" xfId="1031"/>
    <cellStyle name="40% - Accent6 8 2" xfId="1631"/>
    <cellStyle name="40% - Accent6 8 2 2" xfId="2667"/>
    <cellStyle name="40% - Accent6 8 3" xfId="2152"/>
    <cellStyle name="40% - Accent6 9" xfId="1032"/>
    <cellStyle name="40% - Accent6 9 2" xfId="1632"/>
    <cellStyle name="40% - Accent6 9 2 2" xfId="2668"/>
    <cellStyle name="40% - Accent6 9 3" xfId="2153"/>
    <cellStyle name="60% - Accent1" xfId="841" builtinId="32" customBuiltin="1"/>
    <cellStyle name="60% - Accent1 2" xfId="97"/>
    <cellStyle name="60% - Accent1 2 2" xfId="1033"/>
    <cellStyle name="60% - Accent1 3" xfId="140"/>
    <cellStyle name="60% - Accent1 3 2" xfId="1035"/>
    <cellStyle name="60% - Accent1 3 3" xfId="1034"/>
    <cellStyle name="60% - Accent1 4" xfId="24"/>
    <cellStyle name="60% - Accent2" xfId="845" builtinId="36" customBuiltin="1"/>
    <cellStyle name="60% - Accent2 2" xfId="101"/>
    <cellStyle name="60% - Accent2 2 2" xfId="1036"/>
    <cellStyle name="60% - Accent2 3" xfId="144"/>
    <cellStyle name="60% - Accent2 3 2" xfId="1038"/>
    <cellStyle name="60% - Accent2 3 3" xfId="1037"/>
    <cellStyle name="60% - Accent2 4" xfId="28"/>
    <cellStyle name="60% - Accent3" xfId="849" builtinId="40" customBuiltin="1"/>
    <cellStyle name="60% - Accent3 2" xfId="105"/>
    <cellStyle name="60% - Accent3 2 2" xfId="1039"/>
    <cellStyle name="60% - Accent3 3" xfId="148"/>
    <cellStyle name="60% - Accent3 3 2" xfId="1041"/>
    <cellStyle name="60% - Accent3 3 3" xfId="1040"/>
    <cellStyle name="60% - Accent3 4" xfId="32"/>
    <cellStyle name="60% - Accent4" xfId="853" builtinId="44" customBuiltin="1"/>
    <cellStyle name="60% - Accent4 2" xfId="109"/>
    <cellStyle name="60% - Accent4 2 2" xfId="1042"/>
    <cellStyle name="60% - Accent4 3" xfId="152"/>
    <cellStyle name="60% - Accent4 3 2" xfId="1044"/>
    <cellStyle name="60% - Accent4 3 3" xfId="1043"/>
    <cellStyle name="60% - Accent4 4" xfId="36"/>
    <cellStyle name="60% - Accent5" xfId="857" builtinId="48" customBuiltin="1"/>
    <cellStyle name="60% - Accent5 2" xfId="113"/>
    <cellStyle name="60% - Accent5 2 2" xfId="1045"/>
    <cellStyle name="60% - Accent5 3" xfId="156"/>
    <cellStyle name="60% - Accent5 3 2" xfId="1047"/>
    <cellStyle name="60% - Accent5 3 3" xfId="1046"/>
    <cellStyle name="60% - Accent5 4" xfId="40"/>
    <cellStyle name="60% - Accent6" xfId="861" builtinId="52" customBuiltin="1"/>
    <cellStyle name="60% - Accent6 2" xfId="117"/>
    <cellStyle name="60% - Accent6 2 2" xfId="1048"/>
    <cellStyle name="60% - Accent6 3" xfId="160"/>
    <cellStyle name="60% - Accent6 3 2" xfId="1050"/>
    <cellStyle name="60% - Accent6 3 3" xfId="1049"/>
    <cellStyle name="60% - Accent6 4" xfId="44"/>
    <cellStyle name="Accent1" xfId="838" builtinId="29" customBuiltin="1"/>
    <cellStyle name="Accent1 2" xfId="94"/>
    <cellStyle name="Accent1 2 2" xfId="1051"/>
    <cellStyle name="Accent1 3" xfId="137"/>
    <cellStyle name="Accent1 3 2" xfId="1053"/>
    <cellStyle name="Accent1 3 3" xfId="1052"/>
    <cellStyle name="Accent1 4" xfId="21"/>
    <cellStyle name="Accent2" xfId="842" builtinId="33" customBuiltin="1"/>
    <cellStyle name="Accent2 2" xfId="98"/>
    <cellStyle name="Accent2 2 2" xfId="1054"/>
    <cellStyle name="Accent2 3" xfId="141"/>
    <cellStyle name="Accent2 3 2" xfId="1056"/>
    <cellStyle name="Accent2 3 3" xfId="1055"/>
    <cellStyle name="Accent2 4" xfId="25"/>
    <cellStyle name="Accent3" xfId="846" builtinId="37" customBuiltin="1"/>
    <cellStyle name="Accent3 2" xfId="102"/>
    <cellStyle name="Accent3 2 2" xfId="1057"/>
    <cellStyle name="Accent3 3" xfId="145"/>
    <cellStyle name="Accent3 3 2" xfId="1059"/>
    <cellStyle name="Accent3 3 3" xfId="1058"/>
    <cellStyle name="Accent3 4" xfId="29"/>
    <cellStyle name="Accent4" xfId="850" builtinId="41" customBuiltin="1"/>
    <cellStyle name="Accent4 2" xfId="106"/>
    <cellStyle name="Accent4 2 2" xfId="1060"/>
    <cellStyle name="Accent4 3" xfId="149"/>
    <cellStyle name="Accent4 3 2" xfId="1062"/>
    <cellStyle name="Accent4 3 3" xfId="1061"/>
    <cellStyle name="Accent4 4" xfId="33"/>
    <cellStyle name="Accent5" xfId="854" builtinId="45" customBuiltin="1"/>
    <cellStyle name="Accent5 2" xfId="110"/>
    <cellStyle name="Accent5 2 2" xfId="1063"/>
    <cellStyle name="Accent5 3" xfId="153"/>
    <cellStyle name="Accent5 3 2" xfId="1065"/>
    <cellStyle name="Accent5 3 3" xfId="1064"/>
    <cellStyle name="Accent5 4" xfId="37"/>
    <cellStyle name="Accent6" xfId="858" builtinId="49" customBuiltin="1"/>
    <cellStyle name="Accent6 2" xfId="114"/>
    <cellStyle name="Accent6 2 2" xfId="1066"/>
    <cellStyle name="Accent6 3" xfId="157"/>
    <cellStyle name="Accent6 3 2" xfId="1068"/>
    <cellStyle name="Accent6 3 3" xfId="1067"/>
    <cellStyle name="Accent6 4" xfId="41"/>
    <cellStyle name="Bad" xfId="828" builtinId="27" customBuiltin="1"/>
    <cellStyle name="Bad 2" xfId="83"/>
    <cellStyle name="Bad 2 2" xfId="1069"/>
    <cellStyle name="Bad 3" xfId="126"/>
    <cellStyle name="Bad 3 2" xfId="1071"/>
    <cellStyle name="Bad 3 3" xfId="1070"/>
    <cellStyle name="Bad 4" xfId="10"/>
    <cellStyle name="Calculation" xfId="832" builtinId="22" customBuiltin="1"/>
    <cellStyle name="Calculation 2" xfId="87"/>
    <cellStyle name="Calculation 2 2" xfId="1072"/>
    <cellStyle name="Calculation 3" xfId="130"/>
    <cellStyle name="Calculation 3 2" xfId="1074"/>
    <cellStyle name="Calculation 3 3" xfId="1073"/>
    <cellStyle name="Calculation 4" xfId="14"/>
    <cellStyle name="Check Cell" xfId="834" builtinId="23" customBuiltin="1"/>
    <cellStyle name="Check Cell 2" xfId="89"/>
    <cellStyle name="Check Cell 2 2" xfId="1075"/>
    <cellStyle name="Check Cell 3" xfId="132"/>
    <cellStyle name="Check Cell 3 2" xfId="1077"/>
    <cellStyle name="Check Cell 3 3" xfId="1076"/>
    <cellStyle name="Check Cell 4" xfId="16"/>
    <cellStyle name="Comma" xfId="2807" builtinId="3"/>
    <cellStyle name="Comma 10" xfId="1078"/>
    <cellStyle name="Comma 10 2" xfId="1633"/>
    <cellStyle name="Comma 10 2 2" xfId="2669"/>
    <cellStyle name="Comma 10 3" xfId="2158"/>
    <cellStyle name="Comma 2" xfId="48"/>
    <cellStyle name="Comma 2 2" xfId="372"/>
    <cellStyle name="Comma 2 2 2" xfId="627"/>
    <cellStyle name="Comma 2 2 2 2" xfId="1390"/>
    <cellStyle name="Comma 2 2 2 2 2" xfId="2426"/>
    <cellStyle name="Comma 2 2 2 3" xfId="1911"/>
    <cellStyle name="Comma 2 2 3" xfId="1080"/>
    <cellStyle name="Comma 2 2 3 2" xfId="1635"/>
    <cellStyle name="Comma 2 2 3 2 2" xfId="2671"/>
    <cellStyle name="Comma 2 2 3 3" xfId="2160"/>
    <cellStyle name="Comma 2 2 4" xfId="1282"/>
    <cellStyle name="Comma 2 2 4 2" xfId="2318"/>
    <cellStyle name="Comma 2 2 5" xfId="1803"/>
    <cellStyle name="Comma 2 3" xfId="252"/>
    <cellStyle name="Comma 2 3 2" xfId="1081"/>
    <cellStyle name="Comma 2 3 2 2" xfId="1636"/>
    <cellStyle name="Comma 2 3 2 2 2" xfId="2672"/>
    <cellStyle name="Comma 2 3 2 3" xfId="2161"/>
    <cellStyle name="Comma 2 3 3" xfId="1218"/>
    <cellStyle name="Comma 2 3 3 2" xfId="2254"/>
    <cellStyle name="Comma 2 3 4" xfId="1739"/>
    <cellStyle name="Comma 2 4" xfId="492"/>
    <cellStyle name="Comma 2 4 2" xfId="1331"/>
    <cellStyle name="Comma 2 4 2 2" xfId="2367"/>
    <cellStyle name="Comma 2 4 3" xfId="1852"/>
    <cellStyle name="Comma 2 5" xfId="1079"/>
    <cellStyle name="Comma 2 5 2" xfId="1634"/>
    <cellStyle name="Comma 2 5 2 2" xfId="2670"/>
    <cellStyle name="Comma 2 5 3" xfId="2159"/>
    <cellStyle name="Comma 2 6" xfId="1173"/>
    <cellStyle name="Comma 2 6 2" xfId="2209"/>
    <cellStyle name="Comma 2 7" xfId="1691"/>
    <cellStyle name="Comma 3" xfId="118"/>
    <cellStyle name="Comma 3 2" xfId="415"/>
    <cellStyle name="Comma 3 2 2" xfId="670"/>
    <cellStyle name="Comma 3 2 2 2" xfId="1405"/>
    <cellStyle name="Comma 3 2 2 2 2" xfId="2441"/>
    <cellStyle name="Comma 3 2 2 3" xfId="1926"/>
    <cellStyle name="Comma 3 2 3" xfId="1083"/>
    <cellStyle name="Comma 3 2 3 2" xfId="1638"/>
    <cellStyle name="Comma 3 2 3 2 2" xfId="2674"/>
    <cellStyle name="Comma 3 2 3 3" xfId="2163"/>
    <cellStyle name="Comma 3 2 4" xfId="1297"/>
    <cellStyle name="Comma 3 2 4 2" xfId="2333"/>
    <cellStyle name="Comma 3 2 5" xfId="1818"/>
    <cellStyle name="Comma 3 3" xfId="295"/>
    <cellStyle name="Comma 3 3 2" xfId="1084"/>
    <cellStyle name="Comma 3 3 2 2" xfId="1639"/>
    <cellStyle name="Comma 3 3 2 2 2" xfId="2675"/>
    <cellStyle name="Comma 3 3 2 3" xfId="2164"/>
    <cellStyle name="Comma 3 3 3" xfId="1233"/>
    <cellStyle name="Comma 3 3 3 2" xfId="2269"/>
    <cellStyle name="Comma 3 3 4" xfId="1754"/>
    <cellStyle name="Comma 3 4" xfId="537"/>
    <cellStyle name="Comma 3 4 2" xfId="1346"/>
    <cellStyle name="Comma 3 4 2 2" xfId="2382"/>
    <cellStyle name="Comma 3 4 3" xfId="1867"/>
    <cellStyle name="Comma 3 5" xfId="1082"/>
    <cellStyle name="Comma 3 5 2" xfId="1637"/>
    <cellStyle name="Comma 3 5 2 2" xfId="2673"/>
    <cellStyle name="Comma 3 5 3" xfId="2162"/>
    <cellStyle name="Comma 3 6" xfId="1188"/>
    <cellStyle name="Comma 3 6 2" xfId="2224"/>
    <cellStyle name="Comma 3 7" xfId="1707"/>
    <cellStyle name="Comma 4" xfId="450"/>
    <cellStyle name="Comma 4 2" xfId="1085"/>
    <cellStyle name="Comma 4 2 2" xfId="1640"/>
    <cellStyle name="Comma 4 2 2 2" xfId="2676"/>
    <cellStyle name="Comma 4 2 3" xfId="2165"/>
    <cellStyle name="Comma 5" xfId="325"/>
    <cellStyle name="Comma 5 2" xfId="1086"/>
    <cellStyle name="Comma 5 2 2" xfId="1641"/>
    <cellStyle name="Comma 5 2 2 2" xfId="2677"/>
    <cellStyle name="Comma 5 2 3" xfId="2166"/>
    <cellStyle name="Comma 6" xfId="1087"/>
    <cellStyle name="Comma 6 2" xfId="1642"/>
    <cellStyle name="Comma 6 2 2" xfId="2678"/>
    <cellStyle name="Comma 6 3" xfId="2167"/>
    <cellStyle name="Comma 7" xfId="1088"/>
    <cellStyle name="Comma 7 2" xfId="1643"/>
    <cellStyle name="Comma 7 2 2" xfId="2679"/>
    <cellStyle name="Comma 7 3" xfId="2168"/>
    <cellStyle name="Comma 8" xfId="1089"/>
    <cellStyle name="Comma 8 2" xfId="1644"/>
    <cellStyle name="Comma 8 2 2" xfId="2680"/>
    <cellStyle name="Comma 8 3" xfId="2169"/>
    <cellStyle name="Comma 9" xfId="1090"/>
    <cellStyle name="Comma 9 2" xfId="1645"/>
    <cellStyle name="Comma 9 2 2" xfId="2681"/>
    <cellStyle name="Comma 9 3" xfId="2170"/>
    <cellStyle name="Currency 2" xfId="47"/>
    <cellStyle name="Explanatory Text" xfId="836" builtinId="53" customBuiltin="1"/>
    <cellStyle name="Explanatory Text 2" xfId="92"/>
    <cellStyle name="Explanatory Text 2 2" xfId="1091"/>
    <cellStyle name="Explanatory Text 3" xfId="135"/>
    <cellStyle name="Explanatory Text 3 2" xfId="1093"/>
    <cellStyle name="Explanatory Text 3 3" xfId="1092"/>
    <cellStyle name="Explanatory Text 4" xfId="19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094"/>
    <cellStyle name="Good 3" xfId="125"/>
    <cellStyle name="Good 3 2" xfId="1096"/>
    <cellStyle name="Good 3 3" xfId="1095"/>
    <cellStyle name="Good 4" xfId="9"/>
    <cellStyle name="Heading 1" xfId="823" builtinId="16" customBuiltin="1"/>
    <cellStyle name="Heading 1 2" xfId="78"/>
    <cellStyle name="Heading 1 2 2" xfId="1097"/>
    <cellStyle name="Heading 1 3" xfId="121"/>
    <cellStyle name="Heading 1 3 2" xfId="1099"/>
    <cellStyle name="Heading 1 3 3" xfId="1098"/>
    <cellStyle name="Heading 1 4" xfId="5"/>
    <cellStyle name="Heading 2" xfId="824" builtinId="17" customBuiltin="1"/>
    <cellStyle name="Heading 2 2" xfId="79"/>
    <cellStyle name="Heading 2 2 2" xfId="1100"/>
    <cellStyle name="Heading 2 3" xfId="122"/>
    <cellStyle name="Heading 2 3 2" xfId="1102"/>
    <cellStyle name="Heading 2 3 3" xfId="1101"/>
    <cellStyle name="Heading 2 4" xfId="6"/>
    <cellStyle name="Heading 3" xfId="825" builtinId="18" customBuiltin="1"/>
    <cellStyle name="Heading 3 2" xfId="80"/>
    <cellStyle name="Heading 3 2 2" xfId="1103"/>
    <cellStyle name="Heading 3 3" xfId="123"/>
    <cellStyle name="Heading 3 3 2" xfId="1105"/>
    <cellStyle name="Heading 3 3 3" xfId="1104"/>
    <cellStyle name="Heading 3 4" xfId="7"/>
    <cellStyle name="Heading 4" xfId="826" builtinId="19" customBuiltin="1"/>
    <cellStyle name="Heading 4 2" xfId="81"/>
    <cellStyle name="Heading 4 2 2" xfId="1106"/>
    <cellStyle name="Heading 4 3" xfId="124"/>
    <cellStyle name="Heading 4 3 2" xfId="1108"/>
    <cellStyle name="Heading 4 3 3" xfId="1107"/>
    <cellStyle name="Heading 4 4" xfId="8"/>
    <cellStyle name="Hyperlink" xfId="1" builtinId="8"/>
    <cellStyle name="Hyperlink 10" xfId="340" hidden="1"/>
    <cellStyle name="Hyperlink 10" xfId="744" hidden="1"/>
    <cellStyle name="Hyperlink 10" xfId="1450" hidden="1"/>
    <cellStyle name="Hyperlink 10" xfId="1971" hidden="1"/>
    <cellStyle name="Hyperlink 10" xfId="2486" hidden="1"/>
    <cellStyle name="Hyperlink 10" xfId="2733" hidden="1"/>
    <cellStyle name="Hyperlink 10" xfId="2781"/>
    <cellStyle name="Hyperlink 11" xfId="342" hidden="1"/>
    <cellStyle name="Hyperlink 11" xfId="746" hidden="1"/>
    <cellStyle name="Hyperlink 11" xfId="1451" hidden="1"/>
    <cellStyle name="Hyperlink 11" xfId="1972" hidden="1"/>
    <cellStyle name="Hyperlink 11" xfId="2487" hidden="1"/>
    <cellStyle name="Hyperlink 11" xfId="2734" hidden="1"/>
    <cellStyle name="Hyperlink 11" xfId="2782"/>
    <cellStyle name="Hyperlink 12" xfId="344" hidden="1"/>
    <cellStyle name="Hyperlink 12" xfId="748" hidden="1"/>
    <cellStyle name="Hyperlink 12" xfId="1452" hidden="1"/>
    <cellStyle name="Hyperlink 12" xfId="1973" hidden="1"/>
    <cellStyle name="Hyperlink 12" xfId="2488" hidden="1"/>
    <cellStyle name="Hyperlink 12" xfId="2735" hidden="1"/>
    <cellStyle name="Hyperlink 12" xfId="2783"/>
    <cellStyle name="Hyperlink 13" xfId="346" hidden="1"/>
    <cellStyle name="Hyperlink 13" xfId="750" hidden="1"/>
    <cellStyle name="Hyperlink 13" xfId="1453" hidden="1"/>
    <cellStyle name="Hyperlink 13" xfId="1974" hidden="1"/>
    <cellStyle name="Hyperlink 13" xfId="2489" hidden="1"/>
    <cellStyle name="Hyperlink 13" xfId="2736" hidden="1"/>
    <cellStyle name="Hyperlink 13" xfId="2784"/>
    <cellStyle name="Hyperlink 14" xfId="348" hidden="1"/>
    <cellStyle name="Hyperlink 14" xfId="752" hidden="1"/>
    <cellStyle name="Hyperlink 14" xfId="1454" hidden="1"/>
    <cellStyle name="Hyperlink 14" xfId="1975" hidden="1"/>
    <cellStyle name="Hyperlink 14" xfId="2490" hidden="1"/>
    <cellStyle name="Hyperlink 14" xfId="2737" hidden="1"/>
    <cellStyle name="Hyperlink 14" xfId="2785"/>
    <cellStyle name="Hyperlink 15" xfId="436" hidden="1"/>
    <cellStyle name="Hyperlink 15" xfId="782" hidden="1"/>
    <cellStyle name="Hyperlink 15" xfId="1455" hidden="1"/>
    <cellStyle name="Hyperlink 15" xfId="1976" hidden="1"/>
    <cellStyle name="Hyperlink 15" xfId="2491" hidden="1"/>
    <cellStyle name="Hyperlink 15" xfId="2738" hidden="1"/>
    <cellStyle name="Hyperlink 15" xfId="2786"/>
    <cellStyle name="Hyperlink 16" xfId="438" hidden="1"/>
    <cellStyle name="Hyperlink 16" xfId="784" hidden="1"/>
    <cellStyle name="Hyperlink 16" xfId="1456" hidden="1"/>
    <cellStyle name="Hyperlink 16" xfId="1977" hidden="1"/>
    <cellStyle name="Hyperlink 16" xfId="2492" hidden="1"/>
    <cellStyle name="Hyperlink 16" xfId="2739" hidden="1"/>
    <cellStyle name="Hyperlink 16" xfId="2787"/>
    <cellStyle name="Hyperlink 17" xfId="440" hidden="1"/>
    <cellStyle name="Hyperlink 17" xfId="786" hidden="1"/>
    <cellStyle name="Hyperlink 17" xfId="1457" hidden="1"/>
    <cellStyle name="Hyperlink 17" xfId="1978" hidden="1"/>
    <cellStyle name="Hyperlink 17" xfId="2493" hidden="1"/>
    <cellStyle name="Hyperlink 17" xfId="2740" hidden="1"/>
    <cellStyle name="Hyperlink 17" xfId="2788"/>
    <cellStyle name="Hyperlink 18" xfId="444" hidden="1"/>
    <cellStyle name="Hyperlink 18" xfId="788" hidden="1"/>
    <cellStyle name="Hyperlink 18" xfId="1458" hidden="1"/>
    <cellStyle name="Hyperlink 18" xfId="1979" hidden="1"/>
    <cellStyle name="Hyperlink 18" xfId="2494" hidden="1"/>
    <cellStyle name="Hyperlink 18" xfId="2741" hidden="1"/>
    <cellStyle name="Hyperlink 18" xfId="2789"/>
    <cellStyle name="Hyperlink 19" xfId="446" hidden="1"/>
    <cellStyle name="Hyperlink 19" xfId="790" hidden="1"/>
    <cellStyle name="Hyperlink 19" xfId="1459" hidden="1"/>
    <cellStyle name="Hyperlink 19" xfId="1980" hidden="1"/>
    <cellStyle name="Hyperlink 19" xfId="2495" hidden="1"/>
    <cellStyle name="Hyperlink 19" xfId="2742" hidden="1"/>
    <cellStyle name="Hyperlink 19" xfId="2790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1211" hidden="1"/>
    <cellStyle name="Hyperlink 2" xfId="1256" hidden="1"/>
    <cellStyle name="Hyperlink 2" xfId="1428" hidden="1"/>
    <cellStyle name="Hyperlink 2" xfId="1442" hidden="1"/>
    <cellStyle name="Hyperlink 2" xfId="1732" hidden="1"/>
    <cellStyle name="Hyperlink 2" xfId="1777" hidden="1"/>
    <cellStyle name="Hyperlink 2" xfId="1949" hidden="1"/>
    <cellStyle name="Hyperlink 2" xfId="1963" hidden="1"/>
    <cellStyle name="Hyperlink 2" xfId="2247" hidden="1"/>
    <cellStyle name="Hyperlink 2" xfId="2292" hidden="1"/>
    <cellStyle name="Hyperlink 2" xfId="2464" hidden="1"/>
    <cellStyle name="Hyperlink 2" xfId="2478" hidden="1"/>
    <cellStyle name="Hyperlink 2" xfId="1717" hidden="1"/>
    <cellStyle name="Hyperlink 2" xfId="1686" hidden="1"/>
    <cellStyle name="Hyperlink 2" xfId="2720" hidden="1"/>
    <cellStyle name="Hyperlink 2" xfId="2725" hidden="1"/>
    <cellStyle name="Hyperlink 2" xfId="2758" hidden="1"/>
    <cellStyle name="Hyperlink 2" xfId="2763" hidden="1"/>
    <cellStyle name="Hyperlink 2" xfId="2768" hidden="1"/>
    <cellStyle name="Hyperlink 2" xfId="2773"/>
    <cellStyle name="Hyperlink 20" xfId="448" hidden="1"/>
    <cellStyle name="Hyperlink 20" xfId="792" hidden="1"/>
    <cellStyle name="Hyperlink 20" xfId="1460" hidden="1"/>
    <cellStyle name="Hyperlink 20" xfId="1981" hidden="1"/>
    <cellStyle name="Hyperlink 20" xfId="2496" hidden="1"/>
    <cellStyle name="Hyperlink 20" xfId="2743" hidden="1"/>
    <cellStyle name="Hyperlink 20" xfId="2791"/>
    <cellStyle name="Hyperlink 21" xfId="451" hidden="1"/>
    <cellStyle name="Hyperlink 21" xfId="794" hidden="1"/>
    <cellStyle name="Hyperlink 21" xfId="1461" hidden="1"/>
    <cellStyle name="Hyperlink 21" xfId="1982" hidden="1"/>
    <cellStyle name="Hyperlink 21" xfId="2497" hidden="1"/>
    <cellStyle name="Hyperlink 21" xfId="2744" hidden="1"/>
    <cellStyle name="Hyperlink 21" xfId="2792"/>
    <cellStyle name="Hyperlink 22" xfId="453" hidden="1"/>
    <cellStyle name="Hyperlink 22" xfId="796" hidden="1"/>
    <cellStyle name="Hyperlink 22" xfId="1462" hidden="1"/>
    <cellStyle name="Hyperlink 22" xfId="1983" hidden="1"/>
    <cellStyle name="Hyperlink 22" xfId="2498" hidden="1"/>
    <cellStyle name="Hyperlink 22" xfId="2745" hidden="1"/>
    <cellStyle name="Hyperlink 22" xfId="2793"/>
    <cellStyle name="Hyperlink 23" xfId="455" hidden="1"/>
    <cellStyle name="Hyperlink 23" xfId="798" hidden="1"/>
    <cellStyle name="Hyperlink 23" xfId="1463" hidden="1"/>
    <cellStyle name="Hyperlink 23" xfId="1984" hidden="1"/>
    <cellStyle name="Hyperlink 23" xfId="2499" hidden="1"/>
    <cellStyle name="Hyperlink 23" xfId="2746" hidden="1"/>
    <cellStyle name="Hyperlink 23" xfId="2794"/>
    <cellStyle name="Hyperlink 24" xfId="457" hidden="1"/>
    <cellStyle name="Hyperlink 24" xfId="800" hidden="1"/>
    <cellStyle name="Hyperlink 24" xfId="1464" hidden="1"/>
    <cellStyle name="Hyperlink 24" xfId="1985" hidden="1"/>
    <cellStyle name="Hyperlink 24" xfId="2500" hidden="1"/>
    <cellStyle name="Hyperlink 24" xfId="2747" hidden="1"/>
    <cellStyle name="Hyperlink 24" xfId="2795"/>
    <cellStyle name="Hyperlink 25" xfId="459" hidden="1"/>
    <cellStyle name="Hyperlink 25" xfId="802" hidden="1"/>
    <cellStyle name="Hyperlink 25" xfId="1465" hidden="1"/>
    <cellStyle name="Hyperlink 25" xfId="1986" hidden="1"/>
    <cellStyle name="Hyperlink 25" xfId="2501" hidden="1"/>
    <cellStyle name="Hyperlink 25" xfId="2748" hidden="1"/>
    <cellStyle name="Hyperlink 25" xfId="2796"/>
    <cellStyle name="Hyperlink 26" xfId="461" hidden="1"/>
    <cellStyle name="Hyperlink 26" xfId="804" hidden="1"/>
    <cellStyle name="Hyperlink 26" xfId="1466" hidden="1"/>
    <cellStyle name="Hyperlink 26" xfId="1987" hidden="1"/>
    <cellStyle name="Hyperlink 26" xfId="2502" hidden="1"/>
    <cellStyle name="Hyperlink 26" xfId="2749" hidden="1"/>
    <cellStyle name="Hyperlink 26" xfId="2797"/>
    <cellStyle name="Hyperlink 27" xfId="463" hidden="1"/>
    <cellStyle name="Hyperlink 27" xfId="806" hidden="1"/>
    <cellStyle name="Hyperlink 27" xfId="1467" hidden="1"/>
    <cellStyle name="Hyperlink 27" xfId="1988" hidden="1"/>
    <cellStyle name="Hyperlink 27" xfId="2503" hidden="1"/>
    <cellStyle name="Hyperlink 27" xfId="2750" hidden="1"/>
    <cellStyle name="Hyperlink 27" xfId="2798"/>
    <cellStyle name="Hyperlink 28" xfId="465" hidden="1"/>
    <cellStyle name="Hyperlink 28" xfId="808" hidden="1"/>
    <cellStyle name="Hyperlink 28" xfId="1468" hidden="1"/>
    <cellStyle name="Hyperlink 28" xfId="1989" hidden="1"/>
    <cellStyle name="Hyperlink 28" xfId="2504" hidden="1"/>
    <cellStyle name="Hyperlink 28" xfId="2751" hidden="1"/>
    <cellStyle name="Hyperlink 28" xfId="2799"/>
    <cellStyle name="Hyperlink 29" xfId="467" hidden="1"/>
    <cellStyle name="Hyperlink 29" xfId="810" hidden="1"/>
    <cellStyle name="Hyperlink 29" xfId="1469" hidden="1"/>
    <cellStyle name="Hyperlink 29" xfId="1990" hidden="1"/>
    <cellStyle name="Hyperlink 29" xfId="2505" hidden="1"/>
    <cellStyle name="Hyperlink 29" xfId="2752" hidden="1"/>
    <cellStyle name="Hyperlink 29" xfId="2800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1212" hidden="1"/>
    <cellStyle name="Hyperlink 3" xfId="1257" hidden="1"/>
    <cellStyle name="Hyperlink 3" xfId="1429" hidden="1"/>
    <cellStyle name="Hyperlink 3" xfId="1443" hidden="1"/>
    <cellStyle name="Hyperlink 3" xfId="1733" hidden="1"/>
    <cellStyle name="Hyperlink 3" xfId="1778" hidden="1"/>
    <cellStyle name="Hyperlink 3" xfId="1950" hidden="1"/>
    <cellStyle name="Hyperlink 3" xfId="1964" hidden="1"/>
    <cellStyle name="Hyperlink 3" xfId="2248" hidden="1"/>
    <cellStyle name="Hyperlink 3" xfId="2293" hidden="1"/>
    <cellStyle name="Hyperlink 3" xfId="2465" hidden="1"/>
    <cellStyle name="Hyperlink 3" xfId="2479" hidden="1"/>
    <cellStyle name="Hyperlink 3" xfId="2157" hidden="1"/>
    <cellStyle name="Hyperlink 3" xfId="2155" hidden="1"/>
    <cellStyle name="Hyperlink 3" xfId="2721" hidden="1"/>
    <cellStyle name="Hyperlink 3" xfId="2726" hidden="1"/>
    <cellStyle name="Hyperlink 3" xfId="2759" hidden="1"/>
    <cellStyle name="Hyperlink 3" xfId="2764" hidden="1"/>
    <cellStyle name="Hyperlink 3" xfId="2769" hidden="1"/>
    <cellStyle name="Hyperlink 3" xfId="2774"/>
    <cellStyle name="Hyperlink 30" xfId="469" hidden="1"/>
    <cellStyle name="Hyperlink 30" xfId="812" hidden="1"/>
    <cellStyle name="Hyperlink 30" xfId="1470" hidden="1"/>
    <cellStyle name="Hyperlink 30" xfId="1991" hidden="1"/>
    <cellStyle name="Hyperlink 30" xfId="2506" hidden="1"/>
    <cellStyle name="Hyperlink 30" xfId="2753" hidden="1"/>
    <cellStyle name="Hyperlink 30" xfId="2801"/>
    <cellStyle name="Hyperlink 31" xfId="471" hidden="1"/>
    <cellStyle name="Hyperlink 31" xfId="814" hidden="1"/>
    <cellStyle name="Hyperlink 31" xfId="1471" hidden="1"/>
    <cellStyle name="Hyperlink 31" xfId="1992" hidden="1"/>
    <cellStyle name="Hyperlink 31" xfId="2507" hidden="1"/>
    <cellStyle name="Hyperlink 31" xfId="2754" hidden="1"/>
    <cellStyle name="Hyperlink 31" xfId="2802"/>
    <cellStyle name="Hyperlink 32" xfId="473" hidden="1"/>
    <cellStyle name="Hyperlink 32" xfId="816" hidden="1"/>
    <cellStyle name="Hyperlink 32" xfId="1472" hidden="1"/>
    <cellStyle name="Hyperlink 32" xfId="1993" hidden="1"/>
    <cellStyle name="Hyperlink 32" xfId="2508" hidden="1"/>
    <cellStyle name="Hyperlink 32" xfId="2755" hidden="1"/>
    <cellStyle name="Hyperlink 32" xfId="2803"/>
    <cellStyle name="Hyperlink 33" xfId="482" hidden="1"/>
    <cellStyle name="Hyperlink 33" xfId="818" hidden="1"/>
    <cellStyle name="Hyperlink 33" xfId="1473" hidden="1"/>
    <cellStyle name="Hyperlink 33" xfId="1994" hidden="1"/>
    <cellStyle name="Hyperlink 33" xfId="2509" hidden="1"/>
    <cellStyle name="Hyperlink 33" xfId="2756" hidden="1"/>
    <cellStyle name="Hyperlink 33" xfId="2804"/>
    <cellStyle name="Hyperlink 34" xfId="484" hidden="1"/>
    <cellStyle name="Hyperlink 34" xfId="820" hidden="1"/>
    <cellStyle name="Hyperlink 34" xfId="1474" hidden="1"/>
    <cellStyle name="Hyperlink 34" xfId="1995" hidden="1"/>
    <cellStyle name="Hyperlink 34" xfId="2510" hidden="1"/>
    <cellStyle name="Hyperlink 34" xfId="2757" hidden="1"/>
    <cellStyle name="Hyperlink 34" xfId="2805"/>
    <cellStyle name="Hyperlink 35" xfId="115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1213" hidden="1"/>
    <cellStyle name="Hyperlink 4" xfId="1258" hidden="1"/>
    <cellStyle name="Hyperlink 4" xfId="1430" hidden="1"/>
    <cellStyle name="Hyperlink 4" xfId="1444" hidden="1"/>
    <cellStyle name="Hyperlink 4" xfId="1734" hidden="1"/>
    <cellStyle name="Hyperlink 4" xfId="1779" hidden="1"/>
    <cellStyle name="Hyperlink 4" xfId="1951" hidden="1"/>
    <cellStyle name="Hyperlink 4" xfId="1965" hidden="1"/>
    <cellStyle name="Hyperlink 4" xfId="2249" hidden="1"/>
    <cellStyle name="Hyperlink 4" xfId="2294" hidden="1"/>
    <cellStyle name="Hyperlink 4" xfId="2466" hidden="1"/>
    <cellStyle name="Hyperlink 4" xfId="2480" hidden="1"/>
    <cellStyle name="Hyperlink 4" xfId="1700" hidden="1"/>
    <cellStyle name="Hyperlink 4" xfId="2156" hidden="1"/>
    <cellStyle name="Hyperlink 4" xfId="2722" hidden="1"/>
    <cellStyle name="Hyperlink 4" xfId="2727" hidden="1"/>
    <cellStyle name="Hyperlink 4" xfId="2760" hidden="1"/>
    <cellStyle name="Hyperlink 4" xfId="2765" hidden="1"/>
    <cellStyle name="Hyperlink 4" xfId="2770" hidden="1"/>
    <cellStyle name="Hyperlink 4" xfId="2775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1214" hidden="1"/>
    <cellStyle name="Hyperlink 5" xfId="1259" hidden="1"/>
    <cellStyle name="Hyperlink 5" xfId="1438" hidden="1"/>
    <cellStyle name="Hyperlink 5" xfId="1445" hidden="1"/>
    <cellStyle name="Hyperlink 5" xfId="1735" hidden="1"/>
    <cellStyle name="Hyperlink 5" xfId="1780" hidden="1"/>
    <cellStyle name="Hyperlink 5" xfId="1959" hidden="1"/>
    <cellStyle name="Hyperlink 5" xfId="1966" hidden="1"/>
    <cellStyle name="Hyperlink 5" xfId="2250" hidden="1"/>
    <cellStyle name="Hyperlink 5" xfId="2295" hidden="1"/>
    <cellStyle name="Hyperlink 5" xfId="2474" hidden="1"/>
    <cellStyle name="Hyperlink 5" xfId="2481" hidden="1"/>
    <cellStyle name="Hyperlink 5" xfId="1685" hidden="1"/>
    <cellStyle name="Hyperlink 5" xfId="1716" hidden="1"/>
    <cellStyle name="Hyperlink 5" xfId="2723" hidden="1"/>
    <cellStyle name="Hyperlink 5" xfId="2728" hidden="1"/>
    <cellStyle name="Hyperlink 5" xfId="2761" hidden="1"/>
    <cellStyle name="Hyperlink 5" xfId="2766" hidden="1"/>
    <cellStyle name="Hyperlink 5" xfId="2771" hidden="1"/>
    <cellStyle name="Hyperlink 5" xfId="2776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1215" hidden="1"/>
    <cellStyle name="Hyperlink 6" xfId="1260" hidden="1"/>
    <cellStyle name="Hyperlink 6" xfId="1439" hidden="1"/>
    <cellStyle name="Hyperlink 6" xfId="1446" hidden="1"/>
    <cellStyle name="Hyperlink 6" xfId="1736" hidden="1"/>
    <cellStyle name="Hyperlink 6" xfId="1781" hidden="1"/>
    <cellStyle name="Hyperlink 6" xfId="1960" hidden="1"/>
    <cellStyle name="Hyperlink 6" xfId="1967" hidden="1"/>
    <cellStyle name="Hyperlink 6" xfId="2251" hidden="1"/>
    <cellStyle name="Hyperlink 6" xfId="2296" hidden="1"/>
    <cellStyle name="Hyperlink 6" xfId="2475" hidden="1"/>
    <cellStyle name="Hyperlink 6" xfId="2482" hidden="1"/>
    <cellStyle name="Hyperlink 6" xfId="1689" hidden="1"/>
    <cellStyle name="Hyperlink 6" xfId="2154" hidden="1"/>
    <cellStyle name="Hyperlink 6" xfId="2724" hidden="1"/>
    <cellStyle name="Hyperlink 6" xfId="2729" hidden="1"/>
    <cellStyle name="Hyperlink 6" xfId="2762" hidden="1"/>
    <cellStyle name="Hyperlink 6" xfId="2767" hidden="1"/>
    <cellStyle name="Hyperlink 6" xfId="2772" hidden="1"/>
    <cellStyle name="Hyperlink 6" xfId="2777"/>
    <cellStyle name="Hyperlink 7" xfId="334" hidden="1"/>
    <cellStyle name="Hyperlink 7" xfId="738" hidden="1"/>
    <cellStyle name="Hyperlink 7" xfId="1447" hidden="1"/>
    <cellStyle name="Hyperlink 7" xfId="1968" hidden="1"/>
    <cellStyle name="Hyperlink 7" xfId="2483" hidden="1"/>
    <cellStyle name="Hyperlink 7" xfId="2730" hidden="1"/>
    <cellStyle name="Hyperlink 7" xfId="2778"/>
    <cellStyle name="Hyperlink 8" xfId="336" hidden="1"/>
    <cellStyle name="Hyperlink 8" xfId="740" hidden="1"/>
    <cellStyle name="Hyperlink 8" xfId="1448" hidden="1"/>
    <cellStyle name="Hyperlink 8" xfId="1969" hidden="1"/>
    <cellStyle name="Hyperlink 8" xfId="2484" hidden="1"/>
    <cellStyle name="Hyperlink 8" xfId="2731" hidden="1"/>
    <cellStyle name="Hyperlink 8" xfId="2779"/>
    <cellStyle name="Hyperlink 9" xfId="338" hidden="1"/>
    <cellStyle name="Hyperlink 9" xfId="742" hidden="1"/>
    <cellStyle name="Hyperlink 9" xfId="1449" hidden="1"/>
    <cellStyle name="Hyperlink 9" xfId="1970" hidden="1"/>
    <cellStyle name="Hyperlink 9" xfId="2485" hidden="1"/>
    <cellStyle name="Hyperlink 9" xfId="2732" hidden="1"/>
    <cellStyle name="Hyperlink 9" xfId="2780"/>
    <cellStyle name="Input" xfId="830" builtinId="20" customBuiltin="1"/>
    <cellStyle name="Input 2" xfId="85"/>
    <cellStyle name="Input 2 2" xfId="1109"/>
    <cellStyle name="Input 3" xfId="128"/>
    <cellStyle name="Input 3 2" xfId="1111"/>
    <cellStyle name="Input 3 3" xfId="1110"/>
    <cellStyle name="Input 4" xfId="12"/>
    <cellStyle name="Linked Cell" xfId="833" builtinId="24" customBuiltin="1"/>
    <cellStyle name="Linked Cell 2" xfId="88"/>
    <cellStyle name="Linked Cell 2 2" xfId="1112"/>
    <cellStyle name="Linked Cell 3" xfId="131"/>
    <cellStyle name="Linked Cell 3 2" xfId="1114"/>
    <cellStyle name="Linked Cell 3 3" xfId="1113"/>
    <cellStyle name="Linked Cell 4" xfId="15"/>
    <cellStyle name="Neutral" xfId="829" builtinId="28" customBuiltin="1"/>
    <cellStyle name="Neutral 2" xfId="84"/>
    <cellStyle name="Neutral 2 2" xfId="1115"/>
    <cellStyle name="Neutral 3" xfId="127"/>
    <cellStyle name="Neutral 3 2" xfId="1117"/>
    <cellStyle name="Neutral 3 3" xfId="1116"/>
    <cellStyle name="Neutral 4" xfId="11"/>
    <cellStyle name="Normal" xfId="0" builtinId="0"/>
    <cellStyle name="Normal 10" xfId="165"/>
    <cellStyle name="Normal 10 2" xfId="434"/>
    <cellStyle name="Normal 10 2 2" xfId="689"/>
    <cellStyle name="Normal 10 2 2 2" xfId="1424"/>
    <cellStyle name="Normal 10 2 2 2 2" xfId="2460"/>
    <cellStyle name="Normal 10 2 2 3" xfId="1945"/>
    <cellStyle name="Normal 10 2 3" xfId="1316"/>
    <cellStyle name="Normal 10 2 3 2" xfId="2352"/>
    <cellStyle name="Normal 10 2 4" xfId="1837"/>
    <cellStyle name="Normal 10 3" xfId="314"/>
    <cellStyle name="Normal 10 3 2" xfId="1252"/>
    <cellStyle name="Normal 10 3 2 2" xfId="2288"/>
    <cellStyle name="Normal 10 3 3" xfId="1773"/>
    <cellStyle name="Normal 10 4" xfId="559"/>
    <cellStyle name="Normal 10 4 2" xfId="1365"/>
    <cellStyle name="Normal 10 4 2 2" xfId="2401"/>
    <cellStyle name="Normal 10 4 3" xfId="1886"/>
    <cellStyle name="Normal 10 5" xfId="1118"/>
    <cellStyle name="Normal 10 5 2" xfId="1646"/>
    <cellStyle name="Normal 10 5 2 2" xfId="2682"/>
    <cellStyle name="Normal 10 5 3" xfId="2171"/>
    <cellStyle name="Normal 10 6" xfId="1207"/>
    <cellStyle name="Normal 10 6 2" xfId="2243"/>
    <cellStyle name="Normal 10 7" xfId="1728"/>
    <cellStyle name="Normal 11" xfId="166"/>
    <cellStyle name="Normal 11 2" xfId="435"/>
    <cellStyle name="Normal 11 2 2" xfId="690"/>
    <cellStyle name="Normal 11 2 2 2" xfId="1425"/>
    <cellStyle name="Normal 11 2 2 2 2" xfId="2461"/>
    <cellStyle name="Normal 11 2 2 3" xfId="1946"/>
    <cellStyle name="Normal 11 2 3" xfId="1317"/>
    <cellStyle name="Normal 11 2 3 2" xfId="2353"/>
    <cellStyle name="Normal 11 2 4" xfId="1838"/>
    <cellStyle name="Normal 11 3" xfId="315"/>
    <cellStyle name="Normal 11 3 2" xfId="1253"/>
    <cellStyle name="Normal 11 3 2 2" xfId="2289"/>
    <cellStyle name="Normal 11 3 3" xfId="1774"/>
    <cellStyle name="Normal 11 4" xfId="560"/>
    <cellStyle name="Normal 11 4 2" xfId="1366"/>
    <cellStyle name="Normal 11 4 2 2" xfId="2402"/>
    <cellStyle name="Normal 11 4 3" xfId="1887"/>
    <cellStyle name="Normal 11 5" xfId="1119"/>
    <cellStyle name="Normal 11 5 2" xfId="1647"/>
    <cellStyle name="Normal 11 5 2 2" xfId="2683"/>
    <cellStyle name="Normal 11 5 3" xfId="2172"/>
    <cellStyle name="Normal 11 6" xfId="1208"/>
    <cellStyle name="Normal 11 6 2" xfId="2244"/>
    <cellStyle name="Normal 11 7" xfId="1729"/>
    <cellStyle name="Normal 12" xfId="173"/>
    <cellStyle name="Normal 12 2" xfId="442"/>
    <cellStyle name="Normal 12 2 2" xfId="694"/>
    <cellStyle name="Normal 12 2 2 2" xfId="1426"/>
    <cellStyle name="Normal 12 2 2 2 2" xfId="2462"/>
    <cellStyle name="Normal 12 2 2 3" xfId="1947"/>
    <cellStyle name="Normal 12 2 3" xfId="1318"/>
    <cellStyle name="Normal 12 2 3 2" xfId="2354"/>
    <cellStyle name="Normal 12 2 4" xfId="1839"/>
    <cellStyle name="Normal 12 3" xfId="319"/>
    <cellStyle name="Normal 12 3 2" xfId="1254"/>
    <cellStyle name="Normal 12 3 2 2" xfId="2290"/>
    <cellStyle name="Normal 12 3 3" xfId="1775"/>
    <cellStyle name="Normal 12 4" xfId="567"/>
    <cellStyle name="Normal 12 4 2" xfId="1367"/>
    <cellStyle name="Normal 12 4 2 2" xfId="2403"/>
    <cellStyle name="Normal 12 4 3" xfId="1888"/>
    <cellStyle name="Normal 12 5" xfId="1120"/>
    <cellStyle name="Normal 12 6" xfId="1209"/>
    <cellStyle name="Normal 12 6 2" xfId="2245"/>
    <cellStyle name="Normal 12 7" xfId="1730"/>
    <cellStyle name="Normal 13" xfId="174"/>
    <cellStyle name="Normal 13 2" xfId="443"/>
    <cellStyle name="Normal 13 2 2" xfId="695"/>
    <cellStyle name="Normal 13 2 2 2" xfId="1427"/>
    <cellStyle name="Normal 13 2 2 2 2" xfId="2463"/>
    <cellStyle name="Normal 13 2 2 3" xfId="1948"/>
    <cellStyle name="Normal 13 2 3" xfId="1319"/>
    <cellStyle name="Normal 13 2 3 2" xfId="2355"/>
    <cellStyle name="Normal 13 2 4" xfId="1840"/>
    <cellStyle name="Normal 13 3" xfId="320"/>
    <cellStyle name="Normal 13 3 2" xfId="1255"/>
    <cellStyle name="Normal 13 3 2 2" xfId="2291"/>
    <cellStyle name="Normal 13 3 3" xfId="1776"/>
    <cellStyle name="Normal 13 4" xfId="568"/>
    <cellStyle name="Normal 13 4 2" xfId="1368"/>
    <cellStyle name="Normal 13 4 2 2" xfId="2404"/>
    <cellStyle name="Normal 13 4 3" xfId="1889"/>
    <cellStyle name="Normal 13 5" xfId="1164"/>
    <cellStyle name="Normal 13 5 2" xfId="1675"/>
    <cellStyle name="Normal 13 5 2 2" xfId="2711"/>
    <cellStyle name="Normal 13 5 3" xfId="2200"/>
    <cellStyle name="Normal 13 6" xfId="1210"/>
    <cellStyle name="Normal 13 6 2" xfId="2246"/>
    <cellStyle name="Normal 13 7" xfId="1731"/>
    <cellStyle name="Normal 14" xfId="3"/>
    <cellStyle name="Normal 14 2" xfId="475"/>
    <cellStyle name="Normal 14 2 2" xfId="714"/>
    <cellStyle name="Normal 14 2 2 2" xfId="1431"/>
    <cellStyle name="Normal 14 2 2 2 2" xfId="2467"/>
    <cellStyle name="Normal 14 2 2 3" xfId="1952"/>
    <cellStyle name="Normal 14 2 3" xfId="1320"/>
    <cellStyle name="Normal 14 2 3 2" xfId="2356"/>
    <cellStyle name="Normal 14 2 4" xfId="1841"/>
    <cellStyle name="Normal 14 3" xfId="350"/>
    <cellStyle name="Normal 14 3 2" xfId="1261"/>
    <cellStyle name="Normal 14 3 2 2" xfId="2297"/>
    <cellStyle name="Normal 14 3 3" xfId="1782"/>
    <cellStyle name="Normal 14 4" xfId="599"/>
    <cellStyle name="Normal 14 4 2" xfId="1369"/>
    <cellStyle name="Normal 14 4 2 2" xfId="2405"/>
    <cellStyle name="Normal 14 4 3" xfId="1890"/>
    <cellStyle name="Normal 14 5" xfId="1165"/>
    <cellStyle name="Normal 14 5 2" xfId="1676"/>
    <cellStyle name="Normal 14 5 2 2" xfId="2712"/>
    <cellStyle name="Normal 14 5 3" xfId="2201"/>
    <cellStyle name="Normal 15" xfId="351"/>
    <cellStyle name="Normal 15 2" xfId="476"/>
    <cellStyle name="Normal 15 2 2" xfId="715"/>
    <cellStyle name="Normal 15 2 2 2" xfId="1432"/>
    <cellStyle name="Normal 15 2 2 2 2" xfId="2468"/>
    <cellStyle name="Normal 15 2 2 3" xfId="1953"/>
    <cellStyle name="Normal 15 2 3" xfId="1321"/>
    <cellStyle name="Normal 15 2 3 2" xfId="2357"/>
    <cellStyle name="Normal 15 2 4" xfId="1842"/>
    <cellStyle name="Normal 15 3" xfId="600"/>
    <cellStyle name="Normal 15 3 2" xfId="1370"/>
    <cellStyle name="Normal 15 3 2 2" xfId="2406"/>
    <cellStyle name="Normal 15 3 3" xfId="1891"/>
    <cellStyle name="Normal 15 4" xfId="863"/>
    <cellStyle name="Normal 15 4 2" xfId="1488"/>
    <cellStyle name="Normal 15 4 2 2" xfId="2524"/>
    <cellStyle name="Normal 15 4 3" xfId="2009"/>
    <cellStyle name="Normal 15 5" xfId="1262"/>
    <cellStyle name="Normal 15 5 2" xfId="2298"/>
    <cellStyle name="Normal 15 6" xfId="1783"/>
    <cellStyle name="Normal 16" xfId="352"/>
    <cellStyle name="Normal 16 2" xfId="369"/>
    <cellStyle name="Normal 16 3" xfId="601"/>
    <cellStyle name="Normal 16 3 2" xfId="1371"/>
    <cellStyle name="Normal 16 3 2 2" xfId="2407"/>
    <cellStyle name="Normal 16 3 3" xfId="1892"/>
    <cellStyle name="Normal 16 4" xfId="1166"/>
    <cellStyle name="Normal 16 4 2" xfId="1677"/>
    <cellStyle name="Normal 16 4 2 2" xfId="2713"/>
    <cellStyle name="Normal 16 4 3" xfId="2202"/>
    <cellStyle name="Normal 16 5" xfId="1263"/>
    <cellStyle name="Normal 16 5 2" xfId="2299"/>
    <cellStyle name="Normal 16 6" xfId="1784"/>
    <cellStyle name="Normal 17" xfId="353"/>
    <cellStyle name="Normal 17 2" xfId="602"/>
    <cellStyle name="Normal 17 2 2" xfId="1372"/>
    <cellStyle name="Normal 17 2 2 2" xfId="2408"/>
    <cellStyle name="Normal 17 2 3" xfId="1893"/>
    <cellStyle name="Normal 17 3" xfId="1167"/>
    <cellStyle name="Normal 17 3 2" xfId="1678"/>
    <cellStyle name="Normal 17 3 2 2" xfId="2714"/>
    <cellStyle name="Normal 17 3 3" xfId="2203"/>
    <cellStyle name="Normal 17 4" xfId="1264"/>
    <cellStyle name="Normal 17 4 2" xfId="2300"/>
    <cellStyle name="Normal 17 5" xfId="1785"/>
    <cellStyle name="Normal 18" xfId="354"/>
    <cellStyle name="Normal 18 2" xfId="603"/>
    <cellStyle name="Normal 18 2 2" xfId="1373"/>
    <cellStyle name="Normal 18 2 2 2" xfId="2409"/>
    <cellStyle name="Normal 18 2 3" xfId="1894"/>
    <cellStyle name="Normal 18 3" xfId="1265"/>
    <cellStyle name="Normal 18 3 2" xfId="2301"/>
    <cellStyle name="Normal 18 4" xfId="1786"/>
    <cellStyle name="Normal 19" xfId="477"/>
    <cellStyle name="Normal 19 2" xfId="716"/>
    <cellStyle name="Normal 19 2 2" xfId="1433"/>
    <cellStyle name="Normal 19 2 2 2" xfId="2469"/>
    <cellStyle name="Normal 19 2 3" xfId="1954"/>
    <cellStyle name="Normal 19 3" xfId="1322"/>
    <cellStyle name="Normal 19 3 2" xfId="2358"/>
    <cellStyle name="Normal 19 4" xfId="1843"/>
    <cellStyle name="Normal 2" xfId="2"/>
    <cellStyle name="Normal 2 2" xfId="46"/>
    <cellStyle name="Normal 2 3" xfId="370"/>
    <cellStyle name="Normal 2 3 2" xfId="625"/>
    <cellStyle name="Normal 2 3 2 2" xfId="1388"/>
    <cellStyle name="Normal 2 3 2 2 2" xfId="2424"/>
    <cellStyle name="Normal 2 3 2 3" xfId="1909"/>
    <cellStyle name="Normal 2 3 3" xfId="1121"/>
    <cellStyle name="Normal 2 3 3 2" xfId="1648"/>
    <cellStyle name="Normal 2 3 3 2 2" xfId="2684"/>
    <cellStyle name="Normal 2 3 3 3" xfId="2173"/>
    <cellStyle name="Normal 2 3 4" xfId="1280"/>
    <cellStyle name="Normal 2 3 4 2" xfId="2316"/>
    <cellStyle name="Normal 2 3 5" xfId="1801"/>
    <cellStyle name="Normal 2 4" xfId="250"/>
    <cellStyle name="Normal 2 4 2" xfId="1122"/>
    <cellStyle name="Normal 2 4 2 2" xfId="1649"/>
    <cellStyle name="Normal 2 4 2 2 2" xfId="2685"/>
    <cellStyle name="Normal 2 4 2 3" xfId="2174"/>
    <cellStyle name="Normal 2 4 3" xfId="1216"/>
    <cellStyle name="Normal 2 4 3 2" xfId="2252"/>
    <cellStyle name="Normal 2 4 4" xfId="1737"/>
    <cellStyle name="Normal 2 5" xfId="490"/>
    <cellStyle name="Normal 2 5 2" xfId="1123"/>
    <cellStyle name="Normal 2 5 2 2" xfId="1650"/>
    <cellStyle name="Normal 2 5 2 2 2" xfId="2686"/>
    <cellStyle name="Normal 2 5 2 3" xfId="2175"/>
    <cellStyle name="Normal 2 5 3" xfId="1329"/>
    <cellStyle name="Normal 2 5 3 2" xfId="2365"/>
    <cellStyle name="Normal 2 5 4" xfId="1850"/>
    <cellStyle name="Normal 2 6" xfId="864"/>
    <cellStyle name="Normal 2 7" xfId="1160"/>
    <cellStyle name="Normal 2 8" xfId="1171"/>
    <cellStyle name="Normal 2 8 2" xfId="2207"/>
    <cellStyle name="Normal 2 9" xfId="1688"/>
    <cellStyle name="Normal 20" xfId="478"/>
    <cellStyle name="Normal 20 2" xfId="717"/>
    <cellStyle name="Normal 20 2 2" xfId="1434"/>
    <cellStyle name="Normal 20 2 2 2" xfId="2470"/>
    <cellStyle name="Normal 20 2 3" xfId="1955"/>
    <cellStyle name="Normal 20 3" xfId="1323"/>
    <cellStyle name="Normal 20 3 2" xfId="2359"/>
    <cellStyle name="Normal 20 4" xfId="1844"/>
    <cellStyle name="Normal 21" xfId="479"/>
    <cellStyle name="Normal 21 2" xfId="718"/>
    <cellStyle name="Normal 21 2 2" xfId="1435"/>
    <cellStyle name="Normal 21 2 2 2" xfId="2471"/>
    <cellStyle name="Normal 21 2 3" xfId="1956"/>
    <cellStyle name="Normal 21 3" xfId="1324"/>
    <cellStyle name="Normal 21 3 2" xfId="2360"/>
    <cellStyle name="Normal 21 4" xfId="1845"/>
    <cellStyle name="Normal 22" xfId="480"/>
    <cellStyle name="Normal 22 2" xfId="719"/>
    <cellStyle name="Normal 22 2 2" xfId="1436"/>
    <cellStyle name="Normal 22 2 2 2" xfId="2472"/>
    <cellStyle name="Normal 22 2 3" xfId="1957"/>
    <cellStyle name="Normal 22 3" xfId="1325"/>
    <cellStyle name="Normal 22 3 2" xfId="2361"/>
    <cellStyle name="Normal 22 4" xfId="1846"/>
    <cellStyle name="Normal 23" xfId="481"/>
    <cellStyle name="Normal 23 2" xfId="720"/>
    <cellStyle name="Normal 23 2 2" xfId="1437"/>
    <cellStyle name="Normal 23 2 2 2" xfId="2473"/>
    <cellStyle name="Normal 23 2 3" xfId="1958"/>
    <cellStyle name="Normal 23 3" xfId="1326"/>
    <cellStyle name="Normal 23 3 2" xfId="2362"/>
    <cellStyle name="Normal 23 4" xfId="1847"/>
    <cellStyle name="Normal 24" xfId="486"/>
    <cellStyle name="Normal 24 2" xfId="725"/>
    <cellStyle name="Normal 24 2 2" xfId="1440"/>
    <cellStyle name="Normal 24 2 2 2" xfId="2476"/>
    <cellStyle name="Normal 24 2 3" xfId="1961"/>
    <cellStyle name="Normal 24 3" xfId="1327"/>
    <cellStyle name="Normal 24 3 2" xfId="2363"/>
    <cellStyle name="Normal 24 4" xfId="1848"/>
    <cellStyle name="Normal 25" xfId="487"/>
    <cellStyle name="Normal 25 2" xfId="726"/>
    <cellStyle name="Normal 25 2 2" xfId="1441"/>
    <cellStyle name="Normal 25 2 2 2" xfId="2477"/>
    <cellStyle name="Normal 25 2 3" xfId="1962"/>
    <cellStyle name="Normal 25 3" xfId="1328"/>
    <cellStyle name="Normal 25 3 2" xfId="2364"/>
    <cellStyle name="Normal 25 4" xfId="1849"/>
    <cellStyle name="Normal 26" xfId="862"/>
    <cellStyle name="Normal 26 2" xfId="1487"/>
    <cellStyle name="Normal 26 2 2" xfId="2523"/>
    <cellStyle name="Normal 26 3" xfId="2008"/>
    <cellStyle name="Normal 27" xfId="1170"/>
    <cellStyle name="Normal 27 2" xfId="1681"/>
    <cellStyle name="Normal 27 2 2" xfId="2717"/>
    <cellStyle name="Normal 27 3" xfId="2206"/>
    <cellStyle name="Normal 28" xfId="1682"/>
    <cellStyle name="Normal 28 2" xfId="2718"/>
    <cellStyle name="Normal 29" xfId="1683"/>
    <cellStyle name="Normal 29 2" xfId="2719"/>
    <cellStyle name="Normal 3" xfId="45"/>
    <cellStyle name="Normal 3 2" xfId="371"/>
    <cellStyle name="Normal 3 2 2" xfId="626"/>
    <cellStyle name="Normal 3 2 2 2" xfId="1389"/>
    <cellStyle name="Normal 3 2 2 2 2" xfId="2425"/>
    <cellStyle name="Normal 3 2 2 3" xfId="1910"/>
    <cellStyle name="Normal 3 2 3" xfId="1125"/>
    <cellStyle name="Normal 3 2 3 2" xfId="1652"/>
    <cellStyle name="Normal 3 2 3 2 2" xfId="2688"/>
    <cellStyle name="Normal 3 2 3 3" xfId="2177"/>
    <cellStyle name="Normal 3 2 4" xfId="1281"/>
    <cellStyle name="Normal 3 2 4 2" xfId="2317"/>
    <cellStyle name="Normal 3 2 5" xfId="1802"/>
    <cellStyle name="Normal 3 3" xfId="251"/>
    <cellStyle name="Normal 3 3 2" xfId="1126"/>
    <cellStyle name="Normal 3 3 2 2" xfId="1653"/>
    <cellStyle name="Normal 3 3 2 2 2" xfId="2689"/>
    <cellStyle name="Normal 3 3 2 3" xfId="2178"/>
    <cellStyle name="Normal 3 3 3" xfId="1217"/>
    <cellStyle name="Normal 3 3 3 2" xfId="2253"/>
    <cellStyle name="Normal 3 3 4" xfId="1738"/>
    <cellStyle name="Normal 3 4" xfId="491"/>
    <cellStyle name="Normal 3 4 2" xfId="1330"/>
    <cellStyle name="Normal 3 4 2 2" xfId="2366"/>
    <cellStyle name="Normal 3 4 3" xfId="1851"/>
    <cellStyle name="Normal 3 5" xfId="1124"/>
    <cellStyle name="Normal 3 5 2" xfId="1651"/>
    <cellStyle name="Normal 3 5 2 2" xfId="2687"/>
    <cellStyle name="Normal 3 5 3" xfId="2176"/>
    <cellStyle name="Normal 3 6" xfId="1172"/>
    <cellStyle name="Normal 3 6 2" xfId="2208"/>
    <cellStyle name="Normal 3 7" xfId="1690"/>
    <cellStyle name="Normal 30" xfId="1687"/>
    <cellStyle name="Normal 31" xfId="1684"/>
    <cellStyle name="Normal 32" xfId="2806"/>
    <cellStyle name="Normal 4" xfId="77"/>
    <cellStyle name="Normal 4 2" xfId="401"/>
    <cellStyle name="Normal 4 2 2" xfId="656"/>
    <cellStyle name="Normal 4 2 2 2" xfId="1391"/>
    <cellStyle name="Normal 4 2 2 2 2" xfId="2427"/>
    <cellStyle name="Normal 4 2 2 3" xfId="1912"/>
    <cellStyle name="Normal 4 2 3" xfId="1128"/>
    <cellStyle name="Normal 4 2 3 2" xfId="1655"/>
    <cellStyle name="Normal 4 2 3 2 2" xfId="2691"/>
    <cellStyle name="Normal 4 2 3 3" xfId="2180"/>
    <cellStyle name="Normal 4 2 4" xfId="1283"/>
    <cellStyle name="Normal 4 2 4 2" xfId="2319"/>
    <cellStyle name="Normal 4 2 5" xfId="1804"/>
    <cellStyle name="Normal 4 3" xfId="281"/>
    <cellStyle name="Normal 4 3 2" xfId="1129"/>
    <cellStyle name="Normal 4 3 2 2" xfId="1656"/>
    <cellStyle name="Normal 4 3 2 2 2" xfId="2692"/>
    <cellStyle name="Normal 4 3 2 3" xfId="2181"/>
    <cellStyle name="Normal 4 3 3" xfId="1219"/>
    <cellStyle name="Normal 4 3 3 2" xfId="2255"/>
    <cellStyle name="Normal 4 3 4" xfId="1740"/>
    <cellStyle name="Normal 4 4" xfId="521"/>
    <cellStyle name="Normal 4 4 2" xfId="1332"/>
    <cellStyle name="Normal 4 4 2 2" xfId="2368"/>
    <cellStyle name="Normal 4 4 3" xfId="1853"/>
    <cellStyle name="Normal 4 5" xfId="1127"/>
    <cellStyle name="Normal 4 5 2" xfId="1654"/>
    <cellStyle name="Normal 4 5 2 2" xfId="2690"/>
    <cellStyle name="Normal 4 5 3" xfId="2179"/>
    <cellStyle name="Normal 4 6" xfId="1174"/>
    <cellStyle name="Normal 4 6 2" xfId="2210"/>
    <cellStyle name="Normal 4 7" xfId="1692"/>
    <cellStyle name="Normal 5" xfId="119"/>
    <cellStyle name="Normal 5 2" xfId="416"/>
    <cellStyle name="Normal 5 2 2" xfId="671"/>
    <cellStyle name="Normal 5 2 2 2" xfId="1406"/>
    <cellStyle name="Normal 5 2 2 2 2" xfId="2442"/>
    <cellStyle name="Normal 5 2 2 3" xfId="1927"/>
    <cellStyle name="Normal 5 2 3" xfId="1131"/>
    <cellStyle name="Normal 5 2 3 2" xfId="1657"/>
    <cellStyle name="Normal 5 2 3 2 2" xfId="2693"/>
    <cellStyle name="Normal 5 2 3 3" xfId="2182"/>
    <cellStyle name="Normal 5 2 4" xfId="1298"/>
    <cellStyle name="Normal 5 2 4 2" xfId="2334"/>
    <cellStyle name="Normal 5 2 5" xfId="1819"/>
    <cellStyle name="Normal 5 3" xfId="296"/>
    <cellStyle name="Normal 5 3 2" xfId="1132"/>
    <cellStyle name="Normal 5 3 2 2" xfId="1658"/>
    <cellStyle name="Normal 5 3 2 2 2" xfId="2694"/>
    <cellStyle name="Normal 5 3 2 3" xfId="2183"/>
    <cellStyle name="Normal 5 3 3" xfId="1234"/>
    <cellStyle name="Normal 5 3 3 2" xfId="2270"/>
    <cellStyle name="Normal 5 3 4" xfId="1755"/>
    <cellStyle name="Normal 5 4" xfId="538"/>
    <cellStyle name="Normal 5 4 2" xfId="1347"/>
    <cellStyle name="Normal 5 4 2 2" xfId="2383"/>
    <cellStyle name="Normal 5 4 3" xfId="1868"/>
    <cellStyle name="Normal 5 5" xfId="1130"/>
    <cellStyle name="Normal 5 6" xfId="1189"/>
    <cellStyle name="Normal 5 6 2" xfId="2225"/>
    <cellStyle name="Normal 5 7" xfId="1708"/>
    <cellStyle name="Normal 6" xfId="161"/>
    <cellStyle name="Normal 6 2" xfId="430"/>
    <cellStyle name="Normal 6 2 2" xfId="685"/>
    <cellStyle name="Normal 6 2 2 2" xfId="1420"/>
    <cellStyle name="Normal 6 2 2 2 2" xfId="2456"/>
    <cellStyle name="Normal 6 2 2 3" xfId="1941"/>
    <cellStyle name="Normal 6 2 3" xfId="1312"/>
    <cellStyle name="Normal 6 2 3 2" xfId="2348"/>
    <cellStyle name="Normal 6 2 4" xfId="1833"/>
    <cellStyle name="Normal 6 3" xfId="310"/>
    <cellStyle name="Normal 6 3 2" xfId="1248"/>
    <cellStyle name="Normal 6 3 2 2" xfId="2284"/>
    <cellStyle name="Normal 6 3 3" xfId="1769"/>
    <cellStyle name="Normal 6 4" xfId="555"/>
    <cellStyle name="Normal 6 4 2" xfId="1361"/>
    <cellStyle name="Normal 6 4 2 2" xfId="2397"/>
    <cellStyle name="Normal 6 4 3" xfId="1882"/>
    <cellStyle name="Normal 6 5" xfId="1133"/>
    <cellStyle name="Normal 6 5 2" xfId="1659"/>
    <cellStyle name="Normal 6 5 2 2" xfId="2695"/>
    <cellStyle name="Normal 6 5 3" xfId="2184"/>
    <cellStyle name="Normal 6 6" xfId="1203"/>
    <cellStyle name="Normal 6 6 2" xfId="2239"/>
    <cellStyle name="Normal 6 7" xfId="1724"/>
    <cellStyle name="Normal 7" xfId="162"/>
    <cellStyle name="Normal 7 2" xfId="431"/>
    <cellStyle name="Normal 7 2 2" xfId="686"/>
    <cellStyle name="Normal 7 2 2 2" xfId="1421"/>
    <cellStyle name="Normal 7 2 2 2 2" xfId="2457"/>
    <cellStyle name="Normal 7 2 2 3" xfId="1942"/>
    <cellStyle name="Normal 7 2 3" xfId="1313"/>
    <cellStyle name="Normal 7 2 3 2" xfId="2349"/>
    <cellStyle name="Normal 7 2 4" xfId="1834"/>
    <cellStyle name="Normal 7 3" xfId="311"/>
    <cellStyle name="Normal 7 3 2" xfId="1249"/>
    <cellStyle name="Normal 7 3 2 2" xfId="2285"/>
    <cellStyle name="Normal 7 3 3" xfId="1770"/>
    <cellStyle name="Normal 7 4" xfId="556"/>
    <cellStyle name="Normal 7 4 2" xfId="1362"/>
    <cellStyle name="Normal 7 4 2 2" xfId="2398"/>
    <cellStyle name="Normal 7 4 3" xfId="1883"/>
    <cellStyle name="Normal 7 5" xfId="1134"/>
    <cellStyle name="Normal 7 5 2" xfId="1660"/>
    <cellStyle name="Normal 7 5 2 2" xfId="2696"/>
    <cellStyle name="Normal 7 5 3" xfId="2185"/>
    <cellStyle name="Normal 7 6" xfId="1204"/>
    <cellStyle name="Normal 7 6 2" xfId="2240"/>
    <cellStyle name="Normal 7 7" xfId="1725"/>
    <cellStyle name="Normal 8" xfId="163"/>
    <cellStyle name="Normal 8 2" xfId="432"/>
    <cellStyle name="Normal 8 2 2" xfId="687"/>
    <cellStyle name="Normal 8 2 2 2" xfId="1422"/>
    <cellStyle name="Normal 8 2 2 2 2" xfId="2458"/>
    <cellStyle name="Normal 8 2 2 3" xfId="1943"/>
    <cellStyle name="Normal 8 2 3" xfId="1314"/>
    <cellStyle name="Normal 8 2 3 2" xfId="2350"/>
    <cellStyle name="Normal 8 2 4" xfId="1835"/>
    <cellStyle name="Normal 8 3" xfId="312"/>
    <cellStyle name="Normal 8 3 2" xfId="1250"/>
    <cellStyle name="Normal 8 3 2 2" xfId="2286"/>
    <cellStyle name="Normal 8 3 3" xfId="1771"/>
    <cellStyle name="Normal 8 4" xfId="557"/>
    <cellStyle name="Normal 8 4 2" xfId="1363"/>
    <cellStyle name="Normal 8 4 2 2" xfId="2399"/>
    <cellStyle name="Normal 8 4 3" xfId="1884"/>
    <cellStyle name="Normal 8 5" xfId="1135"/>
    <cellStyle name="Normal 8 5 2" xfId="1661"/>
    <cellStyle name="Normal 8 5 2 2" xfId="2697"/>
    <cellStyle name="Normal 8 5 3" xfId="2186"/>
    <cellStyle name="Normal 8 6" xfId="1205"/>
    <cellStyle name="Normal 8 6 2" xfId="2241"/>
    <cellStyle name="Normal 8 7" xfId="1726"/>
    <cellStyle name="Normal 9" xfId="164"/>
    <cellStyle name="Normal 9 2" xfId="433"/>
    <cellStyle name="Normal 9 2 2" xfId="688"/>
    <cellStyle name="Normal 9 2 2 2" xfId="1423"/>
    <cellStyle name="Normal 9 2 2 2 2" xfId="2459"/>
    <cellStyle name="Normal 9 2 2 3" xfId="1944"/>
    <cellStyle name="Normal 9 2 3" xfId="1315"/>
    <cellStyle name="Normal 9 2 3 2" xfId="2351"/>
    <cellStyle name="Normal 9 2 4" xfId="1836"/>
    <cellStyle name="Normal 9 3" xfId="313"/>
    <cellStyle name="Normal 9 3 2" xfId="1251"/>
    <cellStyle name="Normal 9 3 2 2" xfId="2287"/>
    <cellStyle name="Normal 9 3 3" xfId="1772"/>
    <cellStyle name="Normal 9 4" xfId="558"/>
    <cellStyle name="Normal 9 4 2" xfId="1364"/>
    <cellStyle name="Normal 9 4 2 2" xfId="2400"/>
    <cellStyle name="Normal 9 4 3" xfId="1885"/>
    <cellStyle name="Normal 9 5" xfId="1136"/>
    <cellStyle name="Normal 9 5 2" xfId="1662"/>
    <cellStyle name="Normal 9 5 2 2" xfId="2698"/>
    <cellStyle name="Normal 9 5 3" xfId="2187"/>
    <cellStyle name="Normal 9 6" xfId="1206"/>
    <cellStyle name="Normal 9 6 2" xfId="2242"/>
    <cellStyle name="Normal 9 7" xfId="1727"/>
    <cellStyle name="Note 10" xfId="1137"/>
    <cellStyle name="Note 10 2" xfId="1663"/>
    <cellStyle name="Note 10 2 2" xfId="2699"/>
    <cellStyle name="Note 10 3" xfId="2188"/>
    <cellStyle name="Note 11" xfId="1138"/>
    <cellStyle name="Note 12" xfId="1168"/>
    <cellStyle name="Note 12 2" xfId="1679"/>
    <cellStyle name="Note 12 2 2" xfId="2715"/>
    <cellStyle name="Note 12 3" xfId="2204"/>
    <cellStyle name="Note 2" xfId="91"/>
    <cellStyle name="Note 2 2" xfId="402"/>
    <cellStyle name="Note 2 2 2" xfId="657"/>
    <cellStyle name="Note 2 2 2 2" xfId="1392"/>
    <cellStyle name="Note 2 2 2 2 2" xfId="2428"/>
    <cellStyle name="Note 2 2 2 3" xfId="1913"/>
    <cellStyle name="Note 2 2 3" xfId="1140"/>
    <cellStyle name="Note 2 2 3 2" xfId="1665"/>
    <cellStyle name="Note 2 2 3 2 2" xfId="2701"/>
    <cellStyle name="Note 2 2 3 3" xfId="2190"/>
    <cellStyle name="Note 2 2 4" xfId="1284"/>
    <cellStyle name="Note 2 2 4 2" xfId="2320"/>
    <cellStyle name="Note 2 2 5" xfId="1805"/>
    <cellStyle name="Note 2 3" xfId="282"/>
    <cellStyle name="Note 2 3 2" xfId="1141"/>
    <cellStyle name="Note 2 3 2 2" xfId="1666"/>
    <cellStyle name="Note 2 3 2 2 2" xfId="2702"/>
    <cellStyle name="Note 2 3 2 3" xfId="2191"/>
    <cellStyle name="Note 2 3 3" xfId="1220"/>
    <cellStyle name="Note 2 3 3 2" xfId="2256"/>
    <cellStyle name="Note 2 3 4" xfId="1741"/>
    <cellStyle name="Note 2 4" xfId="524"/>
    <cellStyle name="Note 2 4 2" xfId="1333"/>
    <cellStyle name="Note 2 4 2 2" xfId="2369"/>
    <cellStyle name="Note 2 4 3" xfId="1854"/>
    <cellStyle name="Note 2 5" xfId="1139"/>
    <cellStyle name="Note 2 5 2" xfId="1664"/>
    <cellStyle name="Note 2 5 2 2" xfId="2700"/>
    <cellStyle name="Note 2 5 3" xfId="2189"/>
    <cellStyle name="Note 2 6" xfId="1175"/>
    <cellStyle name="Note 2 6 2" xfId="2211"/>
    <cellStyle name="Note 2 7" xfId="1693"/>
    <cellStyle name="Note 3" xfId="134"/>
    <cellStyle name="Note 3 2" xfId="417"/>
    <cellStyle name="Note 3 2 2" xfId="672"/>
    <cellStyle name="Note 3 2 2 2" xfId="1407"/>
    <cellStyle name="Note 3 2 2 2 2" xfId="2443"/>
    <cellStyle name="Note 3 2 2 3" xfId="1928"/>
    <cellStyle name="Note 3 2 3" xfId="1143"/>
    <cellStyle name="Note 3 2 3 2" xfId="1667"/>
    <cellStyle name="Note 3 2 3 2 2" xfId="2703"/>
    <cellStyle name="Note 3 2 3 3" xfId="2192"/>
    <cellStyle name="Note 3 2 4" xfId="1299"/>
    <cellStyle name="Note 3 2 4 2" xfId="2335"/>
    <cellStyle name="Note 3 2 5" xfId="1820"/>
    <cellStyle name="Note 3 3" xfId="297"/>
    <cellStyle name="Note 3 3 2" xfId="1144"/>
    <cellStyle name="Note 3 3 2 2" xfId="1668"/>
    <cellStyle name="Note 3 3 2 2 2" xfId="2704"/>
    <cellStyle name="Note 3 3 2 3" xfId="2193"/>
    <cellStyle name="Note 3 3 3" xfId="1235"/>
    <cellStyle name="Note 3 3 3 2" xfId="2271"/>
    <cellStyle name="Note 3 3 4" xfId="1756"/>
    <cellStyle name="Note 3 4" xfId="542"/>
    <cellStyle name="Note 3 4 2" xfId="1348"/>
    <cellStyle name="Note 3 4 2 2" xfId="2384"/>
    <cellStyle name="Note 3 4 3" xfId="1869"/>
    <cellStyle name="Note 3 5" xfId="1142"/>
    <cellStyle name="Note 3 6" xfId="1190"/>
    <cellStyle name="Note 3 6 2" xfId="2226"/>
    <cellStyle name="Note 3 7" xfId="1709"/>
    <cellStyle name="Note 4" xfId="18"/>
    <cellStyle name="Note 4 2" xfId="1145"/>
    <cellStyle name="Note 4 2 2" xfId="1669"/>
    <cellStyle name="Note 4 2 2 2" xfId="2705"/>
    <cellStyle name="Note 4 2 3" xfId="2194"/>
    <cellStyle name="Note 5" xfId="356"/>
    <cellStyle name="Note 5 2" xfId="605"/>
    <cellStyle name="Note 5 2 2" xfId="1375"/>
    <cellStyle name="Note 5 2 2 2" xfId="2411"/>
    <cellStyle name="Note 5 2 3" xfId="1896"/>
    <cellStyle name="Note 5 3" xfId="1146"/>
    <cellStyle name="Note 5 3 2" xfId="1670"/>
    <cellStyle name="Note 5 3 2 2" xfId="2706"/>
    <cellStyle name="Note 5 3 3" xfId="2195"/>
    <cellStyle name="Note 5 4" xfId="1267"/>
    <cellStyle name="Note 5 4 2" xfId="2303"/>
    <cellStyle name="Note 5 5" xfId="1788"/>
    <cellStyle name="Note 6" xfId="1147"/>
    <cellStyle name="Note 6 2" xfId="1671"/>
    <cellStyle name="Note 6 2 2" xfId="2707"/>
    <cellStyle name="Note 6 3" xfId="2196"/>
    <cellStyle name="Note 7" xfId="1148"/>
    <cellStyle name="Note 7 2" xfId="1672"/>
    <cellStyle name="Note 7 2 2" xfId="2708"/>
    <cellStyle name="Note 7 3" xfId="2197"/>
    <cellStyle name="Note 8" xfId="1149"/>
    <cellStyle name="Note 8 2" xfId="1673"/>
    <cellStyle name="Note 8 2 2" xfId="2709"/>
    <cellStyle name="Note 8 3" xfId="2198"/>
    <cellStyle name="Note 9" xfId="1150"/>
    <cellStyle name="Note 9 2" xfId="1674"/>
    <cellStyle name="Note 9 2 2" xfId="2710"/>
    <cellStyle name="Note 9 3" xfId="2199"/>
    <cellStyle name="Output" xfId="831" builtinId="21" customBuiltin="1"/>
    <cellStyle name="Output 2" xfId="86"/>
    <cellStyle name="Output 2 2" xfId="1151"/>
    <cellStyle name="Output 3" xfId="129"/>
    <cellStyle name="Output 3 2" xfId="1153"/>
    <cellStyle name="Output 3 3" xfId="1152"/>
    <cellStyle name="Output 4" xfId="13"/>
    <cellStyle name="Percent 2" xfId="355"/>
    <cellStyle name="Percent 2 2" xfId="604"/>
    <cellStyle name="Percent 2 2 2" xfId="1374"/>
    <cellStyle name="Percent 2 2 2 2" xfId="2410"/>
    <cellStyle name="Percent 2 2 3" xfId="1895"/>
    <cellStyle name="Percent 2 3" xfId="1266"/>
    <cellStyle name="Percent 2 3 2" xfId="2302"/>
    <cellStyle name="Percent 2 4" xfId="1787"/>
    <cellStyle name="Percent 3" xfId="1169"/>
    <cellStyle name="Percent 3 2" xfId="1680"/>
    <cellStyle name="Percent 3 2 2" xfId="2716"/>
    <cellStyle name="Percent 3 3" xfId="2205"/>
    <cellStyle name="Title" xfId="822" builtinId="15" customBuiltin="1"/>
    <cellStyle name="Title 2" xfId="120"/>
    <cellStyle name="Title 2 2" xfId="1155"/>
    <cellStyle name="Title 2 3" xfId="1154"/>
    <cellStyle name="Title 3" xfId="4"/>
    <cellStyle name="Total" xfId="837" builtinId="25" customBuiltin="1"/>
    <cellStyle name="Total 2" xfId="93"/>
    <cellStyle name="Total 2 2" xfId="1157"/>
    <cellStyle name="Total 3" xfId="136"/>
    <cellStyle name="Total 3 2" xfId="1159"/>
    <cellStyle name="Total 3 3" xfId="1158"/>
    <cellStyle name="Total 4" xfId="20"/>
    <cellStyle name="Warning Text" xfId="835" builtinId="11" customBuiltin="1"/>
    <cellStyle name="Warning Text 2" xfId="90"/>
    <cellStyle name="Warning Text 2 2" xfId="1161"/>
    <cellStyle name="Warning Text 3" xfId="133"/>
    <cellStyle name="Warning Text 3 2" xfId="1163"/>
    <cellStyle name="Warning Text 3 3" xfId="1162"/>
    <cellStyle name="Warning Text 4" xfId="1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e.Barstow@ae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355"/>
  <sheetViews>
    <sheetView showGridLines="0" tabSelected="1" topLeftCell="A201" zoomScale="80" zoomScaleNormal="80" zoomScalePageLayoutView="80" workbookViewId="0">
      <selection activeCell="D221" sqref="D221"/>
    </sheetView>
  </sheetViews>
  <sheetFormatPr defaultColWidth="8.7109375" defaultRowHeight="15.75" x14ac:dyDescent="0.25"/>
  <cols>
    <col min="1" max="1" width="1.7109375" style="7" customWidth="1"/>
    <col min="2" max="2" width="10.140625" style="7" customWidth="1"/>
    <col min="3" max="3" width="16.28515625" style="7" customWidth="1"/>
    <col min="4" max="4" width="80.7109375" style="7" bestFit="1" customWidth="1"/>
    <col min="5" max="5" width="31" style="7" bestFit="1" customWidth="1"/>
    <col min="6" max="7" width="16.42578125" style="7" customWidth="1"/>
    <col min="8" max="8" width="19.28515625" style="7" customWidth="1"/>
    <col min="9" max="9" width="16.42578125" style="7" customWidth="1"/>
    <col min="10" max="10" width="15" style="7" bestFit="1" customWidth="1"/>
    <col min="11" max="11" width="15.140625" style="7" bestFit="1" customWidth="1"/>
    <col min="12" max="12" width="1.7109375" style="7" customWidth="1"/>
    <col min="13" max="13" width="12.28515625" style="7" customWidth="1"/>
    <col min="14" max="14" width="16" style="7" customWidth="1"/>
    <col min="15" max="15" width="20.7109375" style="7" bestFit="1" customWidth="1"/>
    <col min="16" max="16" width="10.140625" style="7" bestFit="1" customWidth="1"/>
    <col min="17" max="17" width="13.140625" style="7" bestFit="1" customWidth="1"/>
    <col min="18" max="18" width="18.140625" style="7" bestFit="1" customWidth="1"/>
    <col min="19" max="19" width="12.42578125" style="7" bestFit="1" customWidth="1"/>
    <col min="20" max="16384" width="8.7109375" style="7"/>
  </cols>
  <sheetData>
    <row r="1" spans="1:17" x14ac:dyDescent="0.25">
      <c r="A1" s="5"/>
      <c r="B1" s="6"/>
      <c r="C1" s="6"/>
      <c r="D1" s="6"/>
      <c r="E1" s="6"/>
      <c r="F1" s="6"/>
      <c r="G1" s="8"/>
      <c r="H1" s="8"/>
      <c r="J1" s="9" t="s">
        <v>0</v>
      </c>
      <c r="K1" s="40">
        <v>43593</v>
      </c>
    </row>
    <row r="2" spans="1:17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94">
        <v>8471</v>
      </c>
    </row>
    <row r="3" spans="1:17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K3" s="11"/>
    </row>
    <row r="4" spans="1:17" x14ac:dyDescent="0.25">
      <c r="A4" s="5"/>
      <c r="B4" s="6"/>
      <c r="C4" s="6"/>
      <c r="D4" s="6"/>
      <c r="E4" s="6"/>
      <c r="F4" s="6"/>
      <c r="G4" s="97" t="s">
        <v>2</v>
      </c>
      <c r="H4" s="97"/>
      <c r="I4" s="97"/>
      <c r="J4" s="97"/>
      <c r="K4" s="97"/>
    </row>
    <row r="5" spans="1:17" x14ac:dyDescent="0.25">
      <c r="A5" s="5"/>
      <c r="B5" s="3" t="s">
        <v>1</v>
      </c>
      <c r="C5" s="10"/>
      <c r="D5" s="10"/>
      <c r="E5" s="10"/>
      <c r="F5" s="6"/>
      <c r="G5" s="103" t="s">
        <v>3</v>
      </c>
      <c r="H5" s="103"/>
      <c r="I5" s="103"/>
      <c r="J5" s="103"/>
      <c r="K5" s="103"/>
    </row>
    <row r="6" spans="1:17" x14ac:dyDescent="0.25">
      <c r="A6" s="5"/>
      <c r="B6" s="1" t="s">
        <v>54</v>
      </c>
      <c r="C6" s="6"/>
      <c r="D6" s="6"/>
      <c r="E6" s="6"/>
      <c r="F6" s="6"/>
      <c r="G6" s="99" t="s">
        <v>1</v>
      </c>
      <c r="H6" s="99"/>
      <c r="I6" s="99"/>
      <c r="J6" s="99"/>
      <c r="K6" s="99"/>
    </row>
    <row r="7" spans="1:17" x14ac:dyDescent="0.25">
      <c r="A7" s="5"/>
      <c r="B7" s="1" t="s">
        <v>55</v>
      </c>
      <c r="C7" s="6"/>
      <c r="D7" s="6"/>
      <c r="E7" s="6"/>
      <c r="F7" s="6"/>
      <c r="G7" s="104" t="s">
        <v>24</v>
      </c>
      <c r="H7" s="104"/>
      <c r="I7" s="104"/>
      <c r="J7" s="104"/>
      <c r="K7" s="104"/>
    </row>
    <row r="8" spans="1:17" x14ac:dyDescent="0.25">
      <c r="A8" s="5"/>
      <c r="B8" s="2" t="s">
        <v>23</v>
      </c>
      <c r="C8" s="6"/>
      <c r="D8" s="11"/>
      <c r="E8" s="11"/>
      <c r="F8" s="11"/>
      <c r="G8" s="99" t="s">
        <v>54</v>
      </c>
      <c r="H8" s="99"/>
      <c r="I8" s="99"/>
      <c r="J8" s="99"/>
      <c r="K8" s="99"/>
    </row>
    <row r="9" spans="1:17" x14ac:dyDescent="0.25">
      <c r="A9" s="5"/>
      <c r="B9" s="4" t="s">
        <v>6</v>
      </c>
      <c r="C9" s="11"/>
      <c r="D9" s="6"/>
      <c r="E9" s="6"/>
      <c r="F9" s="6"/>
      <c r="G9" s="99" t="s">
        <v>55</v>
      </c>
      <c r="H9" s="99"/>
      <c r="I9" s="99"/>
      <c r="J9" s="99"/>
      <c r="K9" s="99"/>
    </row>
    <row r="10" spans="1:17" x14ac:dyDescent="0.25">
      <c r="A10" s="5"/>
      <c r="C10" s="11"/>
      <c r="D10" s="6"/>
      <c r="E10" s="6"/>
      <c r="F10" s="6"/>
      <c r="G10" s="5"/>
      <c r="H10" s="5"/>
      <c r="I10" s="5"/>
      <c r="J10" s="5"/>
      <c r="K10" s="5"/>
    </row>
    <row r="11" spans="1:17" x14ac:dyDescent="0.25">
      <c r="A11" s="5"/>
      <c r="C11" s="12"/>
      <c r="D11" s="13"/>
      <c r="E11" s="13"/>
      <c r="F11" s="13"/>
      <c r="G11" s="98" t="s">
        <v>30</v>
      </c>
      <c r="H11" s="98"/>
      <c r="I11" s="98"/>
      <c r="J11" s="98"/>
      <c r="K11" s="98"/>
    </row>
    <row r="12" spans="1:17" x14ac:dyDescent="0.25">
      <c r="A12" s="5"/>
      <c r="B12" s="14" t="s">
        <v>21</v>
      </c>
      <c r="D12" s="37" t="s">
        <v>44</v>
      </c>
      <c r="E12" s="13"/>
      <c r="F12" s="13"/>
      <c r="G12" s="100" t="s">
        <v>22</v>
      </c>
      <c r="H12" s="100"/>
      <c r="I12" s="100"/>
      <c r="J12" s="100"/>
      <c r="K12" s="100"/>
    </row>
    <row r="13" spans="1:17" x14ac:dyDescent="0.25">
      <c r="A13" s="5"/>
      <c r="C13" s="13"/>
      <c r="D13" s="7" t="s">
        <v>48</v>
      </c>
      <c r="E13" s="13"/>
      <c r="F13" s="13"/>
      <c r="G13" s="101" t="s">
        <v>31</v>
      </c>
      <c r="H13" s="101"/>
      <c r="I13" s="101"/>
      <c r="J13" s="101"/>
      <c r="K13" s="101"/>
    </row>
    <row r="14" spans="1:17" x14ac:dyDescent="0.25">
      <c r="A14" s="5"/>
      <c r="C14" s="13"/>
      <c r="D14" s="7" t="s">
        <v>42</v>
      </c>
      <c r="E14" s="8"/>
      <c r="F14" s="8"/>
      <c r="G14" s="11"/>
      <c r="H14" s="11"/>
      <c r="I14" s="11"/>
      <c r="J14" s="11"/>
      <c r="K14" s="11"/>
      <c r="O14" s="68"/>
    </row>
    <row r="15" spans="1:17" x14ac:dyDescent="0.25">
      <c r="A15" s="5" t="s">
        <v>32</v>
      </c>
      <c r="C15" s="13"/>
      <c r="D15" s="7" t="s">
        <v>43</v>
      </c>
      <c r="E15" s="8"/>
      <c r="F15" s="8"/>
      <c r="G15" s="102" t="s">
        <v>29</v>
      </c>
      <c r="H15" s="102"/>
      <c r="I15" s="102"/>
      <c r="J15" s="102"/>
      <c r="K15" s="102"/>
      <c r="O15" s="85"/>
      <c r="Q15" s="73"/>
    </row>
    <row r="16" spans="1:17" x14ac:dyDescent="0.25">
      <c r="A16" s="5"/>
      <c r="C16" s="8"/>
      <c r="D16" s="86" t="s">
        <v>49</v>
      </c>
      <c r="E16" s="8"/>
      <c r="F16" s="8"/>
      <c r="G16" s="21"/>
      <c r="H16" s="22" t="s">
        <v>13</v>
      </c>
      <c r="I16" s="22" t="s">
        <v>11</v>
      </c>
      <c r="J16" s="23" t="s">
        <v>34</v>
      </c>
      <c r="K16" s="22"/>
      <c r="N16" s="68"/>
      <c r="O16" s="85"/>
      <c r="P16" s="68"/>
      <c r="Q16" s="74"/>
    </row>
    <row r="17" spans="1:17" x14ac:dyDescent="0.25">
      <c r="A17" s="5"/>
      <c r="C17" s="8"/>
      <c r="E17" s="8"/>
      <c r="F17" s="8"/>
      <c r="G17" s="45"/>
      <c r="H17" s="46" t="s">
        <v>17</v>
      </c>
      <c r="I17" s="47">
        <v>1.28</v>
      </c>
      <c r="J17" s="48"/>
      <c r="K17" s="37"/>
      <c r="N17" s="68"/>
      <c r="Q17" s="74"/>
    </row>
    <row r="18" spans="1:17" x14ac:dyDescent="0.25">
      <c r="A18" s="5"/>
      <c r="B18" s="15" t="s">
        <v>25</v>
      </c>
      <c r="D18" s="38">
        <v>43556</v>
      </c>
      <c r="E18" s="8"/>
      <c r="F18" s="8"/>
      <c r="G18" s="65"/>
      <c r="H18" s="89" t="s">
        <v>15</v>
      </c>
      <c r="I18" s="36">
        <v>1.1299999999999999</v>
      </c>
      <c r="J18" s="50">
        <f>D22+I234</f>
        <v>353923524</v>
      </c>
      <c r="K18" s="50"/>
      <c r="M18" s="55"/>
      <c r="N18" s="68"/>
      <c r="O18" s="73"/>
    </row>
    <row r="19" spans="1:17" x14ac:dyDescent="0.25">
      <c r="A19" s="5"/>
      <c r="B19" s="15" t="s">
        <v>26</v>
      </c>
      <c r="D19" s="38">
        <v>43585</v>
      </c>
      <c r="E19" s="8"/>
      <c r="F19" s="8"/>
      <c r="G19" s="45"/>
      <c r="H19" s="46" t="s">
        <v>16</v>
      </c>
      <c r="I19" s="47">
        <v>0.99</v>
      </c>
      <c r="J19" s="48"/>
      <c r="K19" s="37"/>
      <c r="M19" s="75"/>
      <c r="N19" s="68"/>
    </row>
    <row r="20" spans="1:17" x14ac:dyDescent="0.25">
      <c r="A20" s="5"/>
      <c r="B20" s="14" t="s">
        <v>19</v>
      </c>
      <c r="D20" s="39" t="s">
        <v>39</v>
      </c>
      <c r="E20" s="8"/>
      <c r="F20" s="8"/>
      <c r="G20" s="45"/>
      <c r="H20" s="46" t="s">
        <v>14</v>
      </c>
      <c r="I20" s="47">
        <v>0.85</v>
      </c>
      <c r="J20" s="48"/>
      <c r="K20" s="37"/>
      <c r="M20" s="55"/>
      <c r="N20" s="68"/>
      <c r="P20" s="68"/>
      <c r="Q20" s="74"/>
    </row>
    <row r="21" spans="1:17" x14ac:dyDescent="0.25">
      <c r="A21" s="5"/>
      <c r="B21" s="14" t="s">
        <v>20</v>
      </c>
      <c r="D21" s="39" t="s">
        <v>51</v>
      </c>
      <c r="E21" s="8"/>
      <c r="F21" s="8"/>
      <c r="G21" s="45"/>
      <c r="H21" s="46" t="s">
        <v>57</v>
      </c>
      <c r="I21" s="47">
        <v>0.71</v>
      </c>
      <c r="J21" s="48"/>
      <c r="K21" s="37"/>
      <c r="N21" s="68"/>
      <c r="O21" s="73"/>
    </row>
    <row r="22" spans="1:17" x14ac:dyDescent="0.25">
      <c r="A22" s="5"/>
      <c r="B22" s="26" t="s">
        <v>33</v>
      </c>
      <c r="D22" s="51">
        <v>271013543</v>
      </c>
      <c r="E22" s="8"/>
      <c r="F22" s="8"/>
      <c r="G22" s="45"/>
      <c r="H22" s="46" t="s">
        <v>52</v>
      </c>
      <c r="I22" s="47">
        <v>0.61</v>
      </c>
      <c r="J22" s="49"/>
      <c r="K22" s="37"/>
      <c r="M22" s="68"/>
      <c r="N22" s="68"/>
      <c r="O22" s="68"/>
    </row>
    <row r="23" spans="1:17" x14ac:dyDescent="0.25">
      <c r="A23" s="5"/>
      <c r="B23" s="26"/>
      <c r="D23" s="51"/>
      <c r="E23" s="8"/>
      <c r="F23" s="8"/>
      <c r="G23" s="45"/>
      <c r="H23" s="46" t="s">
        <v>53</v>
      </c>
      <c r="I23" s="47">
        <v>0.57999999999999996</v>
      </c>
      <c r="J23" s="49"/>
      <c r="K23" s="37"/>
      <c r="M23" s="68"/>
      <c r="N23" s="68"/>
      <c r="O23" s="74"/>
    </row>
    <row r="24" spans="1:17" x14ac:dyDescent="0.25">
      <c r="A24" s="5"/>
      <c r="B24" s="26"/>
      <c r="D24" s="51"/>
      <c r="E24" s="8"/>
      <c r="F24" s="8"/>
      <c r="G24" s="45"/>
      <c r="H24" s="46" t="s">
        <v>56</v>
      </c>
      <c r="I24" s="47">
        <v>0.55000000000000004</v>
      </c>
      <c r="J24" s="49"/>
      <c r="K24" s="37"/>
      <c r="M24" s="68"/>
      <c r="N24" s="68"/>
    </row>
    <row r="25" spans="1:17" x14ac:dyDescent="0.25">
      <c r="A25" s="5"/>
      <c r="B25" s="26"/>
      <c r="D25" s="51"/>
      <c r="E25" s="8"/>
      <c r="F25" s="8"/>
      <c r="G25" s="45"/>
      <c r="H25" s="46" t="s">
        <v>58</v>
      </c>
      <c r="I25" s="47">
        <v>0.5</v>
      </c>
      <c r="J25" s="49"/>
      <c r="K25" s="37"/>
      <c r="M25" s="68"/>
      <c r="N25" s="68"/>
    </row>
    <row r="26" spans="1:17" x14ac:dyDescent="0.25">
      <c r="A26" s="5"/>
      <c r="B26" s="8"/>
      <c r="C26" s="8"/>
      <c r="D26" s="8"/>
      <c r="E26" s="8"/>
      <c r="F26" s="8"/>
      <c r="G26" s="8"/>
      <c r="H26" s="8"/>
      <c r="I26" s="8"/>
      <c r="J26" s="8"/>
      <c r="L26" s="11"/>
      <c r="M26" s="11"/>
      <c r="N26" s="88"/>
    </row>
    <row r="27" spans="1:17" ht="31.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" t="s">
        <v>8</v>
      </c>
      <c r="H27" s="24" t="s">
        <v>10</v>
      </c>
      <c r="I27" s="24" t="s">
        <v>9</v>
      </c>
      <c r="J27" s="24" t="s">
        <v>11</v>
      </c>
      <c r="K27" s="24" t="s">
        <v>5</v>
      </c>
    </row>
    <row r="28" spans="1:17" x14ac:dyDescent="0.25">
      <c r="B28" s="44">
        <v>1</v>
      </c>
      <c r="C28" s="44">
        <v>27317557</v>
      </c>
      <c r="D28" s="70" t="s">
        <v>88</v>
      </c>
      <c r="E28" s="70" t="s">
        <v>39</v>
      </c>
      <c r="F28" s="71">
        <v>43571</v>
      </c>
      <c r="G28" s="93">
        <v>43573</v>
      </c>
      <c r="H28" s="72">
        <v>1267992</v>
      </c>
      <c r="I28" s="68">
        <v>136824</v>
      </c>
      <c r="J28" s="43">
        <v>1.1299999999999999</v>
      </c>
      <c r="K28" s="64">
        <f t="shared" ref="K28:K70" si="0">ROUND(I28*(J28/1000),2)</f>
        <v>154.61000000000001</v>
      </c>
      <c r="L28" s="68"/>
      <c r="N28" s="68"/>
    </row>
    <row r="29" spans="1:17" x14ac:dyDescent="0.25">
      <c r="B29" s="44">
        <f t="shared" ref="B29:B102" si="1">B28+1</f>
        <v>2</v>
      </c>
      <c r="C29" s="44">
        <v>27317557</v>
      </c>
      <c r="D29" s="70" t="s">
        <v>88</v>
      </c>
      <c r="E29" s="70" t="s">
        <v>40</v>
      </c>
      <c r="F29" s="71">
        <v>43571</v>
      </c>
      <c r="G29" s="71">
        <v>43573</v>
      </c>
      <c r="H29" s="72">
        <v>995843</v>
      </c>
      <c r="I29" s="68">
        <v>85799</v>
      </c>
      <c r="J29" s="43">
        <v>1.1299999999999999</v>
      </c>
      <c r="K29" s="64">
        <f t="shared" si="0"/>
        <v>96.95</v>
      </c>
      <c r="L29" s="68"/>
      <c r="N29" s="68"/>
    </row>
    <row r="30" spans="1:17" x14ac:dyDescent="0.25">
      <c r="B30" s="44">
        <f t="shared" si="1"/>
        <v>3</v>
      </c>
      <c r="C30" s="44">
        <v>27317557</v>
      </c>
      <c r="D30" s="70" t="s">
        <v>88</v>
      </c>
      <c r="E30" s="70" t="s">
        <v>45</v>
      </c>
      <c r="F30" s="71">
        <v>43571</v>
      </c>
      <c r="G30" s="71">
        <v>43573</v>
      </c>
      <c r="H30" s="72">
        <v>82183</v>
      </c>
      <c r="I30" s="68">
        <v>17078</v>
      </c>
      <c r="J30" s="43">
        <v>1.1299999999999999</v>
      </c>
      <c r="K30" s="64">
        <f t="shared" si="0"/>
        <v>19.3</v>
      </c>
      <c r="L30" s="68"/>
      <c r="M30" s="68"/>
      <c r="N30" s="68"/>
    </row>
    <row r="31" spans="1:17" x14ac:dyDescent="0.25">
      <c r="B31" s="44">
        <f t="shared" si="1"/>
        <v>4</v>
      </c>
      <c r="C31" s="44">
        <v>30072395</v>
      </c>
      <c r="D31" s="70" t="s">
        <v>67</v>
      </c>
      <c r="E31" s="70" t="s">
        <v>45</v>
      </c>
      <c r="F31" s="71">
        <v>43525</v>
      </c>
      <c r="G31" s="71">
        <v>43555</v>
      </c>
      <c r="H31" s="72">
        <v>2454229</v>
      </c>
      <c r="I31" s="68">
        <v>2100</v>
      </c>
      <c r="J31" s="43">
        <v>1.1299999999999999</v>
      </c>
      <c r="K31" s="64">
        <f t="shared" si="0"/>
        <v>2.37</v>
      </c>
      <c r="L31" s="68"/>
      <c r="N31" s="68"/>
    </row>
    <row r="32" spans="1:17" x14ac:dyDescent="0.25">
      <c r="B32" s="44">
        <f t="shared" si="1"/>
        <v>5</v>
      </c>
      <c r="C32" s="44">
        <v>30075584</v>
      </c>
      <c r="D32" s="70" t="s">
        <v>68</v>
      </c>
      <c r="E32" s="70" t="s">
        <v>40</v>
      </c>
      <c r="F32" s="71">
        <v>43525</v>
      </c>
      <c r="G32" s="71">
        <v>43555</v>
      </c>
      <c r="H32" s="72">
        <v>18444465</v>
      </c>
      <c r="I32" s="68">
        <v>4856</v>
      </c>
      <c r="J32" s="43">
        <v>1.1299999999999999</v>
      </c>
      <c r="K32" s="64">
        <f t="shared" si="0"/>
        <v>5.49</v>
      </c>
      <c r="L32" s="68"/>
      <c r="N32" s="68"/>
    </row>
    <row r="33" spans="2:14" x14ac:dyDescent="0.25">
      <c r="B33" s="44">
        <f t="shared" si="1"/>
        <v>6</v>
      </c>
      <c r="C33" s="44">
        <v>30075584</v>
      </c>
      <c r="D33" s="70" t="s">
        <v>68</v>
      </c>
      <c r="E33" s="70" t="s">
        <v>45</v>
      </c>
      <c r="F33" s="71">
        <v>43525</v>
      </c>
      <c r="G33" s="71">
        <v>43555</v>
      </c>
      <c r="H33" s="72">
        <v>2397359</v>
      </c>
      <c r="I33" s="68">
        <v>2198</v>
      </c>
      <c r="J33" s="43">
        <v>1.1299999999999999</v>
      </c>
      <c r="K33" s="64">
        <f t="shared" si="0"/>
        <v>2.48</v>
      </c>
      <c r="L33" s="68"/>
      <c r="N33" s="68"/>
    </row>
    <row r="34" spans="2:14" x14ac:dyDescent="0.25">
      <c r="B34" s="44">
        <f t="shared" si="1"/>
        <v>7</v>
      </c>
      <c r="C34" s="44">
        <v>30081964</v>
      </c>
      <c r="D34" s="70" t="s">
        <v>69</v>
      </c>
      <c r="E34" s="70" t="s">
        <v>39</v>
      </c>
      <c r="F34" s="71">
        <v>43525</v>
      </c>
      <c r="G34" s="71">
        <v>43555</v>
      </c>
      <c r="H34" s="72">
        <v>18626053</v>
      </c>
      <c r="I34" s="68">
        <v>12610</v>
      </c>
      <c r="J34" s="43">
        <v>1.1299999999999999</v>
      </c>
      <c r="K34" s="64">
        <f t="shared" si="0"/>
        <v>14.25</v>
      </c>
      <c r="L34" s="68"/>
      <c r="N34" s="68"/>
    </row>
    <row r="35" spans="2:14" x14ac:dyDescent="0.25">
      <c r="B35" s="44">
        <f t="shared" si="1"/>
        <v>8</v>
      </c>
      <c r="C35" s="44">
        <v>30193505</v>
      </c>
      <c r="D35" s="70" t="s">
        <v>70</v>
      </c>
      <c r="E35" s="70" t="s">
        <v>50</v>
      </c>
      <c r="F35" s="71">
        <v>43466</v>
      </c>
      <c r="G35" s="71">
        <v>43646</v>
      </c>
      <c r="H35" s="72">
        <v>1615594</v>
      </c>
      <c r="I35" s="68">
        <v>624041</v>
      </c>
      <c r="J35" s="43">
        <v>1.1299999999999999</v>
      </c>
      <c r="K35" s="64">
        <f t="shared" si="0"/>
        <v>705.17</v>
      </c>
      <c r="L35" s="68"/>
      <c r="N35" s="68"/>
    </row>
    <row r="36" spans="2:14" x14ac:dyDescent="0.25">
      <c r="B36" s="44">
        <f t="shared" si="1"/>
        <v>9</v>
      </c>
      <c r="C36" s="44">
        <v>30244885</v>
      </c>
      <c r="D36" s="70" t="s">
        <v>98</v>
      </c>
      <c r="E36" s="70" t="s">
        <v>39</v>
      </c>
      <c r="F36" s="71">
        <v>43556</v>
      </c>
      <c r="G36" s="71">
        <v>43646</v>
      </c>
      <c r="H36" s="72">
        <v>50965</v>
      </c>
      <c r="I36" s="68">
        <v>8439</v>
      </c>
      <c r="J36" s="43">
        <v>1.1299999999999999</v>
      </c>
      <c r="K36" s="64">
        <f t="shared" si="0"/>
        <v>9.5399999999999991</v>
      </c>
      <c r="L36" s="68"/>
      <c r="N36" s="68"/>
    </row>
    <row r="37" spans="2:14" x14ac:dyDescent="0.25">
      <c r="B37" s="44">
        <f t="shared" si="1"/>
        <v>10</v>
      </c>
      <c r="C37" s="44">
        <v>30244885</v>
      </c>
      <c r="D37" s="70" t="s">
        <v>98</v>
      </c>
      <c r="E37" s="70" t="s">
        <v>46</v>
      </c>
      <c r="F37" s="71">
        <v>43556</v>
      </c>
      <c r="G37" s="71">
        <v>43646</v>
      </c>
      <c r="H37" s="72">
        <v>521</v>
      </c>
      <c r="I37" s="68">
        <v>110</v>
      </c>
      <c r="J37" s="43">
        <v>1.1299999999999999</v>
      </c>
      <c r="K37" s="64">
        <f t="shared" si="0"/>
        <v>0.12</v>
      </c>
      <c r="L37" s="68"/>
      <c r="N37" s="68"/>
    </row>
    <row r="38" spans="2:14" x14ac:dyDescent="0.25">
      <c r="B38" s="44">
        <f t="shared" si="1"/>
        <v>11</v>
      </c>
      <c r="C38" s="44">
        <v>30244885</v>
      </c>
      <c r="D38" s="70" t="s">
        <v>98</v>
      </c>
      <c r="E38" s="70" t="s">
        <v>41</v>
      </c>
      <c r="F38" s="71">
        <v>43556</v>
      </c>
      <c r="G38" s="71">
        <v>43646</v>
      </c>
      <c r="H38" s="72">
        <v>52968</v>
      </c>
      <c r="I38" s="68">
        <v>10505</v>
      </c>
      <c r="J38" s="43">
        <v>1.1299999999999999</v>
      </c>
      <c r="K38" s="64">
        <f t="shared" si="0"/>
        <v>11.87</v>
      </c>
      <c r="L38" s="68"/>
      <c r="N38" s="68"/>
    </row>
    <row r="39" spans="2:14" x14ac:dyDescent="0.25">
      <c r="B39" s="44">
        <f t="shared" si="1"/>
        <v>12</v>
      </c>
      <c r="C39" s="44">
        <v>30244885</v>
      </c>
      <c r="D39" s="70" t="s">
        <v>98</v>
      </c>
      <c r="E39" s="70" t="s">
        <v>40</v>
      </c>
      <c r="F39" s="71">
        <v>43556</v>
      </c>
      <c r="G39" s="71">
        <v>43646</v>
      </c>
      <c r="H39" s="72">
        <v>86856</v>
      </c>
      <c r="I39" s="68">
        <v>5557</v>
      </c>
      <c r="J39" s="43">
        <v>1.1299999999999999</v>
      </c>
      <c r="K39" s="64">
        <f t="shared" si="0"/>
        <v>6.28</v>
      </c>
      <c r="L39" s="68"/>
      <c r="N39" s="68"/>
    </row>
    <row r="40" spans="2:14" x14ac:dyDescent="0.25">
      <c r="B40" s="44">
        <f t="shared" si="1"/>
        <v>13</v>
      </c>
      <c r="C40" s="44">
        <v>30244885</v>
      </c>
      <c r="D40" s="70" t="s">
        <v>98</v>
      </c>
      <c r="E40" s="70" t="s">
        <v>45</v>
      </c>
      <c r="F40" s="71">
        <v>43556</v>
      </c>
      <c r="G40" s="71">
        <v>43646</v>
      </c>
      <c r="H40" s="72">
        <v>7776</v>
      </c>
      <c r="I40" s="68">
        <v>1316</v>
      </c>
      <c r="J40" s="43">
        <v>1.1299999999999999</v>
      </c>
      <c r="K40" s="64">
        <f t="shared" si="0"/>
        <v>1.49</v>
      </c>
      <c r="L40" s="68"/>
      <c r="N40" s="68"/>
    </row>
    <row r="41" spans="2:14" x14ac:dyDescent="0.25">
      <c r="B41" s="44">
        <f t="shared" si="1"/>
        <v>14</v>
      </c>
      <c r="C41" s="44">
        <v>30303526</v>
      </c>
      <c r="D41" s="70" t="s">
        <v>66</v>
      </c>
      <c r="E41" s="70" t="s">
        <v>39</v>
      </c>
      <c r="F41" s="71">
        <v>43542</v>
      </c>
      <c r="G41" s="71">
        <v>43569</v>
      </c>
      <c r="H41" s="72">
        <v>1345215</v>
      </c>
      <c r="I41" s="68">
        <v>29870</v>
      </c>
      <c r="J41" s="43">
        <v>1.1299999999999999</v>
      </c>
      <c r="K41" s="64">
        <f t="shared" si="0"/>
        <v>33.75</v>
      </c>
      <c r="L41" s="68"/>
      <c r="N41" s="68"/>
    </row>
    <row r="42" spans="2:14" x14ac:dyDescent="0.25">
      <c r="B42" s="44">
        <f t="shared" si="1"/>
        <v>15</v>
      </c>
      <c r="C42" s="44">
        <v>30303526</v>
      </c>
      <c r="D42" s="70" t="s">
        <v>66</v>
      </c>
      <c r="E42" s="70" t="s">
        <v>46</v>
      </c>
      <c r="F42" s="71">
        <v>43542</v>
      </c>
      <c r="G42" s="71">
        <v>43569</v>
      </c>
      <c r="H42" s="72">
        <v>16419</v>
      </c>
      <c r="I42" s="68">
        <v>209</v>
      </c>
      <c r="J42" s="43">
        <v>1.1299999999999999</v>
      </c>
      <c r="K42" s="64">
        <f t="shared" si="0"/>
        <v>0.24</v>
      </c>
      <c r="L42" s="68"/>
      <c r="N42" s="68"/>
    </row>
    <row r="43" spans="2:14" x14ac:dyDescent="0.25">
      <c r="B43" s="44">
        <f t="shared" si="1"/>
        <v>16</v>
      </c>
      <c r="C43" s="44">
        <v>30303526</v>
      </c>
      <c r="D43" s="70" t="s">
        <v>66</v>
      </c>
      <c r="E43" s="70" t="s">
        <v>41</v>
      </c>
      <c r="F43" s="71">
        <v>43542</v>
      </c>
      <c r="G43" s="71">
        <v>43569</v>
      </c>
      <c r="H43" s="72">
        <v>1211559</v>
      </c>
      <c r="I43" s="68">
        <v>25198</v>
      </c>
      <c r="J43" s="43">
        <v>1.1299999999999999</v>
      </c>
      <c r="K43" s="64">
        <f t="shared" si="0"/>
        <v>28.47</v>
      </c>
      <c r="L43" s="68"/>
      <c r="N43" s="68"/>
    </row>
    <row r="44" spans="2:14" x14ac:dyDescent="0.25">
      <c r="B44" s="44">
        <f t="shared" si="1"/>
        <v>17</v>
      </c>
      <c r="C44" s="44">
        <v>30303526</v>
      </c>
      <c r="D44" s="70" t="s">
        <v>66</v>
      </c>
      <c r="E44" s="70" t="s">
        <v>40</v>
      </c>
      <c r="F44" s="71">
        <v>43542</v>
      </c>
      <c r="G44" s="71">
        <v>43569</v>
      </c>
      <c r="H44" s="72">
        <v>940362</v>
      </c>
      <c r="I44" s="68">
        <v>16634</v>
      </c>
      <c r="J44" s="43">
        <v>1.1299999999999999</v>
      </c>
      <c r="K44" s="64">
        <f t="shared" si="0"/>
        <v>18.8</v>
      </c>
      <c r="L44" s="68"/>
      <c r="N44" s="68"/>
    </row>
    <row r="45" spans="2:14" x14ac:dyDescent="0.25">
      <c r="B45" s="44">
        <f t="shared" si="1"/>
        <v>18</v>
      </c>
      <c r="C45" s="44">
        <v>30303526</v>
      </c>
      <c r="D45" s="70" t="s">
        <v>66</v>
      </c>
      <c r="E45" s="70" t="s">
        <v>45</v>
      </c>
      <c r="F45" s="71">
        <v>43542</v>
      </c>
      <c r="G45" s="71">
        <v>43569</v>
      </c>
      <c r="H45" s="72">
        <v>182136</v>
      </c>
      <c r="I45" s="68">
        <v>24279</v>
      </c>
      <c r="J45" s="43">
        <v>1.1299999999999999</v>
      </c>
      <c r="K45" s="64">
        <f t="shared" si="0"/>
        <v>27.44</v>
      </c>
      <c r="L45" s="68"/>
      <c r="N45" s="68"/>
    </row>
    <row r="46" spans="2:14" x14ac:dyDescent="0.25">
      <c r="B46" s="44">
        <f t="shared" si="1"/>
        <v>19</v>
      </c>
      <c r="C46" s="44">
        <v>30308116</v>
      </c>
      <c r="D46" s="70" t="s">
        <v>71</v>
      </c>
      <c r="E46" s="70" t="s">
        <v>41</v>
      </c>
      <c r="F46" s="71">
        <v>43525</v>
      </c>
      <c r="G46" s="71">
        <v>43555</v>
      </c>
      <c r="H46" s="72">
        <v>19101225</v>
      </c>
      <c r="I46" s="68">
        <v>12338</v>
      </c>
      <c r="J46" s="43">
        <v>1.1299999999999999</v>
      </c>
      <c r="K46" s="64">
        <f t="shared" si="0"/>
        <v>13.94</v>
      </c>
      <c r="L46" s="68"/>
      <c r="N46" s="68"/>
    </row>
    <row r="47" spans="2:14" x14ac:dyDescent="0.25">
      <c r="B47" s="44">
        <f t="shared" si="1"/>
        <v>20</v>
      </c>
      <c r="C47" s="44">
        <v>30557861</v>
      </c>
      <c r="D47" s="70" t="s">
        <v>72</v>
      </c>
      <c r="E47" s="70" t="s">
        <v>39</v>
      </c>
      <c r="F47" s="71">
        <v>43466</v>
      </c>
      <c r="G47" s="71">
        <v>43555</v>
      </c>
      <c r="H47" s="72">
        <v>354465</v>
      </c>
      <c r="I47" s="68">
        <v>5</v>
      </c>
      <c r="J47" s="43">
        <v>1.1299999999999999</v>
      </c>
      <c r="K47" s="64">
        <f t="shared" si="0"/>
        <v>0.01</v>
      </c>
      <c r="L47" s="68"/>
      <c r="N47" s="68"/>
    </row>
    <row r="48" spans="2:14" x14ac:dyDescent="0.25">
      <c r="B48" s="44">
        <f t="shared" si="1"/>
        <v>21</v>
      </c>
      <c r="C48" s="44">
        <v>30582253</v>
      </c>
      <c r="D48" s="70" t="s">
        <v>73</v>
      </c>
      <c r="E48" s="70" t="s">
        <v>39</v>
      </c>
      <c r="F48" s="71">
        <v>43525</v>
      </c>
      <c r="G48" s="71">
        <v>43585</v>
      </c>
      <c r="H48" s="72">
        <v>1294175</v>
      </c>
      <c r="I48" s="68">
        <v>264412</v>
      </c>
      <c r="J48" s="43">
        <v>1.1299999999999999</v>
      </c>
      <c r="K48" s="64">
        <f t="shared" si="0"/>
        <v>298.79000000000002</v>
      </c>
      <c r="L48" s="68"/>
      <c r="N48" s="68"/>
    </row>
    <row r="49" spans="2:14" x14ac:dyDescent="0.25">
      <c r="B49" s="44">
        <f t="shared" si="1"/>
        <v>22</v>
      </c>
      <c r="C49" s="44">
        <v>30582253</v>
      </c>
      <c r="D49" s="70" t="s">
        <v>73</v>
      </c>
      <c r="E49" s="70" t="s">
        <v>46</v>
      </c>
      <c r="F49" s="71">
        <v>43556</v>
      </c>
      <c r="G49" s="71">
        <v>43585</v>
      </c>
      <c r="H49" s="72">
        <v>17263</v>
      </c>
      <c r="I49" s="68">
        <v>3979</v>
      </c>
      <c r="J49" s="43">
        <v>1.1299999999999999</v>
      </c>
      <c r="K49" s="64">
        <f t="shared" si="0"/>
        <v>4.5</v>
      </c>
      <c r="L49" s="68"/>
      <c r="N49" s="68"/>
    </row>
    <row r="50" spans="2:14" x14ac:dyDescent="0.25">
      <c r="B50" s="44">
        <f t="shared" si="1"/>
        <v>23</v>
      </c>
      <c r="C50" s="44">
        <v>30582253</v>
      </c>
      <c r="D50" s="70" t="s">
        <v>73</v>
      </c>
      <c r="E50" s="70" t="s">
        <v>41</v>
      </c>
      <c r="F50" s="71">
        <v>43525</v>
      </c>
      <c r="G50" s="71">
        <v>43585</v>
      </c>
      <c r="H50" s="72">
        <v>1216486</v>
      </c>
      <c r="I50" s="68">
        <v>288840</v>
      </c>
      <c r="J50" s="43">
        <v>1.1299999999999999</v>
      </c>
      <c r="K50" s="64">
        <f t="shared" si="0"/>
        <v>326.39</v>
      </c>
      <c r="L50" s="68"/>
      <c r="N50" s="68"/>
    </row>
    <row r="51" spans="2:14" x14ac:dyDescent="0.25">
      <c r="B51" s="44">
        <f>B50+1</f>
        <v>24</v>
      </c>
      <c r="C51" s="44">
        <v>30582253</v>
      </c>
      <c r="D51" s="70" t="s">
        <v>73</v>
      </c>
      <c r="E51" s="70" t="s">
        <v>40</v>
      </c>
      <c r="F51" s="71">
        <v>43556</v>
      </c>
      <c r="G51" s="71">
        <v>43585</v>
      </c>
      <c r="H51" s="72">
        <v>891781</v>
      </c>
      <c r="I51" s="68">
        <v>155348</v>
      </c>
      <c r="J51" s="43">
        <v>1.1299999999999999</v>
      </c>
      <c r="K51" s="64">
        <f t="shared" si="0"/>
        <v>175.54</v>
      </c>
      <c r="L51" s="68"/>
      <c r="N51" s="68"/>
    </row>
    <row r="52" spans="2:14" x14ac:dyDescent="0.25">
      <c r="B52" s="44">
        <f t="shared" si="1"/>
        <v>25</v>
      </c>
      <c r="C52" s="44">
        <v>30582253</v>
      </c>
      <c r="D52" s="70" t="s">
        <v>73</v>
      </c>
      <c r="E52" s="70" t="s">
        <v>45</v>
      </c>
      <c r="F52" s="71">
        <v>43556</v>
      </c>
      <c r="G52" s="71">
        <v>43585</v>
      </c>
      <c r="H52" s="72">
        <v>144721</v>
      </c>
      <c r="I52" s="68">
        <v>35289</v>
      </c>
      <c r="J52" s="43">
        <v>1.1299999999999999</v>
      </c>
      <c r="K52" s="64">
        <f t="shared" si="0"/>
        <v>39.880000000000003</v>
      </c>
      <c r="L52" s="68"/>
      <c r="N52" s="68"/>
    </row>
    <row r="53" spans="2:14" x14ac:dyDescent="0.25">
      <c r="B53" s="44">
        <f t="shared" si="1"/>
        <v>26</v>
      </c>
      <c r="C53" s="44">
        <v>30880807</v>
      </c>
      <c r="D53" s="70" t="s">
        <v>74</v>
      </c>
      <c r="E53" s="70" t="s">
        <v>40</v>
      </c>
      <c r="F53" s="71">
        <v>43542</v>
      </c>
      <c r="G53" s="71">
        <v>43555</v>
      </c>
      <c r="H53" s="72">
        <v>1396474</v>
      </c>
      <c r="I53" s="68">
        <v>6</v>
      </c>
      <c r="J53" s="43">
        <v>1.1299999999999999</v>
      </c>
      <c r="K53" s="64">
        <f t="shared" si="0"/>
        <v>0.01</v>
      </c>
      <c r="L53" s="68"/>
      <c r="N53" s="68"/>
    </row>
    <row r="54" spans="2:14" x14ac:dyDescent="0.25">
      <c r="B54" s="44">
        <f t="shared" si="1"/>
        <v>27</v>
      </c>
      <c r="C54" s="44">
        <v>30905130</v>
      </c>
      <c r="D54" s="70" t="s">
        <v>75</v>
      </c>
      <c r="E54" s="70" t="s">
        <v>39</v>
      </c>
      <c r="F54" s="71">
        <v>43556</v>
      </c>
      <c r="G54" s="71">
        <v>43646</v>
      </c>
      <c r="H54" s="72">
        <v>165073</v>
      </c>
      <c r="I54" s="68">
        <v>33966</v>
      </c>
      <c r="J54" s="43">
        <v>1.1299999999999999</v>
      </c>
      <c r="K54" s="64">
        <f t="shared" si="0"/>
        <v>38.380000000000003</v>
      </c>
      <c r="L54" s="68"/>
      <c r="N54" s="68"/>
    </row>
    <row r="55" spans="2:14" x14ac:dyDescent="0.25">
      <c r="B55" s="44">
        <f t="shared" si="1"/>
        <v>28</v>
      </c>
      <c r="C55" s="44">
        <v>30905130</v>
      </c>
      <c r="D55" s="70" t="s">
        <v>75</v>
      </c>
      <c r="E55" s="70" t="s">
        <v>46</v>
      </c>
      <c r="F55" s="71">
        <v>43556</v>
      </c>
      <c r="G55" s="71">
        <v>43646</v>
      </c>
      <c r="H55" s="72">
        <v>2187</v>
      </c>
      <c r="I55" s="68">
        <v>602</v>
      </c>
      <c r="J55" s="43">
        <v>1.1299999999999999</v>
      </c>
      <c r="K55" s="64">
        <f t="shared" si="0"/>
        <v>0.68</v>
      </c>
      <c r="L55" s="68"/>
      <c r="N55" s="68"/>
    </row>
    <row r="56" spans="2:14" x14ac:dyDescent="0.25">
      <c r="B56" s="44">
        <f t="shared" si="1"/>
        <v>29</v>
      </c>
      <c r="C56" s="44">
        <v>30905130</v>
      </c>
      <c r="D56" s="70" t="s">
        <v>75</v>
      </c>
      <c r="E56" s="70" t="s">
        <v>41</v>
      </c>
      <c r="F56" s="71">
        <v>43556</v>
      </c>
      <c r="G56" s="71">
        <v>43646</v>
      </c>
      <c r="H56" s="72">
        <v>161218</v>
      </c>
      <c r="I56" s="68">
        <v>40948</v>
      </c>
      <c r="J56" s="43">
        <v>1.1299999999999999</v>
      </c>
      <c r="K56" s="64">
        <f t="shared" si="0"/>
        <v>46.27</v>
      </c>
      <c r="L56" s="68"/>
      <c r="N56" s="68"/>
    </row>
    <row r="57" spans="2:14" x14ac:dyDescent="0.25">
      <c r="B57" s="44">
        <f t="shared" si="1"/>
        <v>30</v>
      </c>
      <c r="C57" s="44">
        <v>30905130</v>
      </c>
      <c r="D57" s="70" t="s">
        <v>75</v>
      </c>
      <c r="E57" s="70" t="s">
        <v>40</v>
      </c>
      <c r="F57" s="71">
        <v>43556</v>
      </c>
      <c r="G57" s="71">
        <v>43646</v>
      </c>
      <c r="H57" s="72">
        <v>127468</v>
      </c>
      <c r="I57" s="68">
        <v>21646</v>
      </c>
      <c r="J57" s="43">
        <v>1.1299999999999999</v>
      </c>
      <c r="K57" s="64">
        <f t="shared" si="0"/>
        <v>24.46</v>
      </c>
      <c r="L57" s="68"/>
      <c r="N57" s="68"/>
    </row>
    <row r="58" spans="2:14" x14ac:dyDescent="0.25">
      <c r="B58" s="44">
        <f>B57+1</f>
        <v>31</v>
      </c>
      <c r="C58" s="44">
        <v>30905130</v>
      </c>
      <c r="D58" s="70" t="s">
        <v>75</v>
      </c>
      <c r="E58" s="70" t="s">
        <v>45</v>
      </c>
      <c r="F58" s="71">
        <v>43556</v>
      </c>
      <c r="G58" s="71">
        <v>43646</v>
      </c>
      <c r="H58" s="72">
        <v>17390</v>
      </c>
      <c r="I58" s="68">
        <v>3816</v>
      </c>
      <c r="J58" s="43">
        <v>1.1299999999999999</v>
      </c>
      <c r="K58" s="64">
        <f t="shared" si="0"/>
        <v>4.3099999999999996</v>
      </c>
      <c r="L58" s="68"/>
      <c r="N58" s="68"/>
    </row>
    <row r="59" spans="2:14" x14ac:dyDescent="0.25">
      <c r="B59" s="44">
        <f t="shared" si="1"/>
        <v>32</v>
      </c>
      <c r="C59" s="44">
        <v>30937773</v>
      </c>
      <c r="D59" s="70" t="s">
        <v>76</v>
      </c>
      <c r="E59" s="70" t="s">
        <v>39</v>
      </c>
      <c r="F59" s="71">
        <v>43472</v>
      </c>
      <c r="G59" s="71">
        <v>43555</v>
      </c>
      <c r="H59" s="72">
        <v>107653</v>
      </c>
      <c r="I59" s="68">
        <v>1</v>
      </c>
      <c r="J59" s="43">
        <v>1.1299999999999999</v>
      </c>
      <c r="K59" s="64">
        <f t="shared" si="0"/>
        <v>0</v>
      </c>
      <c r="L59" s="68"/>
      <c r="N59" s="68"/>
    </row>
    <row r="60" spans="2:14" x14ac:dyDescent="0.25">
      <c r="B60" s="44">
        <f t="shared" si="1"/>
        <v>33</v>
      </c>
      <c r="C60" s="44">
        <v>30964531</v>
      </c>
      <c r="D60" s="70" t="s">
        <v>77</v>
      </c>
      <c r="E60" s="70" t="s">
        <v>39</v>
      </c>
      <c r="F60" s="71">
        <v>43556</v>
      </c>
      <c r="G60" s="71">
        <v>43646</v>
      </c>
      <c r="H60" s="72">
        <v>111309</v>
      </c>
      <c r="I60" s="68">
        <v>22595</v>
      </c>
      <c r="J60" s="43">
        <v>1.1299999999999999</v>
      </c>
      <c r="K60" s="64">
        <f t="shared" si="0"/>
        <v>25.53</v>
      </c>
      <c r="L60" s="68"/>
      <c r="N60" s="68"/>
    </row>
    <row r="61" spans="2:14" x14ac:dyDescent="0.25">
      <c r="B61" s="44">
        <f t="shared" si="1"/>
        <v>34</v>
      </c>
      <c r="C61" s="44">
        <v>30964531</v>
      </c>
      <c r="D61" s="70" t="s">
        <v>77</v>
      </c>
      <c r="E61" s="70" t="s">
        <v>46</v>
      </c>
      <c r="F61" s="71">
        <v>43556</v>
      </c>
      <c r="G61" s="71">
        <v>43646</v>
      </c>
      <c r="H61" s="72">
        <v>1384</v>
      </c>
      <c r="I61" s="68">
        <v>397</v>
      </c>
      <c r="J61" s="43">
        <v>1.1299999999999999</v>
      </c>
      <c r="K61" s="64">
        <f t="shared" si="0"/>
        <v>0.45</v>
      </c>
      <c r="L61" s="68"/>
      <c r="N61" s="68"/>
    </row>
    <row r="62" spans="2:14" x14ac:dyDescent="0.25">
      <c r="B62" s="44">
        <f t="shared" si="1"/>
        <v>35</v>
      </c>
      <c r="C62" s="44">
        <v>30964531</v>
      </c>
      <c r="D62" s="70" t="s">
        <v>77</v>
      </c>
      <c r="E62" s="70" t="s">
        <v>41</v>
      </c>
      <c r="F62" s="71">
        <v>43556</v>
      </c>
      <c r="G62" s="71">
        <v>43646</v>
      </c>
      <c r="H62" s="72">
        <v>107918</v>
      </c>
      <c r="I62" s="68">
        <v>27599</v>
      </c>
      <c r="J62" s="43">
        <v>1.1299999999999999</v>
      </c>
      <c r="K62" s="64">
        <f t="shared" si="0"/>
        <v>31.19</v>
      </c>
      <c r="L62" s="68"/>
      <c r="N62" s="68"/>
    </row>
    <row r="63" spans="2:14" x14ac:dyDescent="0.25">
      <c r="B63" s="44">
        <f>B62+1</f>
        <v>36</v>
      </c>
      <c r="C63" s="44">
        <v>30964531</v>
      </c>
      <c r="D63" s="70" t="s">
        <v>77</v>
      </c>
      <c r="E63" s="70" t="s">
        <v>40</v>
      </c>
      <c r="F63" s="71">
        <v>43556</v>
      </c>
      <c r="G63" s="71">
        <v>43646</v>
      </c>
      <c r="H63" s="72">
        <v>84813</v>
      </c>
      <c r="I63" s="68">
        <v>14975</v>
      </c>
      <c r="J63" s="43">
        <v>1.1299999999999999</v>
      </c>
      <c r="K63" s="64">
        <f t="shared" si="0"/>
        <v>16.920000000000002</v>
      </c>
      <c r="L63" s="68"/>
      <c r="N63" s="68"/>
    </row>
    <row r="64" spans="2:14" x14ac:dyDescent="0.25">
      <c r="B64" s="44">
        <f t="shared" si="1"/>
        <v>37</v>
      </c>
      <c r="C64" s="44">
        <v>30964531</v>
      </c>
      <c r="D64" s="70" t="s">
        <v>77</v>
      </c>
      <c r="E64" s="70" t="s">
        <v>45</v>
      </c>
      <c r="F64" s="71">
        <v>43556</v>
      </c>
      <c r="G64" s="71">
        <v>43646</v>
      </c>
      <c r="H64" s="72">
        <v>11995</v>
      </c>
      <c r="I64" s="68">
        <v>2705</v>
      </c>
      <c r="J64" s="43">
        <v>1.1299999999999999</v>
      </c>
      <c r="K64" s="64">
        <f t="shared" si="0"/>
        <v>3.06</v>
      </c>
      <c r="L64" s="68"/>
      <c r="N64" s="68"/>
    </row>
    <row r="65" spans="2:14" x14ac:dyDescent="0.25">
      <c r="B65" s="44">
        <f t="shared" si="1"/>
        <v>38</v>
      </c>
      <c r="C65" s="44">
        <v>30994391</v>
      </c>
      <c r="D65" s="70" t="s">
        <v>89</v>
      </c>
      <c r="E65" s="70" t="s">
        <v>39</v>
      </c>
      <c r="F65" s="71">
        <v>43525</v>
      </c>
      <c r="G65" s="71">
        <v>43585</v>
      </c>
      <c r="H65" s="72">
        <v>1006861</v>
      </c>
      <c r="I65" s="68">
        <v>335321</v>
      </c>
      <c r="J65" s="43">
        <v>1.1299999999999999</v>
      </c>
      <c r="K65" s="64">
        <f t="shared" si="0"/>
        <v>378.91</v>
      </c>
      <c r="L65" s="68"/>
      <c r="N65" s="68"/>
    </row>
    <row r="66" spans="2:14" x14ac:dyDescent="0.25">
      <c r="B66" s="44">
        <f t="shared" si="1"/>
        <v>39</v>
      </c>
      <c r="C66" s="44">
        <v>30994391</v>
      </c>
      <c r="D66" s="70" t="s">
        <v>89</v>
      </c>
      <c r="E66" s="70" t="s">
        <v>46</v>
      </c>
      <c r="F66" s="71">
        <v>43556</v>
      </c>
      <c r="G66" s="71">
        <v>43585</v>
      </c>
      <c r="H66" s="72">
        <v>14920</v>
      </c>
      <c r="I66" s="68">
        <v>5990</v>
      </c>
      <c r="J66" s="43">
        <v>1.1299999999999999</v>
      </c>
      <c r="K66" s="64">
        <f t="shared" si="0"/>
        <v>6.77</v>
      </c>
      <c r="L66" s="68"/>
      <c r="N66" s="68"/>
    </row>
    <row r="67" spans="2:14" x14ac:dyDescent="0.25">
      <c r="B67" s="44">
        <f t="shared" si="1"/>
        <v>40</v>
      </c>
      <c r="C67" s="44">
        <v>30994391</v>
      </c>
      <c r="D67" s="70" t="s">
        <v>89</v>
      </c>
      <c r="E67" s="70" t="s">
        <v>41</v>
      </c>
      <c r="F67" s="71">
        <v>43525</v>
      </c>
      <c r="G67" s="71">
        <v>43585</v>
      </c>
      <c r="H67" s="72">
        <v>969208</v>
      </c>
      <c r="I67" s="68">
        <v>387920</v>
      </c>
      <c r="J67" s="43">
        <v>1.1299999999999999</v>
      </c>
      <c r="K67" s="64">
        <f t="shared" si="0"/>
        <v>438.35</v>
      </c>
      <c r="L67" s="68"/>
      <c r="N67" s="68"/>
    </row>
    <row r="68" spans="2:14" x14ac:dyDescent="0.25">
      <c r="B68" s="44">
        <f t="shared" si="1"/>
        <v>41</v>
      </c>
      <c r="C68" s="44">
        <v>30994391</v>
      </c>
      <c r="D68" s="70" t="s">
        <v>89</v>
      </c>
      <c r="E68" s="70" t="s">
        <v>40</v>
      </c>
      <c r="F68" s="71">
        <v>43556</v>
      </c>
      <c r="G68" s="71">
        <v>43585</v>
      </c>
      <c r="H68" s="72">
        <v>605593</v>
      </c>
      <c r="I68" s="68">
        <v>204841</v>
      </c>
      <c r="J68" s="43">
        <v>1.1299999999999999</v>
      </c>
      <c r="K68" s="64">
        <f t="shared" si="0"/>
        <v>231.47</v>
      </c>
      <c r="L68" s="68"/>
      <c r="N68" s="68"/>
    </row>
    <row r="69" spans="2:14" x14ac:dyDescent="0.25">
      <c r="B69" s="44">
        <f t="shared" si="1"/>
        <v>42</v>
      </c>
      <c r="C69" s="44">
        <v>30994391</v>
      </c>
      <c r="D69" s="70" t="s">
        <v>89</v>
      </c>
      <c r="E69" s="70" t="s">
        <v>45</v>
      </c>
      <c r="F69" s="71">
        <v>43556</v>
      </c>
      <c r="G69" s="71">
        <v>43585</v>
      </c>
      <c r="H69" s="72">
        <v>114867</v>
      </c>
      <c r="I69" s="68">
        <v>37365</v>
      </c>
      <c r="J69" s="43">
        <v>1.1299999999999999</v>
      </c>
      <c r="K69" s="64">
        <f t="shared" si="0"/>
        <v>42.22</v>
      </c>
      <c r="L69" s="68"/>
      <c r="N69" s="68"/>
    </row>
    <row r="70" spans="2:14" x14ac:dyDescent="0.25">
      <c r="B70" s="44">
        <f t="shared" si="1"/>
        <v>43</v>
      </c>
      <c r="C70" s="44">
        <v>31045715</v>
      </c>
      <c r="D70" s="70" t="s">
        <v>78</v>
      </c>
      <c r="E70" s="70" t="s">
        <v>39</v>
      </c>
      <c r="F70" s="71">
        <v>43525</v>
      </c>
      <c r="G70" s="71">
        <v>43555</v>
      </c>
      <c r="H70" s="72">
        <v>2070139</v>
      </c>
      <c r="I70" s="68">
        <v>8</v>
      </c>
      <c r="J70" s="43">
        <v>1.1299999999999999</v>
      </c>
      <c r="K70" s="64">
        <f t="shared" si="0"/>
        <v>0.01</v>
      </c>
      <c r="L70" s="68"/>
      <c r="N70" s="68"/>
    </row>
    <row r="71" spans="2:14" x14ac:dyDescent="0.25">
      <c r="B71" s="44">
        <f t="shared" si="1"/>
        <v>44</v>
      </c>
      <c r="C71" s="44">
        <v>31045715</v>
      </c>
      <c r="D71" s="70" t="s">
        <v>78</v>
      </c>
      <c r="E71" s="70" t="s">
        <v>41</v>
      </c>
      <c r="F71" s="71">
        <v>43525</v>
      </c>
      <c r="G71" s="71">
        <v>43555</v>
      </c>
      <c r="H71" s="72">
        <v>1935204</v>
      </c>
      <c r="I71" s="68">
        <v>6</v>
      </c>
      <c r="J71" s="43">
        <v>1.1299999999999999</v>
      </c>
      <c r="K71" s="64">
        <f t="shared" ref="K71:K124" si="2">ROUND(I71*(J71/1000),2)</f>
        <v>0.01</v>
      </c>
      <c r="L71" s="68"/>
      <c r="N71" s="68"/>
    </row>
    <row r="72" spans="2:14" x14ac:dyDescent="0.25">
      <c r="B72" s="44">
        <f t="shared" si="1"/>
        <v>45</v>
      </c>
      <c r="C72" s="44">
        <v>31068403</v>
      </c>
      <c r="D72" s="70" t="s">
        <v>79</v>
      </c>
      <c r="E72" s="70" t="s">
        <v>39</v>
      </c>
      <c r="F72" s="71">
        <v>43556</v>
      </c>
      <c r="G72" s="71">
        <v>43646</v>
      </c>
      <c r="H72" s="72">
        <v>1757579</v>
      </c>
      <c r="I72" s="68">
        <v>144656</v>
      </c>
      <c r="J72" s="43">
        <v>1.1299999999999999</v>
      </c>
      <c r="K72" s="64">
        <f t="shared" si="2"/>
        <v>163.46</v>
      </c>
      <c r="L72" s="68"/>
      <c r="N72" s="68"/>
    </row>
    <row r="73" spans="2:14" x14ac:dyDescent="0.25">
      <c r="B73" s="44">
        <f t="shared" si="1"/>
        <v>46</v>
      </c>
      <c r="C73" s="44">
        <v>31070224</v>
      </c>
      <c r="D73" s="70" t="s">
        <v>80</v>
      </c>
      <c r="E73" s="70" t="s">
        <v>39</v>
      </c>
      <c r="F73" s="71">
        <v>43556</v>
      </c>
      <c r="G73" s="71">
        <v>43646</v>
      </c>
      <c r="H73" s="72">
        <v>2603112</v>
      </c>
      <c r="I73" s="68">
        <v>640977</v>
      </c>
      <c r="J73" s="43">
        <v>1.1299999999999999</v>
      </c>
      <c r="K73" s="64">
        <f t="shared" si="2"/>
        <v>724.3</v>
      </c>
      <c r="L73" s="68"/>
      <c r="N73" s="68"/>
    </row>
    <row r="74" spans="2:14" x14ac:dyDescent="0.25">
      <c r="B74" s="44">
        <f t="shared" si="1"/>
        <v>47</v>
      </c>
      <c r="C74" s="44">
        <v>31070224</v>
      </c>
      <c r="D74" s="70" t="s">
        <v>80</v>
      </c>
      <c r="E74" s="70" t="s">
        <v>46</v>
      </c>
      <c r="F74" s="71">
        <v>43556</v>
      </c>
      <c r="G74" s="71">
        <v>43646</v>
      </c>
      <c r="H74" s="72">
        <v>36280</v>
      </c>
      <c r="I74" s="68">
        <v>11270</v>
      </c>
      <c r="J74" s="43">
        <v>1.1299999999999999</v>
      </c>
      <c r="K74" s="64">
        <f t="shared" si="2"/>
        <v>12.74</v>
      </c>
      <c r="L74" s="68"/>
      <c r="N74" s="68"/>
    </row>
    <row r="75" spans="2:14" x14ac:dyDescent="0.25">
      <c r="B75" s="44">
        <f t="shared" si="1"/>
        <v>48</v>
      </c>
      <c r="C75" s="44">
        <v>31070224</v>
      </c>
      <c r="D75" s="70" t="s">
        <v>80</v>
      </c>
      <c r="E75" s="70" t="s">
        <v>41</v>
      </c>
      <c r="F75" s="71">
        <v>43556</v>
      </c>
      <c r="G75" s="71">
        <v>43646</v>
      </c>
      <c r="H75" s="72">
        <v>2607191</v>
      </c>
      <c r="I75" s="68">
        <v>776767</v>
      </c>
      <c r="J75" s="43">
        <v>1.1299999999999999</v>
      </c>
      <c r="K75" s="64">
        <f t="shared" si="2"/>
        <v>877.75</v>
      </c>
      <c r="L75" s="68"/>
      <c r="N75" s="68"/>
    </row>
    <row r="76" spans="2:14" x14ac:dyDescent="0.25">
      <c r="B76" s="44">
        <f t="shared" si="1"/>
        <v>49</v>
      </c>
      <c r="C76" s="44">
        <v>31070224</v>
      </c>
      <c r="D76" s="70" t="s">
        <v>80</v>
      </c>
      <c r="E76" s="70" t="s">
        <v>40</v>
      </c>
      <c r="F76" s="71">
        <v>43556</v>
      </c>
      <c r="G76" s="71">
        <v>43646</v>
      </c>
      <c r="H76" s="72">
        <v>1854460</v>
      </c>
      <c r="I76" s="68">
        <v>393554</v>
      </c>
      <c r="J76" s="43">
        <v>1.1299999999999999</v>
      </c>
      <c r="K76" s="64">
        <f t="shared" si="2"/>
        <v>444.72</v>
      </c>
      <c r="L76" s="68"/>
      <c r="N76" s="68"/>
    </row>
    <row r="77" spans="2:14" x14ac:dyDescent="0.25">
      <c r="B77" s="44"/>
      <c r="C77" s="44">
        <v>31070224</v>
      </c>
      <c r="D77" s="70" t="s">
        <v>80</v>
      </c>
      <c r="E77" s="70" t="s">
        <v>45</v>
      </c>
      <c r="F77" s="71">
        <v>43556</v>
      </c>
      <c r="G77" s="71">
        <v>43646</v>
      </c>
      <c r="H77" s="72">
        <v>282613</v>
      </c>
      <c r="I77" s="68">
        <v>75672</v>
      </c>
      <c r="J77" s="43">
        <v>1.1299999999999999</v>
      </c>
      <c r="K77" s="64">
        <f t="shared" si="2"/>
        <v>85.51</v>
      </c>
      <c r="L77" s="68"/>
      <c r="N77" s="68"/>
    </row>
    <row r="78" spans="2:14" x14ac:dyDescent="0.25">
      <c r="B78" s="44">
        <f>B76+1</f>
        <v>50</v>
      </c>
      <c r="C78" s="44">
        <v>31124456</v>
      </c>
      <c r="D78" s="70" t="s">
        <v>81</v>
      </c>
      <c r="E78" s="70" t="s">
        <v>39</v>
      </c>
      <c r="F78" s="71">
        <v>43479</v>
      </c>
      <c r="G78" s="71">
        <v>43555</v>
      </c>
      <c r="H78" s="72">
        <v>259942</v>
      </c>
      <c r="I78" s="68">
        <v>3</v>
      </c>
      <c r="J78" s="43">
        <v>1.1299999999999999</v>
      </c>
      <c r="K78" s="64">
        <f t="shared" si="2"/>
        <v>0</v>
      </c>
      <c r="L78" s="68"/>
      <c r="N78" s="68"/>
    </row>
    <row r="79" spans="2:14" x14ac:dyDescent="0.25">
      <c r="B79" s="44">
        <f t="shared" si="1"/>
        <v>51</v>
      </c>
      <c r="C79" s="44">
        <v>31172959</v>
      </c>
      <c r="D79" s="70" t="s">
        <v>82</v>
      </c>
      <c r="E79" s="70" t="s">
        <v>39</v>
      </c>
      <c r="F79" s="71">
        <v>43535</v>
      </c>
      <c r="G79" s="71">
        <v>43555</v>
      </c>
      <c r="H79" s="72">
        <v>238014</v>
      </c>
      <c r="I79" s="68">
        <v>4</v>
      </c>
      <c r="J79" s="43">
        <v>1.1299999999999999</v>
      </c>
      <c r="K79" s="64">
        <f t="shared" si="2"/>
        <v>0</v>
      </c>
      <c r="L79" s="68"/>
      <c r="N79" s="68"/>
    </row>
    <row r="80" spans="2:14" x14ac:dyDescent="0.25">
      <c r="B80" s="44">
        <f t="shared" si="1"/>
        <v>52</v>
      </c>
      <c r="C80" s="44">
        <v>31264408</v>
      </c>
      <c r="D80" s="70" t="s">
        <v>83</v>
      </c>
      <c r="E80" s="70" t="s">
        <v>39</v>
      </c>
      <c r="F80" s="71">
        <v>43525</v>
      </c>
      <c r="G80" s="71">
        <v>43555</v>
      </c>
      <c r="H80" s="72">
        <v>1481457</v>
      </c>
      <c r="I80" s="68">
        <v>1</v>
      </c>
      <c r="J80" s="43">
        <v>1.1299999999999999</v>
      </c>
      <c r="K80" s="64">
        <f t="shared" si="2"/>
        <v>0</v>
      </c>
      <c r="L80" s="68"/>
      <c r="N80" s="68"/>
    </row>
    <row r="81" spans="2:14" x14ac:dyDescent="0.25">
      <c r="B81" s="44">
        <f t="shared" si="1"/>
        <v>53</v>
      </c>
      <c r="C81" s="44">
        <v>31264408</v>
      </c>
      <c r="D81" s="70" t="s">
        <v>83</v>
      </c>
      <c r="E81" s="70" t="s">
        <v>40</v>
      </c>
      <c r="F81" s="71">
        <v>43525</v>
      </c>
      <c r="G81" s="71">
        <v>43555</v>
      </c>
      <c r="H81" s="72">
        <v>970771</v>
      </c>
      <c r="I81" s="68">
        <v>1</v>
      </c>
      <c r="J81" s="43">
        <v>1.1299999999999999</v>
      </c>
      <c r="K81" s="64">
        <f t="shared" si="2"/>
        <v>0</v>
      </c>
      <c r="L81" s="68"/>
      <c r="N81" s="68"/>
    </row>
    <row r="82" spans="2:14" x14ac:dyDescent="0.25">
      <c r="B82" s="44">
        <f t="shared" si="1"/>
        <v>54</v>
      </c>
      <c r="C82" s="44">
        <v>31275208</v>
      </c>
      <c r="D82" s="70" t="s">
        <v>84</v>
      </c>
      <c r="E82" s="70" t="s">
        <v>39</v>
      </c>
      <c r="F82" s="71">
        <v>43556</v>
      </c>
      <c r="G82" s="71">
        <v>43646</v>
      </c>
      <c r="H82" s="72">
        <v>520444</v>
      </c>
      <c r="I82" s="68">
        <v>134223</v>
      </c>
      <c r="J82" s="43">
        <v>1.1299999999999999</v>
      </c>
      <c r="K82" s="64">
        <f t="shared" si="2"/>
        <v>151.66999999999999</v>
      </c>
      <c r="L82" s="68"/>
      <c r="N82" s="68"/>
    </row>
    <row r="83" spans="2:14" x14ac:dyDescent="0.25">
      <c r="B83" s="44">
        <f t="shared" si="1"/>
        <v>55</v>
      </c>
      <c r="C83" s="44">
        <v>31275208</v>
      </c>
      <c r="D83" s="70" t="s">
        <v>84</v>
      </c>
      <c r="E83" s="70" t="s">
        <v>46</v>
      </c>
      <c r="F83" s="71">
        <v>43556</v>
      </c>
      <c r="G83" s="71">
        <v>43646</v>
      </c>
      <c r="H83" s="72">
        <v>7660</v>
      </c>
      <c r="I83" s="68">
        <v>2354</v>
      </c>
      <c r="J83" s="43">
        <v>1.1299999999999999</v>
      </c>
      <c r="K83" s="64">
        <f t="shared" si="2"/>
        <v>2.66</v>
      </c>
      <c r="L83" s="68"/>
      <c r="N83" s="68"/>
    </row>
    <row r="84" spans="2:14" x14ac:dyDescent="0.25">
      <c r="B84" s="44">
        <f t="shared" si="1"/>
        <v>56</v>
      </c>
      <c r="C84" s="44">
        <v>31275208</v>
      </c>
      <c r="D84" s="70" t="s">
        <v>84</v>
      </c>
      <c r="E84" s="70" t="s">
        <v>41</v>
      </c>
      <c r="F84" s="71">
        <v>43556</v>
      </c>
      <c r="G84" s="71">
        <v>43646</v>
      </c>
      <c r="H84" s="72">
        <v>503270</v>
      </c>
      <c r="I84" s="68">
        <v>147658</v>
      </c>
      <c r="J84" s="43">
        <v>1.1299999999999999</v>
      </c>
      <c r="K84" s="64">
        <f t="shared" si="2"/>
        <v>166.85</v>
      </c>
      <c r="L84" s="68"/>
      <c r="N84" s="68"/>
    </row>
    <row r="85" spans="2:14" x14ac:dyDescent="0.25">
      <c r="B85" s="44">
        <f t="shared" si="1"/>
        <v>57</v>
      </c>
      <c r="C85" s="44">
        <v>31275208</v>
      </c>
      <c r="D85" s="70" t="s">
        <v>84</v>
      </c>
      <c r="E85" s="70" t="s">
        <v>40</v>
      </c>
      <c r="F85" s="71">
        <v>43556</v>
      </c>
      <c r="G85" s="71">
        <v>43646</v>
      </c>
      <c r="H85" s="72">
        <v>361681</v>
      </c>
      <c r="I85" s="68">
        <v>90154</v>
      </c>
      <c r="J85" s="43">
        <v>1.1299999999999999</v>
      </c>
      <c r="K85" s="64">
        <f t="shared" si="2"/>
        <v>101.87</v>
      </c>
      <c r="L85" s="68"/>
      <c r="N85" s="68"/>
    </row>
    <row r="86" spans="2:14" x14ac:dyDescent="0.25">
      <c r="B86" s="44">
        <f t="shared" si="1"/>
        <v>58</v>
      </c>
      <c r="C86" s="44">
        <v>31275208</v>
      </c>
      <c r="D86" s="70" t="s">
        <v>84</v>
      </c>
      <c r="E86" s="70" t="s">
        <v>45</v>
      </c>
      <c r="F86" s="71">
        <v>43556</v>
      </c>
      <c r="G86" s="71">
        <v>43646</v>
      </c>
      <c r="H86" s="72">
        <v>59716</v>
      </c>
      <c r="I86" s="68">
        <v>17135</v>
      </c>
      <c r="J86" s="43">
        <v>1.1299999999999999</v>
      </c>
      <c r="K86" s="64">
        <f t="shared" si="2"/>
        <v>19.36</v>
      </c>
      <c r="L86" s="68"/>
      <c r="N86" s="68"/>
    </row>
    <row r="87" spans="2:14" x14ac:dyDescent="0.25">
      <c r="B87" s="44">
        <f t="shared" si="1"/>
        <v>59</v>
      </c>
      <c r="C87" s="44">
        <v>31287029</v>
      </c>
      <c r="D87" s="70" t="s">
        <v>85</v>
      </c>
      <c r="E87" s="70" t="s">
        <v>39</v>
      </c>
      <c r="F87" s="71">
        <v>43549</v>
      </c>
      <c r="G87" s="71">
        <v>43555</v>
      </c>
      <c r="H87" s="72">
        <v>330483</v>
      </c>
      <c r="I87" s="68">
        <v>17</v>
      </c>
      <c r="J87" s="43">
        <v>1.1299999999999999</v>
      </c>
      <c r="K87" s="64">
        <f t="shared" si="2"/>
        <v>0.02</v>
      </c>
      <c r="L87" s="68"/>
      <c r="N87" s="68"/>
    </row>
    <row r="88" spans="2:14" x14ac:dyDescent="0.25">
      <c r="B88" s="44">
        <f t="shared" si="1"/>
        <v>60</v>
      </c>
      <c r="C88" s="44">
        <v>31327031</v>
      </c>
      <c r="D88" s="70" t="s">
        <v>86</v>
      </c>
      <c r="E88" s="70" t="s">
        <v>41</v>
      </c>
      <c r="F88" s="71">
        <v>43535</v>
      </c>
      <c r="G88" s="71">
        <v>43555</v>
      </c>
      <c r="H88" s="72">
        <v>580631</v>
      </c>
      <c r="I88" s="68">
        <v>2</v>
      </c>
      <c r="J88" s="43">
        <v>1.1299999999999999</v>
      </c>
      <c r="K88" s="64">
        <f t="shared" si="2"/>
        <v>0</v>
      </c>
      <c r="L88" s="68"/>
      <c r="N88" s="68"/>
    </row>
    <row r="89" spans="2:14" x14ac:dyDescent="0.25">
      <c r="B89" s="44">
        <f t="shared" si="1"/>
        <v>61</v>
      </c>
      <c r="C89" s="44">
        <v>31352783</v>
      </c>
      <c r="D89" s="70" t="s">
        <v>87</v>
      </c>
      <c r="E89" s="70" t="s">
        <v>41</v>
      </c>
      <c r="F89" s="71">
        <v>43481</v>
      </c>
      <c r="G89" s="71">
        <v>43576</v>
      </c>
      <c r="H89" s="72">
        <v>1225079</v>
      </c>
      <c r="I89" s="68">
        <v>233982</v>
      </c>
      <c r="J89" s="43">
        <v>1.1299999999999999</v>
      </c>
      <c r="K89" s="64">
        <f t="shared" si="2"/>
        <v>264.39999999999998</v>
      </c>
      <c r="L89" s="68"/>
      <c r="N89" s="68"/>
    </row>
    <row r="90" spans="2:14" x14ac:dyDescent="0.25">
      <c r="B90" s="44">
        <f t="shared" si="1"/>
        <v>62</v>
      </c>
      <c r="C90" s="44">
        <v>31803791</v>
      </c>
      <c r="D90" s="70" t="s">
        <v>90</v>
      </c>
      <c r="E90" s="70" t="s">
        <v>39</v>
      </c>
      <c r="F90" s="71">
        <v>43556</v>
      </c>
      <c r="G90" s="71">
        <v>43646</v>
      </c>
      <c r="H90" s="72">
        <v>429483</v>
      </c>
      <c r="I90" s="68">
        <v>216180</v>
      </c>
      <c r="J90" s="43">
        <v>1.1299999999999999</v>
      </c>
      <c r="K90" s="64">
        <f t="shared" si="2"/>
        <v>244.28</v>
      </c>
      <c r="L90" s="68"/>
      <c r="N90" s="68"/>
    </row>
    <row r="91" spans="2:14" x14ac:dyDescent="0.25">
      <c r="B91" s="44">
        <f t="shared" si="1"/>
        <v>63</v>
      </c>
      <c r="C91" s="44">
        <v>31803791</v>
      </c>
      <c r="D91" s="70" t="s">
        <v>90</v>
      </c>
      <c r="E91" s="70" t="s">
        <v>46</v>
      </c>
      <c r="F91" s="71">
        <v>43556</v>
      </c>
      <c r="G91" s="71">
        <v>43646</v>
      </c>
      <c r="H91" s="72">
        <v>5627</v>
      </c>
      <c r="I91" s="68">
        <v>3017</v>
      </c>
      <c r="J91" s="43">
        <v>1.1299999999999999</v>
      </c>
      <c r="K91" s="64">
        <f t="shared" si="2"/>
        <v>3.41</v>
      </c>
      <c r="L91" s="68"/>
      <c r="N91" s="68"/>
    </row>
    <row r="92" spans="2:14" x14ac:dyDescent="0.25">
      <c r="B92" s="44">
        <f t="shared" si="1"/>
        <v>64</v>
      </c>
      <c r="C92" s="44">
        <v>31803791</v>
      </c>
      <c r="D92" s="70" t="s">
        <v>90</v>
      </c>
      <c r="E92" s="70" t="s">
        <v>41</v>
      </c>
      <c r="F92" s="71">
        <v>43556</v>
      </c>
      <c r="G92" s="71">
        <v>43646</v>
      </c>
      <c r="H92" s="72">
        <v>396343</v>
      </c>
      <c r="I92" s="68">
        <v>211687</v>
      </c>
      <c r="J92" s="43">
        <v>1.1299999999999999</v>
      </c>
      <c r="K92" s="64">
        <f t="shared" si="2"/>
        <v>239.21</v>
      </c>
      <c r="L92" s="68"/>
      <c r="N92" s="68"/>
    </row>
    <row r="93" spans="2:14" x14ac:dyDescent="0.25">
      <c r="B93" s="44">
        <f t="shared" si="1"/>
        <v>65</v>
      </c>
      <c r="C93" s="44">
        <v>31803791</v>
      </c>
      <c r="D93" s="70" t="s">
        <v>90</v>
      </c>
      <c r="E93" s="70" t="s">
        <v>40</v>
      </c>
      <c r="F93" s="71">
        <v>43556</v>
      </c>
      <c r="G93" s="71">
        <v>43646</v>
      </c>
      <c r="H93" s="72">
        <v>265305</v>
      </c>
      <c r="I93" s="68">
        <v>125792</v>
      </c>
      <c r="J93" s="43">
        <v>1.1299999999999999</v>
      </c>
      <c r="K93" s="64">
        <f t="shared" si="2"/>
        <v>142.13999999999999</v>
      </c>
      <c r="L93" s="68"/>
      <c r="N93" s="68"/>
    </row>
    <row r="94" spans="2:14" x14ac:dyDescent="0.25">
      <c r="B94" s="44">
        <f t="shared" si="1"/>
        <v>66</v>
      </c>
      <c r="C94" s="44">
        <v>31803791</v>
      </c>
      <c r="D94" s="70" t="s">
        <v>90</v>
      </c>
      <c r="E94" s="70" t="s">
        <v>45</v>
      </c>
      <c r="F94" s="71">
        <v>43556</v>
      </c>
      <c r="G94" s="71">
        <v>43646</v>
      </c>
      <c r="H94" s="72">
        <v>59387</v>
      </c>
      <c r="I94" s="68">
        <v>30039</v>
      </c>
      <c r="J94" s="43">
        <v>1.1299999999999999</v>
      </c>
      <c r="K94" s="64">
        <f t="shared" si="2"/>
        <v>33.94</v>
      </c>
      <c r="L94" s="68"/>
      <c r="N94" s="68"/>
    </row>
    <row r="95" spans="2:14" x14ac:dyDescent="0.25">
      <c r="B95" s="44">
        <f t="shared" si="1"/>
        <v>67</v>
      </c>
      <c r="C95" s="44">
        <v>32363297</v>
      </c>
      <c r="D95" s="70" t="s">
        <v>91</v>
      </c>
      <c r="E95" s="70" t="s">
        <v>41</v>
      </c>
      <c r="F95" s="71">
        <v>43538</v>
      </c>
      <c r="G95" s="71">
        <v>43585</v>
      </c>
      <c r="H95" s="72">
        <v>717217</v>
      </c>
      <c r="I95" s="68">
        <v>284941</v>
      </c>
      <c r="J95" s="43">
        <v>1.1299999999999999</v>
      </c>
      <c r="K95" s="64">
        <f t="shared" si="2"/>
        <v>321.98</v>
      </c>
      <c r="L95" s="68"/>
      <c r="N95" s="68"/>
    </row>
    <row r="96" spans="2:14" x14ac:dyDescent="0.25">
      <c r="B96" s="44">
        <f t="shared" si="1"/>
        <v>68</v>
      </c>
      <c r="C96" s="44">
        <v>32370375</v>
      </c>
      <c r="D96" s="70" t="s">
        <v>92</v>
      </c>
      <c r="E96" s="70" t="s">
        <v>41</v>
      </c>
      <c r="F96" s="71">
        <v>43538</v>
      </c>
      <c r="G96" s="71">
        <v>43585</v>
      </c>
      <c r="H96" s="72">
        <v>467971</v>
      </c>
      <c r="I96" s="68">
        <v>187382</v>
      </c>
      <c r="J96" s="43">
        <v>1.1299999999999999</v>
      </c>
      <c r="K96" s="64">
        <f t="shared" si="2"/>
        <v>211.74</v>
      </c>
      <c r="L96" s="68"/>
      <c r="N96" s="68"/>
    </row>
    <row r="97" spans="2:14" x14ac:dyDescent="0.25">
      <c r="B97" s="44">
        <f t="shared" si="1"/>
        <v>69</v>
      </c>
      <c r="C97" s="44">
        <v>32413100</v>
      </c>
      <c r="D97" s="70" t="s">
        <v>93</v>
      </c>
      <c r="E97" s="70" t="s">
        <v>39</v>
      </c>
      <c r="F97" s="71">
        <v>43535</v>
      </c>
      <c r="G97" s="71">
        <v>43646</v>
      </c>
      <c r="H97" s="72">
        <v>695317</v>
      </c>
      <c r="I97" s="68">
        <v>251486</v>
      </c>
      <c r="J97" s="43">
        <v>1.1299999999999999</v>
      </c>
      <c r="K97" s="64">
        <f t="shared" si="2"/>
        <v>284.18</v>
      </c>
      <c r="L97" s="68"/>
      <c r="N97" s="68"/>
    </row>
    <row r="98" spans="2:14" x14ac:dyDescent="0.25">
      <c r="B98" s="44">
        <f t="shared" si="1"/>
        <v>70</v>
      </c>
      <c r="C98" s="44">
        <v>32420986</v>
      </c>
      <c r="D98" s="70" t="s">
        <v>94</v>
      </c>
      <c r="E98" s="70" t="s">
        <v>40</v>
      </c>
      <c r="F98" s="71">
        <v>43539</v>
      </c>
      <c r="G98" s="71">
        <v>43559</v>
      </c>
      <c r="H98" s="72">
        <v>543476</v>
      </c>
      <c r="I98" s="68">
        <v>92457</v>
      </c>
      <c r="J98" s="43">
        <v>1.1299999999999999</v>
      </c>
      <c r="K98" s="64">
        <f t="shared" si="2"/>
        <v>104.48</v>
      </c>
      <c r="L98" s="68"/>
      <c r="N98" s="68"/>
    </row>
    <row r="99" spans="2:14" x14ac:dyDescent="0.25">
      <c r="B99" s="44">
        <f t="shared" si="1"/>
        <v>71</v>
      </c>
      <c r="C99" s="44">
        <v>32758074</v>
      </c>
      <c r="D99" s="70" t="s">
        <v>95</v>
      </c>
      <c r="E99" s="70" t="s">
        <v>39</v>
      </c>
      <c r="F99" s="71">
        <v>43549</v>
      </c>
      <c r="G99" s="71">
        <v>43590</v>
      </c>
      <c r="H99" s="72">
        <v>126996</v>
      </c>
      <c r="I99" s="68">
        <v>101235</v>
      </c>
      <c r="J99" s="43">
        <v>1.1299999999999999</v>
      </c>
      <c r="K99" s="64">
        <f t="shared" si="2"/>
        <v>114.4</v>
      </c>
      <c r="L99" s="68"/>
      <c r="N99" s="68"/>
    </row>
    <row r="100" spans="2:14" x14ac:dyDescent="0.25">
      <c r="B100" s="44">
        <f t="shared" si="1"/>
        <v>72</v>
      </c>
      <c r="C100" s="44">
        <v>32758074</v>
      </c>
      <c r="D100" s="70" t="s">
        <v>95</v>
      </c>
      <c r="E100" s="70" t="s">
        <v>46</v>
      </c>
      <c r="F100" s="71">
        <v>43549</v>
      </c>
      <c r="G100" s="71">
        <v>43590</v>
      </c>
      <c r="H100" s="72">
        <v>2047</v>
      </c>
      <c r="I100" s="68">
        <v>1631</v>
      </c>
      <c r="J100" s="43">
        <v>1.1299999999999999</v>
      </c>
      <c r="K100" s="64">
        <f t="shared" si="2"/>
        <v>1.84</v>
      </c>
      <c r="L100" s="68"/>
      <c r="N100" s="68"/>
    </row>
    <row r="101" spans="2:14" x14ac:dyDescent="0.25">
      <c r="B101" s="44">
        <f t="shared" si="1"/>
        <v>73</v>
      </c>
      <c r="C101" s="44">
        <v>32758074</v>
      </c>
      <c r="D101" s="70" t="s">
        <v>95</v>
      </c>
      <c r="E101" s="70" t="s">
        <v>41</v>
      </c>
      <c r="F101" s="71">
        <v>43549</v>
      </c>
      <c r="G101" s="71">
        <v>43590</v>
      </c>
      <c r="H101" s="72">
        <v>130291</v>
      </c>
      <c r="I101" s="68">
        <v>108227</v>
      </c>
      <c r="J101" s="43">
        <v>1.1299999999999999</v>
      </c>
      <c r="K101" s="64">
        <f t="shared" si="2"/>
        <v>122.3</v>
      </c>
      <c r="L101" s="68"/>
      <c r="N101" s="68"/>
    </row>
    <row r="102" spans="2:14" x14ac:dyDescent="0.25">
      <c r="B102" s="44">
        <f t="shared" si="1"/>
        <v>74</v>
      </c>
      <c r="C102" s="44">
        <v>32758074</v>
      </c>
      <c r="D102" s="70" t="s">
        <v>95</v>
      </c>
      <c r="E102" s="70" t="s">
        <v>40</v>
      </c>
      <c r="F102" s="71">
        <v>43549</v>
      </c>
      <c r="G102" s="71">
        <v>43590</v>
      </c>
      <c r="H102" s="72">
        <v>74268</v>
      </c>
      <c r="I102" s="68">
        <v>59084</v>
      </c>
      <c r="J102" s="43">
        <v>1.1299999999999999</v>
      </c>
      <c r="K102" s="64">
        <f t="shared" si="2"/>
        <v>66.760000000000005</v>
      </c>
      <c r="L102" s="68"/>
      <c r="N102" s="68"/>
    </row>
    <row r="103" spans="2:14" x14ac:dyDescent="0.25">
      <c r="B103" s="44">
        <f t="shared" ref="B103:B171" si="3">B102+1</f>
        <v>75</v>
      </c>
      <c r="C103" s="44">
        <v>32758074</v>
      </c>
      <c r="D103" s="70" t="s">
        <v>95</v>
      </c>
      <c r="E103" s="70" t="s">
        <v>45</v>
      </c>
      <c r="F103" s="71">
        <v>43549</v>
      </c>
      <c r="G103" s="71">
        <v>43590</v>
      </c>
      <c r="H103" s="72">
        <v>18120</v>
      </c>
      <c r="I103" s="68">
        <v>14006</v>
      </c>
      <c r="J103" s="43">
        <v>1.1299999999999999</v>
      </c>
      <c r="K103" s="64">
        <f t="shared" si="2"/>
        <v>15.83</v>
      </c>
      <c r="L103" s="68"/>
      <c r="N103" s="68"/>
    </row>
    <row r="104" spans="2:14" x14ac:dyDescent="0.25">
      <c r="B104" s="44">
        <f t="shared" si="3"/>
        <v>76</v>
      </c>
      <c r="C104" s="44">
        <v>32793893</v>
      </c>
      <c r="D104" s="70" t="s">
        <v>96</v>
      </c>
      <c r="E104" s="70" t="s">
        <v>39</v>
      </c>
      <c r="F104" s="71">
        <v>43549</v>
      </c>
      <c r="G104" s="71">
        <v>43597</v>
      </c>
      <c r="H104" s="72">
        <v>234399</v>
      </c>
      <c r="I104" s="68">
        <v>177870</v>
      </c>
      <c r="J104" s="43">
        <v>1.1299999999999999</v>
      </c>
      <c r="K104" s="64">
        <f t="shared" si="2"/>
        <v>200.99</v>
      </c>
      <c r="L104" s="68"/>
      <c r="N104" s="68"/>
    </row>
    <row r="105" spans="2:14" x14ac:dyDescent="0.25">
      <c r="B105" s="44">
        <f t="shared" si="3"/>
        <v>77</v>
      </c>
      <c r="C105" s="44">
        <v>32793893</v>
      </c>
      <c r="D105" s="70" t="s">
        <v>96</v>
      </c>
      <c r="E105" s="70" t="s">
        <v>46</v>
      </c>
      <c r="F105" s="71">
        <v>43549</v>
      </c>
      <c r="G105" s="71">
        <v>43597</v>
      </c>
      <c r="H105" s="72">
        <v>4034</v>
      </c>
      <c r="I105" s="68">
        <v>3028</v>
      </c>
      <c r="J105" s="43">
        <v>1.1299999999999999</v>
      </c>
      <c r="K105" s="64">
        <f t="shared" si="2"/>
        <v>3.42</v>
      </c>
      <c r="L105" s="68"/>
      <c r="N105" s="68"/>
    </row>
    <row r="106" spans="2:14" x14ac:dyDescent="0.25">
      <c r="B106" s="44">
        <f t="shared" si="3"/>
        <v>78</v>
      </c>
      <c r="C106" s="44">
        <v>32793893</v>
      </c>
      <c r="D106" s="70" t="s">
        <v>96</v>
      </c>
      <c r="E106" s="70" t="s">
        <v>41</v>
      </c>
      <c r="F106" s="71">
        <v>43549</v>
      </c>
      <c r="G106" s="71">
        <v>43597</v>
      </c>
      <c r="H106" s="72">
        <v>261326</v>
      </c>
      <c r="I106" s="68">
        <v>206123</v>
      </c>
      <c r="J106" s="43">
        <v>1.1299999999999999</v>
      </c>
      <c r="K106" s="64">
        <f t="shared" si="2"/>
        <v>232.92</v>
      </c>
      <c r="L106" s="68"/>
      <c r="N106" s="68"/>
    </row>
    <row r="107" spans="2:14" x14ac:dyDescent="0.25">
      <c r="B107" s="44">
        <f t="shared" si="3"/>
        <v>79</v>
      </c>
      <c r="C107" s="44">
        <v>32793893</v>
      </c>
      <c r="D107" s="70" t="s">
        <v>96</v>
      </c>
      <c r="E107" s="70" t="s">
        <v>40</v>
      </c>
      <c r="F107" s="71">
        <v>43549</v>
      </c>
      <c r="G107" s="71">
        <v>43597</v>
      </c>
      <c r="H107" s="72">
        <v>134500</v>
      </c>
      <c r="I107" s="68">
        <v>101357</v>
      </c>
      <c r="J107" s="43">
        <v>1.1299999999999999</v>
      </c>
      <c r="K107" s="64">
        <f t="shared" si="2"/>
        <v>114.53</v>
      </c>
      <c r="L107" s="68"/>
      <c r="N107" s="68"/>
    </row>
    <row r="108" spans="2:14" x14ac:dyDescent="0.25">
      <c r="B108" s="44">
        <f t="shared" si="3"/>
        <v>80</v>
      </c>
      <c r="C108" s="44">
        <v>32793893</v>
      </c>
      <c r="D108" s="70" t="s">
        <v>96</v>
      </c>
      <c r="E108" s="70" t="s">
        <v>45</v>
      </c>
      <c r="F108" s="71">
        <v>43549</v>
      </c>
      <c r="G108" s="71">
        <v>43597</v>
      </c>
      <c r="H108" s="72">
        <v>23999</v>
      </c>
      <c r="I108" s="68">
        <v>17758</v>
      </c>
      <c r="J108" s="43">
        <v>1.1299999999999999</v>
      </c>
      <c r="K108" s="64">
        <f t="shared" si="2"/>
        <v>20.07</v>
      </c>
      <c r="L108" s="68"/>
      <c r="N108" s="68"/>
    </row>
    <row r="109" spans="2:14" x14ac:dyDescent="0.25">
      <c r="B109" s="44">
        <f t="shared" si="3"/>
        <v>81</v>
      </c>
      <c r="C109" s="44">
        <v>32797350</v>
      </c>
      <c r="D109" s="70" t="s">
        <v>97</v>
      </c>
      <c r="E109" s="70" t="s">
        <v>50</v>
      </c>
      <c r="F109" s="71">
        <v>43549</v>
      </c>
      <c r="G109" s="71">
        <v>43597</v>
      </c>
      <c r="H109" s="72">
        <v>321367</v>
      </c>
      <c r="I109" s="68">
        <v>247681</v>
      </c>
      <c r="J109" s="43">
        <v>1.1299999999999999</v>
      </c>
      <c r="K109" s="64">
        <f t="shared" si="2"/>
        <v>279.88</v>
      </c>
      <c r="L109" s="68"/>
      <c r="N109" s="68"/>
    </row>
    <row r="110" spans="2:14" x14ac:dyDescent="0.25">
      <c r="B110" s="44">
        <f t="shared" si="3"/>
        <v>82</v>
      </c>
      <c r="C110" s="44">
        <v>32810792</v>
      </c>
      <c r="D110" s="70" t="s">
        <v>99</v>
      </c>
      <c r="E110" s="70" t="s">
        <v>40</v>
      </c>
      <c r="F110" s="71">
        <v>43556</v>
      </c>
      <c r="G110" s="71">
        <v>43585</v>
      </c>
      <c r="H110" s="72">
        <v>2653068</v>
      </c>
      <c r="I110" s="68">
        <v>2653068</v>
      </c>
      <c r="J110" s="43">
        <v>1.1299999999999999</v>
      </c>
      <c r="K110" s="64">
        <f t="shared" si="2"/>
        <v>2997.97</v>
      </c>
      <c r="L110" s="68"/>
      <c r="N110" s="68"/>
    </row>
    <row r="111" spans="2:14" x14ac:dyDescent="0.25">
      <c r="B111" s="44">
        <f t="shared" si="3"/>
        <v>83</v>
      </c>
      <c r="C111" s="44">
        <v>32810792</v>
      </c>
      <c r="D111" s="70" t="s">
        <v>99</v>
      </c>
      <c r="E111" s="70" t="s">
        <v>45</v>
      </c>
      <c r="F111" s="71">
        <v>43556</v>
      </c>
      <c r="G111" s="71">
        <v>43585</v>
      </c>
      <c r="H111" s="72">
        <v>542729</v>
      </c>
      <c r="I111" s="68">
        <v>542729</v>
      </c>
      <c r="J111" s="43">
        <v>1.1299999999999999</v>
      </c>
      <c r="K111" s="64">
        <f t="shared" si="2"/>
        <v>613.28</v>
      </c>
      <c r="L111" s="68"/>
      <c r="N111" s="68"/>
    </row>
    <row r="112" spans="2:14" x14ac:dyDescent="0.25">
      <c r="B112" s="44">
        <f t="shared" si="3"/>
        <v>84</v>
      </c>
      <c r="C112" s="44">
        <v>32823449</v>
      </c>
      <c r="D112" s="70" t="s">
        <v>100</v>
      </c>
      <c r="E112" s="70" t="s">
        <v>45</v>
      </c>
      <c r="F112" s="71">
        <v>43556</v>
      </c>
      <c r="G112" s="71">
        <v>43585</v>
      </c>
      <c r="H112" s="72">
        <v>537693</v>
      </c>
      <c r="I112" s="68">
        <v>537693</v>
      </c>
      <c r="J112" s="43">
        <v>1.1299999999999999</v>
      </c>
      <c r="K112" s="64">
        <f t="shared" si="2"/>
        <v>607.59</v>
      </c>
      <c r="L112" s="68"/>
      <c r="N112" s="68"/>
    </row>
    <row r="113" spans="2:14" x14ac:dyDescent="0.25">
      <c r="B113" s="44">
        <f t="shared" si="3"/>
        <v>85</v>
      </c>
      <c r="C113" s="44">
        <v>32825864</v>
      </c>
      <c r="D113" s="70" t="s">
        <v>101</v>
      </c>
      <c r="E113" s="70" t="s">
        <v>39</v>
      </c>
      <c r="F113" s="71">
        <v>43556</v>
      </c>
      <c r="G113" s="71">
        <v>43585</v>
      </c>
      <c r="H113" s="72">
        <v>4040334</v>
      </c>
      <c r="I113" s="68">
        <v>4040334</v>
      </c>
      <c r="J113" s="43">
        <v>1.1299999999999999</v>
      </c>
      <c r="K113" s="64">
        <f t="shared" si="2"/>
        <v>4565.58</v>
      </c>
      <c r="L113" s="68"/>
      <c r="N113" s="68"/>
    </row>
    <row r="114" spans="2:14" x14ac:dyDescent="0.25">
      <c r="B114" s="44">
        <f t="shared" si="3"/>
        <v>86</v>
      </c>
      <c r="C114" s="44">
        <v>32837427</v>
      </c>
      <c r="D114" s="70" t="s">
        <v>102</v>
      </c>
      <c r="E114" s="70" t="s">
        <v>39</v>
      </c>
      <c r="F114" s="71">
        <v>43556</v>
      </c>
      <c r="G114" s="71">
        <v>43576</v>
      </c>
      <c r="H114" s="72">
        <v>25307</v>
      </c>
      <c r="I114" s="68">
        <v>25307</v>
      </c>
      <c r="J114" s="43">
        <v>1.1299999999999999</v>
      </c>
      <c r="K114" s="64">
        <f t="shared" si="2"/>
        <v>28.6</v>
      </c>
      <c r="L114" s="68"/>
      <c r="N114" s="68"/>
    </row>
    <row r="115" spans="2:14" x14ac:dyDescent="0.25">
      <c r="B115" s="44">
        <f t="shared" si="3"/>
        <v>87</v>
      </c>
      <c r="C115" s="44">
        <v>32837480</v>
      </c>
      <c r="D115" s="70" t="s">
        <v>103</v>
      </c>
      <c r="E115" s="70" t="s">
        <v>40</v>
      </c>
      <c r="F115" s="71">
        <v>43556</v>
      </c>
      <c r="G115" s="71">
        <v>43576</v>
      </c>
      <c r="H115" s="72">
        <v>34608</v>
      </c>
      <c r="I115" s="68">
        <v>34608</v>
      </c>
      <c r="J115" s="43">
        <v>1.1299999999999999</v>
      </c>
      <c r="K115" s="64">
        <f t="shared" si="2"/>
        <v>39.11</v>
      </c>
      <c r="L115" s="68"/>
      <c r="N115" s="68"/>
    </row>
    <row r="116" spans="2:14" x14ac:dyDescent="0.25">
      <c r="B116" s="44">
        <f t="shared" si="3"/>
        <v>88</v>
      </c>
      <c r="C116" s="44">
        <v>32845475</v>
      </c>
      <c r="D116" s="70" t="s">
        <v>104</v>
      </c>
      <c r="E116" s="70" t="s">
        <v>39</v>
      </c>
      <c r="F116" s="71">
        <v>43556</v>
      </c>
      <c r="G116" s="71">
        <v>43646</v>
      </c>
      <c r="H116" s="72">
        <v>180380</v>
      </c>
      <c r="I116" s="68">
        <v>180380</v>
      </c>
      <c r="J116" s="43">
        <v>1.1299999999999999</v>
      </c>
      <c r="K116" s="64">
        <f t="shared" si="2"/>
        <v>203.83</v>
      </c>
      <c r="L116" s="68"/>
      <c r="N116" s="68"/>
    </row>
    <row r="117" spans="2:14" x14ac:dyDescent="0.25">
      <c r="B117" s="44">
        <f t="shared" si="3"/>
        <v>89</v>
      </c>
      <c r="C117" s="44">
        <v>32845475</v>
      </c>
      <c r="D117" s="70" t="s">
        <v>104</v>
      </c>
      <c r="E117" s="70" t="s">
        <v>41</v>
      </c>
      <c r="F117" s="71">
        <v>43556</v>
      </c>
      <c r="G117" s="71">
        <v>43646</v>
      </c>
      <c r="H117" s="72">
        <v>213108</v>
      </c>
      <c r="I117" s="68">
        <v>213108</v>
      </c>
      <c r="J117" s="43">
        <v>1.1299999999999999</v>
      </c>
      <c r="K117" s="64">
        <f t="shared" si="2"/>
        <v>240.81</v>
      </c>
      <c r="L117" s="68"/>
      <c r="N117" s="68"/>
    </row>
    <row r="118" spans="2:14" x14ac:dyDescent="0.25">
      <c r="B118" s="44">
        <f t="shared" si="3"/>
        <v>90</v>
      </c>
      <c r="C118" s="44">
        <v>32848567</v>
      </c>
      <c r="D118" s="70" t="s">
        <v>105</v>
      </c>
      <c r="E118" s="70" t="s">
        <v>39</v>
      </c>
      <c r="F118" s="71">
        <v>43556</v>
      </c>
      <c r="G118" s="71">
        <v>43618</v>
      </c>
      <c r="H118" s="72">
        <v>58712</v>
      </c>
      <c r="I118" s="68">
        <v>58712</v>
      </c>
      <c r="J118" s="43">
        <v>1.1299999999999999</v>
      </c>
      <c r="K118" s="64">
        <f t="shared" si="2"/>
        <v>66.34</v>
      </c>
      <c r="L118" s="68"/>
      <c r="N118" s="68"/>
    </row>
    <row r="119" spans="2:14" x14ac:dyDescent="0.25">
      <c r="B119" s="44">
        <f t="shared" si="3"/>
        <v>91</v>
      </c>
      <c r="C119" s="44">
        <v>32848794</v>
      </c>
      <c r="D119" s="70" t="s">
        <v>106</v>
      </c>
      <c r="E119" s="70" t="s">
        <v>40</v>
      </c>
      <c r="F119" s="71">
        <v>43556</v>
      </c>
      <c r="G119" s="71">
        <v>43618</v>
      </c>
      <c r="H119" s="72">
        <v>71730</v>
      </c>
      <c r="I119" s="68">
        <v>71730</v>
      </c>
      <c r="J119" s="43">
        <v>1.1299999999999999</v>
      </c>
      <c r="K119" s="64">
        <f t="shared" si="2"/>
        <v>81.05</v>
      </c>
      <c r="L119" s="68"/>
      <c r="N119" s="68"/>
    </row>
    <row r="120" spans="2:14" x14ac:dyDescent="0.25">
      <c r="B120" s="44">
        <f t="shared" si="3"/>
        <v>92</v>
      </c>
      <c r="C120" s="44">
        <v>32854478</v>
      </c>
      <c r="D120" s="70" t="s">
        <v>107</v>
      </c>
      <c r="E120" s="70" t="s">
        <v>39</v>
      </c>
      <c r="F120" s="71">
        <v>43556</v>
      </c>
      <c r="G120" s="71">
        <v>43646</v>
      </c>
      <c r="H120" s="72">
        <v>127125</v>
      </c>
      <c r="I120" s="68">
        <v>127125</v>
      </c>
      <c r="J120" s="43">
        <v>1.1299999999999999</v>
      </c>
      <c r="K120" s="64">
        <f t="shared" si="2"/>
        <v>143.65</v>
      </c>
      <c r="L120" s="68"/>
      <c r="N120" s="68"/>
    </row>
    <row r="121" spans="2:14" x14ac:dyDescent="0.25">
      <c r="B121" s="44">
        <f t="shared" si="3"/>
        <v>93</v>
      </c>
      <c r="C121" s="44">
        <v>32854572</v>
      </c>
      <c r="D121" s="70" t="s">
        <v>108</v>
      </c>
      <c r="E121" s="70" t="s">
        <v>40</v>
      </c>
      <c r="F121" s="71">
        <v>43556</v>
      </c>
      <c r="G121" s="71">
        <v>43646</v>
      </c>
      <c r="H121" s="72">
        <v>125910</v>
      </c>
      <c r="I121" s="68">
        <v>125910</v>
      </c>
      <c r="J121" s="43">
        <v>1.1299999999999999</v>
      </c>
      <c r="K121" s="64">
        <f t="shared" si="2"/>
        <v>142.28</v>
      </c>
      <c r="L121" s="68"/>
      <c r="N121" s="68"/>
    </row>
    <row r="122" spans="2:14" x14ac:dyDescent="0.25">
      <c r="B122" s="44">
        <f t="shared" si="3"/>
        <v>94</v>
      </c>
      <c r="C122" s="44">
        <v>32866704</v>
      </c>
      <c r="D122" s="70" t="s">
        <v>109</v>
      </c>
      <c r="E122" s="70" t="s">
        <v>40</v>
      </c>
      <c r="F122" s="71">
        <v>43556</v>
      </c>
      <c r="G122" s="71">
        <v>43646</v>
      </c>
      <c r="H122" s="72">
        <v>117382</v>
      </c>
      <c r="I122" s="68">
        <v>117382</v>
      </c>
      <c r="J122" s="43">
        <v>1.1299999999999999</v>
      </c>
      <c r="K122" s="64">
        <f t="shared" si="2"/>
        <v>132.63999999999999</v>
      </c>
      <c r="L122" s="68"/>
      <c r="N122" s="68"/>
    </row>
    <row r="123" spans="2:14" x14ac:dyDescent="0.25">
      <c r="B123" s="44">
        <f t="shared" si="3"/>
        <v>95</v>
      </c>
      <c r="C123" s="44">
        <v>32866859</v>
      </c>
      <c r="D123" s="70" t="s">
        <v>110</v>
      </c>
      <c r="E123" s="70" t="s">
        <v>39</v>
      </c>
      <c r="F123" s="71">
        <v>43556</v>
      </c>
      <c r="G123" s="71">
        <v>43646</v>
      </c>
      <c r="H123" s="72">
        <v>100122</v>
      </c>
      <c r="I123" s="68">
        <v>100122</v>
      </c>
      <c r="J123" s="43">
        <v>1.1299999999999999</v>
      </c>
      <c r="K123" s="64">
        <f t="shared" si="2"/>
        <v>113.14</v>
      </c>
      <c r="L123" s="68"/>
      <c r="N123" s="68"/>
    </row>
    <row r="124" spans="2:14" x14ac:dyDescent="0.25">
      <c r="B124" s="44">
        <f t="shared" si="3"/>
        <v>96</v>
      </c>
      <c r="C124" s="44">
        <v>32876606</v>
      </c>
      <c r="D124" s="70" t="s">
        <v>111</v>
      </c>
      <c r="E124" s="70" t="s">
        <v>39</v>
      </c>
      <c r="F124" s="71">
        <v>43556</v>
      </c>
      <c r="G124" s="71">
        <v>43585</v>
      </c>
      <c r="H124" s="72">
        <v>515404</v>
      </c>
      <c r="I124" s="68">
        <v>515404</v>
      </c>
      <c r="J124" s="43">
        <v>1.1299999999999999</v>
      </c>
      <c r="K124" s="64">
        <f t="shared" si="2"/>
        <v>582.41</v>
      </c>
      <c r="L124" s="68"/>
      <c r="N124" s="68"/>
    </row>
    <row r="125" spans="2:14" x14ac:dyDescent="0.25">
      <c r="B125" s="44">
        <f t="shared" si="3"/>
        <v>97</v>
      </c>
      <c r="C125" s="44">
        <v>32876606</v>
      </c>
      <c r="D125" s="70" t="s">
        <v>111</v>
      </c>
      <c r="E125" s="70" t="s">
        <v>46</v>
      </c>
      <c r="F125" s="71">
        <v>43556</v>
      </c>
      <c r="G125" s="71">
        <v>43585</v>
      </c>
      <c r="H125" s="72">
        <v>9123</v>
      </c>
      <c r="I125" s="68">
        <v>9123</v>
      </c>
      <c r="J125" s="43">
        <v>1.1299999999999999</v>
      </c>
      <c r="K125" s="64">
        <f t="shared" ref="K125:K134" si="4">ROUND(I125*(J125/1000),2)</f>
        <v>10.31</v>
      </c>
      <c r="L125" s="68"/>
      <c r="N125" s="68"/>
    </row>
    <row r="126" spans="2:14" x14ac:dyDescent="0.25">
      <c r="B126" s="44">
        <f t="shared" si="3"/>
        <v>98</v>
      </c>
      <c r="C126" s="44">
        <v>32876606</v>
      </c>
      <c r="D126" s="70" t="s">
        <v>111</v>
      </c>
      <c r="E126" s="70" t="s">
        <v>41</v>
      </c>
      <c r="F126" s="71">
        <v>43556</v>
      </c>
      <c r="G126" s="71">
        <v>43585</v>
      </c>
      <c r="H126" s="72">
        <v>602672</v>
      </c>
      <c r="I126" s="68">
        <v>602672</v>
      </c>
      <c r="J126" s="43">
        <v>1.1299999999999999</v>
      </c>
      <c r="K126" s="64">
        <f t="shared" si="4"/>
        <v>681.02</v>
      </c>
      <c r="L126" s="68"/>
      <c r="N126" s="68"/>
    </row>
    <row r="127" spans="2:14" x14ac:dyDescent="0.25">
      <c r="B127" s="44">
        <f t="shared" si="3"/>
        <v>99</v>
      </c>
      <c r="C127" s="44">
        <v>32876606</v>
      </c>
      <c r="D127" s="70" t="s">
        <v>111</v>
      </c>
      <c r="E127" s="70" t="s">
        <v>40</v>
      </c>
      <c r="F127" s="71">
        <v>43556</v>
      </c>
      <c r="G127" s="71">
        <v>43585</v>
      </c>
      <c r="H127" s="72">
        <v>310736</v>
      </c>
      <c r="I127" s="68">
        <v>310736</v>
      </c>
      <c r="J127" s="43">
        <v>1.1299999999999999</v>
      </c>
      <c r="K127" s="64">
        <f t="shared" si="4"/>
        <v>351.13</v>
      </c>
      <c r="L127" s="68"/>
      <c r="N127" s="68"/>
    </row>
    <row r="128" spans="2:14" x14ac:dyDescent="0.25">
      <c r="B128" s="44">
        <f t="shared" si="3"/>
        <v>100</v>
      </c>
      <c r="C128" s="44">
        <v>32876606</v>
      </c>
      <c r="D128" s="70" t="s">
        <v>111</v>
      </c>
      <c r="E128" s="70" t="s">
        <v>45</v>
      </c>
      <c r="F128" s="95">
        <v>43556</v>
      </c>
      <c r="G128" s="96">
        <v>43585</v>
      </c>
      <c r="H128" s="72">
        <v>57763</v>
      </c>
      <c r="I128" s="68">
        <v>57763</v>
      </c>
      <c r="J128" s="43">
        <v>1.1299999999999999</v>
      </c>
      <c r="K128" s="64">
        <f t="shared" si="4"/>
        <v>65.27</v>
      </c>
      <c r="L128" s="68"/>
      <c r="N128" s="68"/>
    </row>
    <row r="129" spans="2:14" x14ac:dyDescent="0.25">
      <c r="B129" s="44">
        <f t="shared" si="3"/>
        <v>101</v>
      </c>
      <c r="C129" s="44">
        <v>32877275</v>
      </c>
      <c r="D129" s="70" t="s">
        <v>112</v>
      </c>
      <c r="E129" s="70" t="s">
        <v>41</v>
      </c>
      <c r="F129" s="71">
        <v>43556</v>
      </c>
      <c r="G129" s="71">
        <v>43585</v>
      </c>
      <c r="H129" s="72">
        <v>4917896</v>
      </c>
      <c r="I129" s="68">
        <v>4917896</v>
      </c>
      <c r="J129" s="43">
        <v>1.1299999999999999</v>
      </c>
      <c r="K129" s="64">
        <f t="shared" si="4"/>
        <v>5557.22</v>
      </c>
      <c r="L129" s="68"/>
      <c r="N129" s="68"/>
    </row>
    <row r="130" spans="2:14" x14ac:dyDescent="0.25">
      <c r="B130" s="44">
        <f t="shared" si="3"/>
        <v>102</v>
      </c>
      <c r="C130" s="44">
        <v>32880598</v>
      </c>
      <c r="D130" s="70" t="s">
        <v>113</v>
      </c>
      <c r="E130" s="70" t="s">
        <v>39</v>
      </c>
      <c r="F130" s="71">
        <v>43570</v>
      </c>
      <c r="G130" s="71">
        <v>43590</v>
      </c>
      <c r="H130" s="72">
        <v>30754</v>
      </c>
      <c r="I130" s="68">
        <v>30754</v>
      </c>
      <c r="J130" s="43">
        <v>1.1299999999999999</v>
      </c>
      <c r="K130" s="64">
        <f t="shared" si="4"/>
        <v>34.75</v>
      </c>
      <c r="L130" s="68"/>
      <c r="N130" s="68"/>
    </row>
    <row r="131" spans="2:14" x14ac:dyDescent="0.25">
      <c r="B131" s="44">
        <f t="shared" si="3"/>
        <v>103</v>
      </c>
      <c r="C131" s="44">
        <v>32880605</v>
      </c>
      <c r="D131" s="70" t="s">
        <v>114</v>
      </c>
      <c r="E131" s="70" t="s">
        <v>40</v>
      </c>
      <c r="F131" s="71">
        <v>43570</v>
      </c>
      <c r="G131" s="71">
        <v>43590</v>
      </c>
      <c r="H131" s="72">
        <v>35192</v>
      </c>
      <c r="I131" s="68">
        <v>35192</v>
      </c>
      <c r="J131" s="43">
        <v>1.1299999999999999</v>
      </c>
      <c r="K131" s="64">
        <f t="shared" si="4"/>
        <v>39.770000000000003</v>
      </c>
      <c r="L131" s="68"/>
      <c r="N131" s="68"/>
    </row>
    <row r="132" spans="2:14" x14ac:dyDescent="0.25">
      <c r="B132" s="44">
        <f t="shared" si="3"/>
        <v>104</v>
      </c>
      <c r="C132" s="44">
        <v>32905451</v>
      </c>
      <c r="D132" s="70" t="s">
        <v>115</v>
      </c>
      <c r="E132" s="70" t="s">
        <v>39</v>
      </c>
      <c r="F132" s="71">
        <v>43555</v>
      </c>
      <c r="G132" s="71">
        <v>43631</v>
      </c>
      <c r="H132" s="72">
        <v>319611</v>
      </c>
      <c r="I132" s="68">
        <v>319611</v>
      </c>
      <c r="J132" s="43">
        <v>1.1299999999999999</v>
      </c>
      <c r="K132" s="64">
        <f t="shared" si="4"/>
        <v>361.16</v>
      </c>
      <c r="L132" s="68"/>
      <c r="N132" s="68"/>
    </row>
    <row r="133" spans="2:14" x14ac:dyDescent="0.25">
      <c r="B133" s="44">
        <f t="shared" si="3"/>
        <v>105</v>
      </c>
      <c r="C133" s="44">
        <v>32905451</v>
      </c>
      <c r="D133" s="70" t="s">
        <v>115</v>
      </c>
      <c r="E133" s="70" t="s">
        <v>40</v>
      </c>
      <c r="F133" s="71">
        <v>43555</v>
      </c>
      <c r="G133" s="71">
        <v>43631</v>
      </c>
      <c r="H133" s="72">
        <v>178924</v>
      </c>
      <c r="I133" s="72">
        <v>178924</v>
      </c>
      <c r="J133" s="43">
        <v>1.1299999999999999</v>
      </c>
      <c r="K133" s="64">
        <f t="shared" si="4"/>
        <v>202.18</v>
      </c>
      <c r="L133" s="68"/>
      <c r="N133" s="68"/>
    </row>
    <row r="134" spans="2:14" x14ac:dyDescent="0.25">
      <c r="B134" s="44">
        <f t="shared" si="3"/>
        <v>106</v>
      </c>
      <c r="C134" s="44">
        <v>32907409</v>
      </c>
      <c r="D134" s="70" t="s">
        <v>116</v>
      </c>
      <c r="E134" s="70" t="s">
        <v>39</v>
      </c>
      <c r="F134" s="71">
        <v>43556</v>
      </c>
      <c r="G134" s="71">
        <v>43646</v>
      </c>
      <c r="H134" s="72">
        <v>187034</v>
      </c>
      <c r="I134" s="72">
        <v>187034</v>
      </c>
      <c r="J134" s="43">
        <v>1.1299999999999999</v>
      </c>
      <c r="K134" s="64">
        <f t="shared" si="4"/>
        <v>211.35</v>
      </c>
      <c r="L134" s="68"/>
      <c r="N134" s="68"/>
    </row>
    <row r="135" spans="2:14" x14ac:dyDescent="0.25">
      <c r="B135" s="44">
        <f t="shared" si="3"/>
        <v>107</v>
      </c>
      <c r="C135" s="44">
        <v>32907409</v>
      </c>
      <c r="D135" s="70" t="s">
        <v>116</v>
      </c>
      <c r="E135" s="70" t="s">
        <v>46</v>
      </c>
      <c r="F135" s="71">
        <v>43556</v>
      </c>
      <c r="G135" s="71">
        <v>43646</v>
      </c>
      <c r="H135" s="72">
        <v>3981</v>
      </c>
      <c r="I135" s="72">
        <v>3981</v>
      </c>
      <c r="J135" s="43">
        <v>1.1299999999999999</v>
      </c>
      <c r="K135" s="64">
        <f t="shared" ref="K135:K164" si="5">ROUND(I135*(J135/1000),2)</f>
        <v>4.5</v>
      </c>
      <c r="L135" s="68"/>
      <c r="N135" s="68"/>
    </row>
    <row r="136" spans="2:14" x14ac:dyDescent="0.25">
      <c r="B136" s="44">
        <f t="shared" si="3"/>
        <v>108</v>
      </c>
      <c r="C136" s="44">
        <v>32907409</v>
      </c>
      <c r="D136" s="70" t="s">
        <v>116</v>
      </c>
      <c r="E136" s="70" t="s">
        <v>41</v>
      </c>
      <c r="F136" s="71">
        <v>43556</v>
      </c>
      <c r="G136" s="71">
        <v>43646</v>
      </c>
      <c r="H136" s="72">
        <v>273491</v>
      </c>
      <c r="I136" s="72">
        <v>273491</v>
      </c>
      <c r="J136" s="43">
        <v>1.1299999999999999</v>
      </c>
      <c r="K136" s="64">
        <f t="shared" si="5"/>
        <v>309.04000000000002</v>
      </c>
      <c r="L136" s="68"/>
      <c r="N136" s="68"/>
    </row>
    <row r="137" spans="2:14" x14ac:dyDescent="0.25">
      <c r="B137" s="44">
        <f t="shared" si="3"/>
        <v>109</v>
      </c>
      <c r="C137" s="44">
        <v>32907409</v>
      </c>
      <c r="D137" s="70" t="s">
        <v>116</v>
      </c>
      <c r="E137" s="70" t="s">
        <v>40</v>
      </c>
      <c r="F137" s="71">
        <v>43556</v>
      </c>
      <c r="G137" s="71">
        <v>43646</v>
      </c>
      <c r="H137" s="72">
        <v>135816</v>
      </c>
      <c r="I137" s="72">
        <v>135816</v>
      </c>
      <c r="J137" s="43">
        <v>1.1299999999999999</v>
      </c>
      <c r="K137" s="64">
        <f t="shared" si="5"/>
        <v>153.47</v>
      </c>
      <c r="L137" s="68"/>
      <c r="N137" s="68"/>
    </row>
    <row r="138" spans="2:14" x14ac:dyDescent="0.25">
      <c r="B138" s="44">
        <f t="shared" si="3"/>
        <v>110</v>
      </c>
      <c r="C138" s="44">
        <v>32907409</v>
      </c>
      <c r="D138" s="70" t="s">
        <v>116</v>
      </c>
      <c r="E138" s="70" t="s">
        <v>45</v>
      </c>
      <c r="F138" s="71">
        <v>43556</v>
      </c>
      <c r="G138" s="71">
        <v>43646</v>
      </c>
      <c r="H138" s="72">
        <v>27551</v>
      </c>
      <c r="I138" s="72">
        <v>27551</v>
      </c>
      <c r="J138" s="43">
        <v>1.1299999999999999</v>
      </c>
      <c r="K138" s="64">
        <f t="shared" si="5"/>
        <v>31.13</v>
      </c>
      <c r="L138" s="68"/>
      <c r="N138" s="68"/>
    </row>
    <row r="139" spans="2:14" x14ac:dyDescent="0.25">
      <c r="B139" s="44">
        <f t="shared" si="3"/>
        <v>111</v>
      </c>
      <c r="C139" s="44">
        <v>32925802</v>
      </c>
      <c r="D139" s="70" t="s">
        <v>117</v>
      </c>
      <c r="E139" s="70" t="s">
        <v>41</v>
      </c>
      <c r="F139" s="71">
        <v>43556</v>
      </c>
      <c r="G139" s="71">
        <v>43569</v>
      </c>
      <c r="H139" s="72">
        <v>286912</v>
      </c>
      <c r="I139" s="72">
        <v>286912</v>
      </c>
      <c r="J139" s="43">
        <v>1.1299999999999999</v>
      </c>
      <c r="K139" s="64">
        <f t="shared" si="5"/>
        <v>324.20999999999998</v>
      </c>
      <c r="L139" s="68"/>
      <c r="N139" s="68"/>
    </row>
    <row r="140" spans="2:14" x14ac:dyDescent="0.25">
      <c r="B140" s="44">
        <f t="shared" si="3"/>
        <v>112</v>
      </c>
      <c r="C140" s="44">
        <v>32927881</v>
      </c>
      <c r="D140" s="70" t="s">
        <v>118</v>
      </c>
      <c r="E140" s="70" t="s">
        <v>39</v>
      </c>
      <c r="F140" s="71">
        <v>43556</v>
      </c>
      <c r="G140" s="71">
        <v>43597</v>
      </c>
      <c r="H140" s="72">
        <v>690136</v>
      </c>
      <c r="I140" s="72">
        <v>690136</v>
      </c>
      <c r="J140" s="43">
        <v>1.1299999999999999</v>
      </c>
      <c r="K140" s="64">
        <f t="shared" si="5"/>
        <v>779.85</v>
      </c>
      <c r="L140" s="68"/>
      <c r="N140" s="68"/>
    </row>
    <row r="141" spans="2:14" x14ac:dyDescent="0.25">
      <c r="B141" s="44">
        <f t="shared" si="3"/>
        <v>113</v>
      </c>
      <c r="C141" s="44">
        <v>32927881</v>
      </c>
      <c r="D141" s="70" t="s">
        <v>118</v>
      </c>
      <c r="E141" s="70" t="s">
        <v>40</v>
      </c>
      <c r="F141" s="71">
        <v>43556</v>
      </c>
      <c r="G141" s="71">
        <v>43597</v>
      </c>
      <c r="H141" s="72">
        <v>423694</v>
      </c>
      <c r="I141" s="72">
        <v>423694</v>
      </c>
      <c r="J141" s="43">
        <v>1.1299999999999999</v>
      </c>
      <c r="K141" s="64">
        <f t="shared" si="5"/>
        <v>478.77</v>
      </c>
      <c r="L141" s="68"/>
      <c r="N141" s="68"/>
    </row>
    <row r="142" spans="2:14" x14ac:dyDescent="0.25">
      <c r="B142" s="44">
        <f t="shared" si="3"/>
        <v>114</v>
      </c>
      <c r="C142" s="44">
        <v>32927881</v>
      </c>
      <c r="D142" s="70" t="s">
        <v>118</v>
      </c>
      <c r="E142" s="70" t="s">
        <v>45</v>
      </c>
      <c r="F142" s="71">
        <v>43556</v>
      </c>
      <c r="G142" s="71">
        <v>43597</v>
      </c>
      <c r="H142" s="72">
        <v>81131</v>
      </c>
      <c r="I142" s="72">
        <v>81131</v>
      </c>
      <c r="J142" s="43">
        <v>1.1299999999999999</v>
      </c>
      <c r="K142" s="64">
        <f t="shared" si="5"/>
        <v>91.68</v>
      </c>
      <c r="L142" s="68"/>
      <c r="N142" s="68"/>
    </row>
    <row r="143" spans="2:14" x14ac:dyDescent="0.25">
      <c r="B143" s="44">
        <f t="shared" si="3"/>
        <v>115</v>
      </c>
      <c r="C143" s="44">
        <v>32944528</v>
      </c>
      <c r="D143" s="70" t="s">
        <v>119</v>
      </c>
      <c r="E143" s="70" t="s">
        <v>39</v>
      </c>
      <c r="F143" s="71">
        <v>43556</v>
      </c>
      <c r="G143" s="71">
        <v>43646</v>
      </c>
      <c r="H143" s="72">
        <v>265251</v>
      </c>
      <c r="I143" s="72">
        <v>265251</v>
      </c>
      <c r="J143" s="43">
        <v>1.1299999999999999</v>
      </c>
      <c r="K143" s="64">
        <f t="shared" si="5"/>
        <v>299.73</v>
      </c>
      <c r="L143" s="68"/>
      <c r="N143" s="68"/>
    </row>
    <row r="144" spans="2:14" x14ac:dyDescent="0.25">
      <c r="B144" s="44">
        <f t="shared" si="3"/>
        <v>116</v>
      </c>
      <c r="C144" s="44">
        <v>32944528</v>
      </c>
      <c r="D144" s="70" t="s">
        <v>119</v>
      </c>
      <c r="E144" s="70" t="s">
        <v>41</v>
      </c>
      <c r="F144" s="71">
        <v>43556</v>
      </c>
      <c r="G144" s="71">
        <v>43646</v>
      </c>
      <c r="H144" s="72">
        <v>313558</v>
      </c>
      <c r="I144" s="72">
        <v>313558</v>
      </c>
      <c r="J144" s="43">
        <v>1.1299999999999999</v>
      </c>
      <c r="K144" s="64">
        <f t="shared" si="5"/>
        <v>354.32</v>
      </c>
      <c r="L144" s="68"/>
      <c r="N144" s="68"/>
    </row>
    <row r="145" spans="2:14" x14ac:dyDescent="0.25">
      <c r="B145" s="44">
        <f t="shared" si="3"/>
        <v>117</v>
      </c>
      <c r="C145" s="44">
        <v>32969802</v>
      </c>
      <c r="D145" s="70" t="s">
        <v>120</v>
      </c>
      <c r="E145" s="70" t="s">
        <v>39</v>
      </c>
      <c r="F145" s="71">
        <v>43556</v>
      </c>
      <c r="G145" s="71">
        <v>43646</v>
      </c>
      <c r="H145" s="72">
        <v>362176</v>
      </c>
      <c r="I145" s="72">
        <v>362176</v>
      </c>
      <c r="J145" s="43">
        <v>1.1299999999999999</v>
      </c>
      <c r="K145" s="64">
        <f t="shared" si="5"/>
        <v>409.26</v>
      </c>
      <c r="L145" s="68"/>
      <c r="N145" s="68"/>
    </row>
    <row r="146" spans="2:14" x14ac:dyDescent="0.25">
      <c r="B146" s="44">
        <f t="shared" si="3"/>
        <v>118</v>
      </c>
      <c r="C146" s="44">
        <v>32969802</v>
      </c>
      <c r="D146" s="70" t="s">
        <v>120</v>
      </c>
      <c r="E146" s="70" t="s">
        <v>46</v>
      </c>
      <c r="F146" s="71">
        <v>43556</v>
      </c>
      <c r="G146" s="71">
        <v>43646</v>
      </c>
      <c r="H146" s="72">
        <v>6431</v>
      </c>
      <c r="I146" s="72">
        <v>6431</v>
      </c>
      <c r="J146" s="43">
        <v>1.1299999999999999</v>
      </c>
      <c r="K146" s="64">
        <f t="shared" si="5"/>
        <v>7.27</v>
      </c>
      <c r="L146" s="68"/>
      <c r="N146" s="68"/>
    </row>
    <row r="147" spans="2:14" x14ac:dyDescent="0.25">
      <c r="B147" s="44">
        <f t="shared" si="3"/>
        <v>119</v>
      </c>
      <c r="C147" s="44">
        <v>32969802</v>
      </c>
      <c r="D147" s="70" t="s">
        <v>120</v>
      </c>
      <c r="E147" s="70" t="s">
        <v>40</v>
      </c>
      <c r="F147" s="71">
        <v>43556</v>
      </c>
      <c r="G147" s="71">
        <v>43646</v>
      </c>
      <c r="H147" s="72">
        <v>220647</v>
      </c>
      <c r="I147" s="72">
        <v>220647</v>
      </c>
      <c r="J147" s="43">
        <v>1.1299999999999999</v>
      </c>
      <c r="K147" s="64">
        <f t="shared" si="5"/>
        <v>249.33</v>
      </c>
      <c r="L147" s="68"/>
      <c r="N147" s="68"/>
    </row>
    <row r="148" spans="2:14" x14ac:dyDescent="0.25">
      <c r="B148" s="44">
        <f t="shared" si="3"/>
        <v>120</v>
      </c>
      <c r="C148" s="44">
        <v>32969802</v>
      </c>
      <c r="D148" s="70" t="s">
        <v>120</v>
      </c>
      <c r="E148" s="70" t="s">
        <v>45</v>
      </c>
      <c r="F148" s="71">
        <v>43556</v>
      </c>
      <c r="G148" s="71">
        <v>43646</v>
      </c>
      <c r="H148" s="72">
        <v>41057</v>
      </c>
      <c r="I148" s="72">
        <v>41057</v>
      </c>
      <c r="J148" s="43">
        <v>1.1299999999999999</v>
      </c>
      <c r="K148" s="64">
        <f t="shared" si="5"/>
        <v>46.39</v>
      </c>
      <c r="L148" s="68"/>
      <c r="N148" s="68"/>
    </row>
    <row r="149" spans="2:14" x14ac:dyDescent="0.25">
      <c r="B149" s="44">
        <f t="shared" si="3"/>
        <v>121</v>
      </c>
      <c r="C149" s="44">
        <v>32971901</v>
      </c>
      <c r="D149" s="70" t="s">
        <v>121</v>
      </c>
      <c r="E149" s="70" t="s">
        <v>41</v>
      </c>
      <c r="F149" s="71">
        <v>43556</v>
      </c>
      <c r="G149" s="71">
        <v>43646</v>
      </c>
      <c r="H149" s="72">
        <v>615921</v>
      </c>
      <c r="I149" s="72">
        <v>615921</v>
      </c>
      <c r="J149" s="43">
        <v>1.1299999999999999</v>
      </c>
      <c r="K149" s="64">
        <f t="shared" si="5"/>
        <v>695.99</v>
      </c>
      <c r="L149" s="68"/>
      <c r="N149" s="68"/>
    </row>
    <row r="150" spans="2:14" x14ac:dyDescent="0.25">
      <c r="B150" s="44">
        <f t="shared" si="3"/>
        <v>122</v>
      </c>
      <c r="C150" s="44">
        <v>32983956</v>
      </c>
      <c r="D150" s="70" t="s">
        <v>122</v>
      </c>
      <c r="E150" s="70" t="s">
        <v>39</v>
      </c>
      <c r="F150" s="71">
        <v>43557</v>
      </c>
      <c r="G150" s="71">
        <v>43585</v>
      </c>
      <c r="H150" s="72">
        <v>466757</v>
      </c>
      <c r="I150" s="72">
        <v>466757</v>
      </c>
      <c r="J150" s="43">
        <v>1.1299999999999999</v>
      </c>
      <c r="K150" s="64">
        <f t="shared" si="5"/>
        <v>527.44000000000005</v>
      </c>
      <c r="L150" s="68"/>
      <c r="N150" s="68"/>
    </row>
    <row r="151" spans="2:14" x14ac:dyDescent="0.25">
      <c r="B151" s="44">
        <f t="shared" si="3"/>
        <v>123</v>
      </c>
      <c r="C151" s="44">
        <v>32983956</v>
      </c>
      <c r="D151" s="70" t="s">
        <v>122</v>
      </c>
      <c r="E151" s="70" t="s">
        <v>46</v>
      </c>
      <c r="F151" s="71">
        <v>43557</v>
      </c>
      <c r="G151" s="71">
        <v>43585</v>
      </c>
      <c r="H151" s="72">
        <v>8197</v>
      </c>
      <c r="I151" s="72">
        <v>8197</v>
      </c>
      <c r="J151" s="43">
        <v>1.1299999999999999</v>
      </c>
      <c r="K151" s="64">
        <f t="shared" si="5"/>
        <v>9.26</v>
      </c>
      <c r="L151" s="68"/>
      <c r="N151" s="68"/>
    </row>
    <row r="152" spans="2:14" x14ac:dyDescent="0.25">
      <c r="B152" s="44">
        <f t="shared" si="3"/>
        <v>124</v>
      </c>
      <c r="C152" s="44">
        <v>32983956</v>
      </c>
      <c r="D152" s="70" t="s">
        <v>122</v>
      </c>
      <c r="E152" s="70" t="s">
        <v>41</v>
      </c>
      <c r="F152" s="71">
        <v>43557</v>
      </c>
      <c r="G152" s="71">
        <v>43585</v>
      </c>
      <c r="H152" s="72">
        <v>550201</v>
      </c>
      <c r="I152" s="72">
        <v>550201</v>
      </c>
      <c r="J152" s="43">
        <v>1.1299999999999999</v>
      </c>
      <c r="K152" s="64">
        <f t="shared" si="5"/>
        <v>621.73</v>
      </c>
      <c r="L152" s="68"/>
      <c r="N152" s="68"/>
    </row>
    <row r="153" spans="2:14" x14ac:dyDescent="0.25">
      <c r="B153" s="44">
        <f t="shared" si="3"/>
        <v>125</v>
      </c>
      <c r="C153" s="44">
        <v>32983956</v>
      </c>
      <c r="D153" s="70" t="s">
        <v>122</v>
      </c>
      <c r="E153" s="70" t="s">
        <v>40</v>
      </c>
      <c r="F153" s="71">
        <v>43557</v>
      </c>
      <c r="G153" s="71">
        <v>43585</v>
      </c>
      <c r="H153" s="72">
        <v>289208</v>
      </c>
      <c r="I153" s="72">
        <v>289208</v>
      </c>
      <c r="J153" s="43">
        <v>1.1299999999999999</v>
      </c>
      <c r="K153" s="64">
        <f t="shared" si="5"/>
        <v>326.81</v>
      </c>
      <c r="L153" s="68"/>
      <c r="N153" s="68"/>
    </row>
    <row r="154" spans="2:14" x14ac:dyDescent="0.25">
      <c r="B154" s="44">
        <f t="shared" si="3"/>
        <v>126</v>
      </c>
      <c r="C154" s="44">
        <v>32983956</v>
      </c>
      <c r="D154" s="70" t="s">
        <v>122</v>
      </c>
      <c r="E154" s="70" t="s">
        <v>45</v>
      </c>
      <c r="F154" s="71">
        <v>43557</v>
      </c>
      <c r="G154" s="71">
        <v>43585</v>
      </c>
      <c r="H154" s="72">
        <v>50848</v>
      </c>
      <c r="I154" s="72">
        <v>50848</v>
      </c>
      <c r="J154" s="43">
        <v>1.1299999999999999</v>
      </c>
      <c r="K154" s="64">
        <f t="shared" si="5"/>
        <v>57.46</v>
      </c>
      <c r="L154" s="68"/>
      <c r="N154" s="68"/>
    </row>
    <row r="155" spans="2:14" x14ac:dyDescent="0.25">
      <c r="B155" s="44">
        <f t="shared" si="3"/>
        <v>127</v>
      </c>
      <c r="C155" s="44">
        <v>33008900</v>
      </c>
      <c r="D155" s="70" t="s">
        <v>123</v>
      </c>
      <c r="E155" s="70" t="s">
        <v>40</v>
      </c>
      <c r="F155" s="71">
        <v>43556</v>
      </c>
      <c r="G155" s="71">
        <v>43618</v>
      </c>
      <c r="H155" s="72">
        <v>93515</v>
      </c>
      <c r="I155" s="72">
        <v>93515</v>
      </c>
      <c r="J155" s="43">
        <v>1.1299999999999999</v>
      </c>
      <c r="K155" s="64">
        <f t="shared" si="5"/>
        <v>105.67</v>
      </c>
      <c r="L155" s="68"/>
      <c r="N155" s="68"/>
    </row>
    <row r="156" spans="2:14" x14ac:dyDescent="0.25">
      <c r="B156" s="44">
        <f t="shared" si="3"/>
        <v>128</v>
      </c>
      <c r="C156" s="44">
        <v>33008978</v>
      </c>
      <c r="D156" s="70" t="s">
        <v>124</v>
      </c>
      <c r="E156" s="70" t="s">
        <v>39</v>
      </c>
      <c r="F156" s="71">
        <v>43556</v>
      </c>
      <c r="G156" s="71">
        <v>43618</v>
      </c>
      <c r="H156" s="72">
        <v>138107</v>
      </c>
      <c r="I156" s="72">
        <v>138107</v>
      </c>
      <c r="J156" s="43">
        <v>1.1299999999999999</v>
      </c>
      <c r="K156" s="64">
        <f t="shared" si="5"/>
        <v>156.06</v>
      </c>
      <c r="L156" s="68"/>
      <c r="N156" s="68"/>
    </row>
    <row r="157" spans="2:14" x14ac:dyDescent="0.25">
      <c r="B157" s="44">
        <f t="shared" si="3"/>
        <v>129</v>
      </c>
      <c r="C157" s="44">
        <v>33008978</v>
      </c>
      <c r="D157" s="70" t="s">
        <v>124</v>
      </c>
      <c r="E157" s="70" t="s">
        <v>46</v>
      </c>
      <c r="F157" s="71">
        <v>43556</v>
      </c>
      <c r="G157" s="71">
        <v>43618</v>
      </c>
      <c r="H157" s="72">
        <v>2640</v>
      </c>
      <c r="I157" s="72">
        <v>2640</v>
      </c>
      <c r="J157" s="43">
        <v>1.1299999999999999</v>
      </c>
      <c r="K157" s="64">
        <f t="shared" si="5"/>
        <v>2.98</v>
      </c>
      <c r="L157" s="68"/>
      <c r="N157" s="68"/>
    </row>
    <row r="158" spans="2:14" x14ac:dyDescent="0.25">
      <c r="B158" s="44">
        <f t="shared" si="3"/>
        <v>130</v>
      </c>
      <c r="C158" s="44">
        <v>33008978</v>
      </c>
      <c r="D158" s="70" t="s">
        <v>124</v>
      </c>
      <c r="E158" s="70" t="s">
        <v>41</v>
      </c>
      <c r="F158" s="71">
        <v>43556</v>
      </c>
      <c r="G158" s="71">
        <v>43618</v>
      </c>
      <c r="H158" s="72">
        <v>173851</v>
      </c>
      <c r="I158" s="72">
        <v>173851</v>
      </c>
      <c r="J158" s="43">
        <v>1.1299999999999999</v>
      </c>
      <c r="K158" s="64">
        <f t="shared" si="5"/>
        <v>196.45</v>
      </c>
      <c r="L158" s="68"/>
      <c r="N158" s="68"/>
    </row>
    <row r="159" spans="2:14" x14ac:dyDescent="0.25">
      <c r="B159" s="44">
        <f t="shared" si="3"/>
        <v>131</v>
      </c>
      <c r="C159" s="44">
        <v>33022132</v>
      </c>
      <c r="D159" s="70" t="s">
        <v>125</v>
      </c>
      <c r="E159" s="70" t="s">
        <v>50</v>
      </c>
      <c r="F159" s="71">
        <v>43558</v>
      </c>
      <c r="G159" s="71">
        <v>43611</v>
      </c>
      <c r="H159" s="72">
        <v>42904</v>
      </c>
      <c r="I159" s="72">
        <v>42904</v>
      </c>
      <c r="J159" s="43">
        <v>1.1299999999999999</v>
      </c>
      <c r="K159" s="64">
        <f t="shared" si="5"/>
        <v>48.48</v>
      </c>
      <c r="L159" s="68"/>
      <c r="N159" s="68"/>
    </row>
    <row r="160" spans="2:14" x14ac:dyDescent="0.25">
      <c r="B160" s="44">
        <f t="shared" si="3"/>
        <v>132</v>
      </c>
      <c r="C160" s="44">
        <v>33043119</v>
      </c>
      <c r="D160" s="70" t="s">
        <v>126</v>
      </c>
      <c r="E160" s="70" t="s">
        <v>39</v>
      </c>
      <c r="F160" s="71">
        <v>43556</v>
      </c>
      <c r="G160" s="71">
        <v>43604</v>
      </c>
      <c r="H160" s="72">
        <v>50842</v>
      </c>
      <c r="I160" s="72">
        <v>50842</v>
      </c>
      <c r="J160" s="43">
        <v>1.1299999999999999</v>
      </c>
      <c r="K160" s="64">
        <f t="shared" si="5"/>
        <v>57.45</v>
      </c>
      <c r="L160" s="68"/>
      <c r="N160" s="68"/>
    </row>
    <row r="161" spans="2:14" x14ac:dyDescent="0.25">
      <c r="B161" s="44">
        <f t="shared" si="3"/>
        <v>133</v>
      </c>
      <c r="C161" s="44">
        <v>33043119</v>
      </c>
      <c r="D161" s="70" t="s">
        <v>126</v>
      </c>
      <c r="E161" s="70" t="s">
        <v>46</v>
      </c>
      <c r="F161" s="71">
        <v>43556</v>
      </c>
      <c r="G161" s="71">
        <v>43604</v>
      </c>
      <c r="H161" s="72">
        <v>1006</v>
      </c>
      <c r="I161" s="72">
        <v>1006</v>
      </c>
      <c r="J161" s="43">
        <v>1.1299999999999999</v>
      </c>
      <c r="K161" s="64">
        <f t="shared" si="5"/>
        <v>1.1399999999999999</v>
      </c>
      <c r="L161" s="68"/>
      <c r="N161" s="68"/>
    </row>
    <row r="162" spans="2:14" x14ac:dyDescent="0.25">
      <c r="B162" s="44">
        <f t="shared" si="3"/>
        <v>134</v>
      </c>
      <c r="C162" s="44">
        <v>33043119</v>
      </c>
      <c r="D162" s="70" t="s">
        <v>126</v>
      </c>
      <c r="E162" s="70" t="s">
        <v>41</v>
      </c>
      <c r="F162" s="71">
        <v>43556</v>
      </c>
      <c r="G162" s="71">
        <v>43604</v>
      </c>
      <c r="H162" s="72">
        <v>52225</v>
      </c>
      <c r="I162" s="72">
        <v>52225</v>
      </c>
      <c r="J162" s="43">
        <v>1.1299999999999999</v>
      </c>
      <c r="K162" s="64">
        <f t="shared" si="5"/>
        <v>59.01</v>
      </c>
      <c r="L162" s="68"/>
      <c r="N162" s="68"/>
    </row>
    <row r="163" spans="2:14" x14ac:dyDescent="0.25">
      <c r="B163" s="44">
        <f t="shared" si="3"/>
        <v>135</v>
      </c>
      <c r="C163" s="44">
        <v>33045415</v>
      </c>
      <c r="D163" s="70" t="s">
        <v>127</v>
      </c>
      <c r="E163" s="70" t="s">
        <v>40</v>
      </c>
      <c r="F163" s="71">
        <v>43556</v>
      </c>
      <c r="G163" s="71">
        <v>43604</v>
      </c>
      <c r="H163" s="72">
        <v>45154</v>
      </c>
      <c r="I163" s="72">
        <v>45154</v>
      </c>
      <c r="J163" s="43">
        <v>1.1299999999999999</v>
      </c>
      <c r="K163" s="64">
        <f t="shared" si="5"/>
        <v>51.02</v>
      </c>
      <c r="L163" s="68"/>
      <c r="N163" s="68"/>
    </row>
    <row r="164" spans="2:14" x14ac:dyDescent="0.25">
      <c r="B164" s="44">
        <f t="shared" si="3"/>
        <v>136</v>
      </c>
      <c r="C164" s="44">
        <v>33053905</v>
      </c>
      <c r="D164" s="70" t="s">
        <v>128</v>
      </c>
      <c r="E164" s="70" t="s">
        <v>39</v>
      </c>
      <c r="F164" s="71">
        <v>43563</v>
      </c>
      <c r="G164" s="71">
        <v>43626</v>
      </c>
      <c r="H164" s="72">
        <v>383716</v>
      </c>
      <c r="I164" s="72">
        <v>383716</v>
      </c>
      <c r="J164" s="43">
        <v>1.1299999999999999</v>
      </c>
      <c r="K164" s="64">
        <f t="shared" si="5"/>
        <v>433.6</v>
      </c>
      <c r="L164" s="68"/>
      <c r="N164" s="68"/>
    </row>
    <row r="165" spans="2:14" x14ac:dyDescent="0.25">
      <c r="B165" s="44">
        <f t="shared" si="3"/>
        <v>137</v>
      </c>
      <c r="C165" s="44">
        <v>33068277</v>
      </c>
      <c r="D165" s="70" t="s">
        <v>129</v>
      </c>
      <c r="E165" s="70" t="s">
        <v>39</v>
      </c>
      <c r="F165" s="71">
        <v>43563</v>
      </c>
      <c r="G165" s="71">
        <v>43611</v>
      </c>
      <c r="H165" s="72">
        <v>12318</v>
      </c>
      <c r="I165" s="72">
        <v>12318</v>
      </c>
      <c r="J165" s="43">
        <v>1.1299999999999999</v>
      </c>
      <c r="K165" s="64">
        <f t="shared" ref="K165:K170" si="6">ROUND(I165*(J165/1000),2)</f>
        <v>13.92</v>
      </c>
      <c r="L165" s="68"/>
      <c r="N165" s="68"/>
    </row>
    <row r="166" spans="2:14" x14ac:dyDescent="0.25">
      <c r="B166" s="44">
        <f t="shared" si="3"/>
        <v>138</v>
      </c>
      <c r="C166" s="44">
        <v>33068277</v>
      </c>
      <c r="D166" s="70" t="s">
        <v>129</v>
      </c>
      <c r="E166" s="70" t="s">
        <v>46</v>
      </c>
      <c r="F166" s="71">
        <v>43563</v>
      </c>
      <c r="G166" s="71">
        <v>43611</v>
      </c>
      <c r="H166" s="72">
        <v>211</v>
      </c>
      <c r="I166" s="72">
        <v>211</v>
      </c>
      <c r="J166" s="43">
        <v>1.1299999999999999</v>
      </c>
      <c r="K166" s="64">
        <f t="shared" si="6"/>
        <v>0.24</v>
      </c>
      <c r="L166" s="68"/>
      <c r="N166" s="68"/>
    </row>
    <row r="167" spans="2:14" x14ac:dyDescent="0.25">
      <c r="B167" s="44">
        <f t="shared" si="3"/>
        <v>139</v>
      </c>
      <c r="C167" s="44">
        <v>33068277</v>
      </c>
      <c r="D167" s="70" t="s">
        <v>129</v>
      </c>
      <c r="E167" s="70" t="s">
        <v>41</v>
      </c>
      <c r="F167" s="71">
        <v>43563</v>
      </c>
      <c r="G167" s="71">
        <v>43611</v>
      </c>
      <c r="H167" s="72">
        <v>15833</v>
      </c>
      <c r="I167" s="72">
        <v>15833</v>
      </c>
      <c r="J167" s="43">
        <v>1.1299999999999999</v>
      </c>
      <c r="K167" s="64">
        <f t="shared" si="6"/>
        <v>17.89</v>
      </c>
      <c r="L167" s="68"/>
      <c r="N167" s="68"/>
    </row>
    <row r="168" spans="2:14" x14ac:dyDescent="0.25">
      <c r="B168" s="44">
        <f t="shared" si="3"/>
        <v>140</v>
      </c>
      <c r="C168" s="44">
        <v>33102902</v>
      </c>
      <c r="D168" s="70" t="s">
        <v>130</v>
      </c>
      <c r="E168" s="70" t="s">
        <v>40</v>
      </c>
      <c r="F168" s="71">
        <v>43563</v>
      </c>
      <c r="G168" s="71">
        <v>43583</v>
      </c>
      <c r="H168" s="72">
        <v>76922</v>
      </c>
      <c r="I168" s="72">
        <v>76922</v>
      </c>
      <c r="J168" s="43">
        <v>1.1299999999999999</v>
      </c>
      <c r="K168" s="64">
        <f t="shared" si="6"/>
        <v>86.92</v>
      </c>
      <c r="L168" s="68"/>
      <c r="N168" s="68"/>
    </row>
    <row r="169" spans="2:14" x14ac:dyDescent="0.25">
      <c r="B169" s="44">
        <f t="shared" si="3"/>
        <v>141</v>
      </c>
      <c r="C169" s="44">
        <v>33103523</v>
      </c>
      <c r="D169" s="70" t="s">
        <v>131</v>
      </c>
      <c r="E169" s="70" t="s">
        <v>40</v>
      </c>
      <c r="F169" s="71">
        <v>43580</v>
      </c>
      <c r="G169" s="71">
        <v>43646</v>
      </c>
      <c r="H169" s="72">
        <v>822257</v>
      </c>
      <c r="I169" s="72">
        <v>822257</v>
      </c>
      <c r="J169" s="43">
        <v>1.1299999999999999</v>
      </c>
      <c r="K169" s="64">
        <f t="shared" si="6"/>
        <v>929.15</v>
      </c>
      <c r="L169" s="68"/>
      <c r="N169" s="68"/>
    </row>
    <row r="170" spans="2:14" x14ac:dyDescent="0.25">
      <c r="B170" s="44">
        <f t="shared" si="3"/>
        <v>142</v>
      </c>
      <c r="C170" s="44">
        <v>33127859</v>
      </c>
      <c r="D170" s="70" t="s">
        <v>132</v>
      </c>
      <c r="E170" s="70" t="s">
        <v>39</v>
      </c>
      <c r="F170" s="71">
        <v>43564</v>
      </c>
      <c r="G170" s="71">
        <v>43611</v>
      </c>
      <c r="H170" s="72">
        <v>305951</v>
      </c>
      <c r="I170" s="72">
        <v>305951</v>
      </c>
      <c r="J170" s="43">
        <v>1.1299999999999999</v>
      </c>
      <c r="K170" s="64">
        <f t="shared" si="6"/>
        <v>345.72</v>
      </c>
      <c r="L170" s="68"/>
      <c r="N170" s="68"/>
    </row>
    <row r="171" spans="2:14" x14ac:dyDescent="0.25">
      <c r="B171" s="44">
        <f t="shared" si="3"/>
        <v>143</v>
      </c>
      <c r="C171" s="44">
        <v>33127859</v>
      </c>
      <c r="D171" s="70" t="s">
        <v>132</v>
      </c>
      <c r="E171" s="70" t="s">
        <v>41</v>
      </c>
      <c r="F171" s="71">
        <v>43564</v>
      </c>
      <c r="G171" s="71">
        <v>43611</v>
      </c>
      <c r="H171" s="72">
        <v>380945</v>
      </c>
      <c r="I171" s="72">
        <v>380945</v>
      </c>
      <c r="J171" s="43">
        <v>1.1299999999999999</v>
      </c>
      <c r="K171" s="64">
        <f t="shared" ref="K171:K191" si="7">ROUND(I171*(J171/1000),2)</f>
        <v>430.47</v>
      </c>
      <c r="L171" s="68"/>
      <c r="N171" s="68"/>
    </row>
    <row r="172" spans="2:14" x14ac:dyDescent="0.25">
      <c r="B172" s="44">
        <f t="shared" ref="B172:B223" si="8">B171+1</f>
        <v>144</v>
      </c>
      <c r="C172" s="44">
        <v>33127859</v>
      </c>
      <c r="D172" s="70" t="s">
        <v>132</v>
      </c>
      <c r="E172" s="70" t="s">
        <v>40</v>
      </c>
      <c r="F172" s="71">
        <v>43564</v>
      </c>
      <c r="G172" s="71">
        <v>43611</v>
      </c>
      <c r="H172" s="72">
        <v>204272</v>
      </c>
      <c r="I172" s="72">
        <v>204272</v>
      </c>
      <c r="J172" s="43">
        <v>1.1299999999999999</v>
      </c>
      <c r="K172" s="64">
        <f t="shared" si="7"/>
        <v>230.83</v>
      </c>
      <c r="L172" s="68"/>
      <c r="N172" s="68"/>
    </row>
    <row r="173" spans="2:14" x14ac:dyDescent="0.25">
      <c r="B173" s="44">
        <f t="shared" si="8"/>
        <v>145</v>
      </c>
      <c r="C173" s="44">
        <v>33127859</v>
      </c>
      <c r="D173" s="70" t="s">
        <v>132</v>
      </c>
      <c r="E173" s="70" t="s">
        <v>45</v>
      </c>
      <c r="F173" s="71">
        <v>43564</v>
      </c>
      <c r="G173" s="71">
        <v>43611</v>
      </c>
      <c r="H173" s="72">
        <v>37374</v>
      </c>
      <c r="I173" s="72">
        <v>37374</v>
      </c>
      <c r="J173" s="43">
        <v>1.1299999999999999</v>
      </c>
      <c r="K173" s="64">
        <f t="shared" si="7"/>
        <v>42.23</v>
      </c>
      <c r="L173" s="68"/>
      <c r="N173" s="68"/>
    </row>
    <row r="174" spans="2:14" x14ac:dyDescent="0.25">
      <c r="B174" s="44">
        <f t="shared" si="8"/>
        <v>146</v>
      </c>
      <c r="C174" s="44">
        <v>33146439</v>
      </c>
      <c r="D174" s="70" t="s">
        <v>133</v>
      </c>
      <c r="E174" s="70" t="s">
        <v>39</v>
      </c>
      <c r="F174" s="71">
        <v>43565</v>
      </c>
      <c r="G174" s="71">
        <v>43639</v>
      </c>
      <c r="H174" s="72">
        <v>183675</v>
      </c>
      <c r="I174" s="72">
        <v>183675</v>
      </c>
      <c r="J174" s="43">
        <v>1.1299999999999999</v>
      </c>
      <c r="K174" s="64">
        <f t="shared" si="7"/>
        <v>207.55</v>
      </c>
      <c r="L174" s="68"/>
      <c r="N174" s="68"/>
    </row>
    <row r="175" spans="2:14" x14ac:dyDescent="0.25">
      <c r="B175" s="44">
        <f t="shared" si="8"/>
        <v>147</v>
      </c>
      <c r="C175" s="44">
        <v>33202813</v>
      </c>
      <c r="D175" s="70" t="s">
        <v>134</v>
      </c>
      <c r="E175" s="70" t="s">
        <v>39</v>
      </c>
      <c r="F175" s="71">
        <v>43570</v>
      </c>
      <c r="G175" s="71">
        <v>43611</v>
      </c>
      <c r="H175" s="72">
        <v>145161</v>
      </c>
      <c r="I175" s="72">
        <v>145161</v>
      </c>
      <c r="J175" s="43">
        <v>1.1299999999999999</v>
      </c>
      <c r="K175" s="64">
        <f t="shared" si="7"/>
        <v>164.03</v>
      </c>
      <c r="L175" s="68"/>
      <c r="N175" s="68"/>
    </row>
    <row r="176" spans="2:14" x14ac:dyDescent="0.25">
      <c r="B176" s="44">
        <f t="shared" si="8"/>
        <v>148</v>
      </c>
      <c r="C176" s="44">
        <v>33202813</v>
      </c>
      <c r="D176" s="70" t="s">
        <v>134</v>
      </c>
      <c r="E176" s="70" t="s">
        <v>41</v>
      </c>
      <c r="F176" s="71">
        <v>43570</v>
      </c>
      <c r="G176" s="71">
        <v>43611</v>
      </c>
      <c r="H176" s="72">
        <v>188901</v>
      </c>
      <c r="I176" s="72">
        <v>188901</v>
      </c>
      <c r="J176" s="43">
        <v>1.1299999999999999</v>
      </c>
      <c r="K176" s="64">
        <f t="shared" si="7"/>
        <v>213.46</v>
      </c>
      <c r="L176" s="68"/>
      <c r="N176" s="68"/>
    </row>
    <row r="177" spans="2:14" x14ac:dyDescent="0.25">
      <c r="B177" s="44">
        <f t="shared" si="8"/>
        <v>149</v>
      </c>
      <c r="C177" s="44">
        <v>33232342</v>
      </c>
      <c r="D177" s="70" t="s">
        <v>135</v>
      </c>
      <c r="E177" s="70" t="s">
        <v>39</v>
      </c>
      <c r="F177" s="71">
        <v>43570</v>
      </c>
      <c r="G177" s="71">
        <v>43646</v>
      </c>
      <c r="H177" s="72">
        <v>138747</v>
      </c>
      <c r="I177" s="72">
        <v>138747</v>
      </c>
      <c r="J177" s="43">
        <v>1.1299999999999999</v>
      </c>
      <c r="K177" s="64">
        <f t="shared" si="7"/>
        <v>156.78</v>
      </c>
      <c r="L177" s="68"/>
      <c r="N177" s="68"/>
    </row>
    <row r="178" spans="2:14" x14ac:dyDescent="0.25">
      <c r="B178" s="44">
        <f t="shared" si="8"/>
        <v>150</v>
      </c>
      <c r="C178" s="44">
        <v>33232342</v>
      </c>
      <c r="D178" s="70" t="s">
        <v>135</v>
      </c>
      <c r="E178" s="70" t="s">
        <v>46</v>
      </c>
      <c r="F178" s="71">
        <v>43570</v>
      </c>
      <c r="G178" s="71">
        <v>43646</v>
      </c>
      <c r="H178" s="72">
        <v>2165</v>
      </c>
      <c r="I178" s="72">
        <v>2165</v>
      </c>
      <c r="J178" s="43">
        <v>1.1299999999999999</v>
      </c>
      <c r="K178" s="64">
        <f t="shared" si="7"/>
        <v>2.4500000000000002</v>
      </c>
      <c r="L178" s="68"/>
      <c r="N178" s="68"/>
    </row>
    <row r="179" spans="2:14" x14ac:dyDescent="0.25">
      <c r="B179" s="44">
        <f t="shared" si="8"/>
        <v>151</v>
      </c>
      <c r="C179" s="44">
        <v>33232342</v>
      </c>
      <c r="D179" s="70" t="s">
        <v>135</v>
      </c>
      <c r="E179" s="70" t="s">
        <v>41</v>
      </c>
      <c r="F179" s="71">
        <v>43570</v>
      </c>
      <c r="G179" s="71">
        <v>43646</v>
      </c>
      <c r="H179" s="72">
        <v>206921</v>
      </c>
      <c r="I179" s="72">
        <v>206921</v>
      </c>
      <c r="J179" s="43">
        <v>1.1299999999999999</v>
      </c>
      <c r="K179" s="64">
        <f t="shared" si="7"/>
        <v>233.82</v>
      </c>
      <c r="L179" s="68"/>
      <c r="N179" s="68"/>
    </row>
    <row r="180" spans="2:14" x14ac:dyDescent="0.25">
      <c r="B180" s="44">
        <f t="shared" si="8"/>
        <v>152</v>
      </c>
      <c r="C180" s="44">
        <v>33232342</v>
      </c>
      <c r="D180" s="70" t="s">
        <v>135</v>
      </c>
      <c r="E180" s="70" t="s">
        <v>40</v>
      </c>
      <c r="F180" s="71">
        <v>43570</v>
      </c>
      <c r="G180" s="71">
        <v>43646</v>
      </c>
      <c r="H180" s="72">
        <v>110735</v>
      </c>
      <c r="I180" s="72">
        <v>110735</v>
      </c>
      <c r="J180" s="43">
        <v>1.1299999999999999</v>
      </c>
      <c r="K180" s="64">
        <f t="shared" si="7"/>
        <v>125.13</v>
      </c>
      <c r="L180" s="68"/>
      <c r="N180" s="68"/>
    </row>
    <row r="181" spans="2:14" x14ac:dyDescent="0.25">
      <c r="B181" s="44">
        <f t="shared" si="8"/>
        <v>153</v>
      </c>
      <c r="C181" s="44">
        <v>33232342</v>
      </c>
      <c r="D181" s="70" t="s">
        <v>135</v>
      </c>
      <c r="E181" s="70" t="s">
        <v>45</v>
      </c>
      <c r="F181" s="71">
        <v>43570</v>
      </c>
      <c r="G181" s="71">
        <v>43646</v>
      </c>
      <c r="H181" s="72">
        <v>43352</v>
      </c>
      <c r="I181" s="72">
        <v>43352</v>
      </c>
      <c r="J181" s="43">
        <v>1.1299999999999999</v>
      </c>
      <c r="K181" s="64">
        <f t="shared" ref="K181:K190" si="9">ROUND(I181*(J181/1000),2)</f>
        <v>48.99</v>
      </c>
      <c r="L181" s="68"/>
      <c r="N181" s="68"/>
    </row>
    <row r="182" spans="2:14" x14ac:dyDescent="0.25">
      <c r="B182" s="44">
        <f t="shared" si="8"/>
        <v>154</v>
      </c>
      <c r="C182" s="44">
        <v>33233722</v>
      </c>
      <c r="D182" s="70" t="s">
        <v>136</v>
      </c>
      <c r="E182" s="70" t="s">
        <v>39</v>
      </c>
      <c r="F182" s="71">
        <v>43570</v>
      </c>
      <c r="G182" s="71">
        <v>43646</v>
      </c>
      <c r="H182" s="72">
        <v>126088</v>
      </c>
      <c r="I182" s="72">
        <v>126088</v>
      </c>
      <c r="J182" s="43">
        <v>1.1299999999999999</v>
      </c>
      <c r="K182" s="64">
        <f t="shared" si="9"/>
        <v>142.47999999999999</v>
      </c>
      <c r="L182" s="68"/>
      <c r="N182" s="68"/>
    </row>
    <row r="183" spans="2:14" x14ac:dyDescent="0.25">
      <c r="B183" s="44">
        <f t="shared" si="8"/>
        <v>155</v>
      </c>
      <c r="C183" s="44">
        <v>33233722</v>
      </c>
      <c r="D183" s="70" t="s">
        <v>136</v>
      </c>
      <c r="E183" s="70" t="s">
        <v>46</v>
      </c>
      <c r="F183" s="71">
        <v>43570</v>
      </c>
      <c r="G183" s="71">
        <v>43646</v>
      </c>
      <c r="H183" s="72">
        <v>2186</v>
      </c>
      <c r="I183" s="72">
        <v>2186</v>
      </c>
      <c r="J183" s="43">
        <v>1.1299999999999999</v>
      </c>
      <c r="K183" s="64">
        <f t="shared" si="9"/>
        <v>2.4700000000000002</v>
      </c>
      <c r="L183" s="68"/>
      <c r="N183" s="68"/>
    </row>
    <row r="184" spans="2:14" x14ac:dyDescent="0.25">
      <c r="B184" s="44">
        <f t="shared" si="8"/>
        <v>156</v>
      </c>
      <c r="C184" s="44">
        <v>33233722</v>
      </c>
      <c r="D184" s="70" t="s">
        <v>136</v>
      </c>
      <c r="E184" s="70" t="s">
        <v>41</v>
      </c>
      <c r="F184" s="71">
        <v>43570</v>
      </c>
      <c r="G184" s="71">
        <v>43646</v>
      </c>
      <c r="H184" s="72">
        <v>172924</v>
      </c>
      <c r="I184" s="72">
        <v>172924</v>
      </c>
      <c r="J184" s="43">
        <v>1.1299999999999999</v>
      </c>
      <c r="K184" s="64">
        <f t="shared" si="9"/>
        <v>195.4</v>
      </c>
      <c r="L184" s="68"/>
      <c r="N184" s="68"/>
    </row>
    <row r="185" spans="2:14" x14ac:dyDescent="0.25">
      <c r="B185" s="44">
        <f t="shared" si="8"/>
        <v>157</v>
      </c>
      <c r="C185" s="44">
        <v>33233722</v>
      </c>
      <c r="D185" s="70" t="s">
        <v>136</v>
      </c>
      <c r="E185" s="70" t="s">
        <v>40</v>
      </c>
      <c r="F185" s="71">
        <v>43570</v>
      </c>
      <c r="G185" s="71">
        <v>43646</v>
      </c>
      <c r="H185" s="72">
        <v>77720</v>
      </c>
      <c r="I185" s="72">
        <v>77720</v>
      </c>
      <c r="J185" s="43">
        <v>1.1299999999999999</v>
      </c>
      <c r="K185" s="64">
        <f t="shared" si="9"/>
        <v>87.82</v>
      </c>
      <c r="L185" s="68"/>
      <c r="N185" s="68"/>
    </row>
    <row r="186" spans="2:14" x14ac:dyDescent="0.25">
      <c r="B186" s="44">
        <f t="shared" si="8"/>
        <v>158</v>
      </c>
      <c r="C186" s="44">
        <v>33233722</v>
      </c>
      <c r="D186" s="70" t="s">
        <v>136</v>
      </c>
      <c r="E186" s="70" t="s">
        <v>45</v>
      </c>
      <c r="F186" s="71">
        <v>43570</v>
      </c>
      <c r="G186" s="71">
        <v>43646</v>
      </c>
      <c r="H186" s="72">
        <v>15615</v>
      </c>
      <c r="I186" s="72">
        <v>15615</v>
      </c>
      <c r="J186" s="43">
        <v>1.1299999999999999</v>
      </c>
      <c r="K186" s="64">
        <f t="shared" si="9"/>
        <v>17.64</v>
      </c>
      <c r="L186" s="68"/>
      <c r="N186" s="68"/>
    </row>
    <row r="187" spans="2:14" x14ac:dyDescent="0.25">
      <c r="B187" s="44">
        <f t="shared" si="8"/>
        <v>159</v>
      </c>
      <c r="C187" s="44">
        <v>33253056</v>
      </c>
      <c r="D187" s="70" t="s">
        <v>137</v>
      </c>
      <c r="E187" s="70" t="s">
        <v>39</v>
      </c>
      <c r="F187" s="71">
        <v>43570</v>
      </c>
      <c r="G187" s="71">
        <v>43583</v>
      </c>
      <c r="H187" s="72">
        <v>363960</v>
      </c>
      <c r="I187" s="72">
        <v>363960</v>
      </c>
      <c r="J187" s="43">
        <v>1.1299999999999999</v>
      </c>
      <c r="K187" s="64">
        <f t="shared" si="9"/>
        <v>411.27</v>
      </c>
      <c r="L187" s="68"/>
      <c r="N187" s="68"/>
    </row>
    <row r="188" spans="2:14" x14ac:dyDescent="0.25">
      <c r="B188" s="44">
        <f t="shared" si="8"/>
        <v>160</v>
      </c>
      <c r="C188" s="44">
        <v>33253056</v>
      </c>
      <c r="D188" s="70" t="s">
        <v>137</v>
      </c>
      <c r="E188" s="70" t="s">
        <v>46</v>
      </c>
      <c r="F188" s="71">
        <v>43570</v>
      </c>
      <c r="G188" s="71">
        <v>43583</v>
      </c>
      <c r="H188" s="72">
        <v>5925</v>
      </c>
      <c r="I188" s="72">
        <v>5925</v>
      </c>
      <c r="J188" s="43">
        <v>1.1299999999999999</v>
      </c>
      <c r="K188" s="64">
        <f t="shared" si="9"/>
        <v>6.7</v>
      </c>
      <c r="L188" s="68"/>
      <c r="N188" s="68"/>
    </row>
    <row r="189" spans="2:14" x14ac:dyDescent="0.25">
      <c r="B189" s="44">
        <f t="shared" si="8"/>
        <v>161</v>
      </c>
      <c r="C189" s="44">
        <v>33253056</v>
      </c>
      <c r="D189" s="70" t="s">
        <v>137</v>
      </c>
      <c r="E189" s="70" t="s">
        <v>41</v>
      </c>
      <c r="F189" s="71">
        <v>43570</v>
      </c>
      <c r="G189" s="71">
        <v>43583</v>
      </c>
      <c r="H189" s="72">
        <v>485478</v>
      </c>
      <c r="I189" s="72">
        <v>485478</v>
      </c>
      <c r="J189" s="43">
        <v>1.1299999999999999</v>
      </c>
      <c r="K189" s="64">
        <f t="shared" si="9"/>
        <v>548.59</v>
      </c>
      <c r="L189" s="68"/>
      <c r="N189" s="68"/>
    </row>
    <row r="190" spans="2:14" x14ac:dyDescent="0.25">
      <c r="B190" s="44">
        <f t="shared" si="8"/>
        <v>162</v>
      </c>
      <c r="C190" s="44">
        <v>33253056</v>
      </c>
      <c r="D190" s="70" t="s">
        <v>137</v>
      </c>
      <c r="E190" s="70" t="s">
        <v>40</v>
      </c>
      <c r="F190" s="71">
        <v>43570</v>
      </c>
      <c r="G190" s="71">
        <v>43583</v>
      </c>
      <c r="H190" s="72">
        <v>233116</v>
      </c>
      <c r="I190" s="72">
        <v>233116</v>
      </c>
      <c r="J190" s="43">
        <v>1.1299999999999999</v>
      </c>
      <c r="K190" s="64">
        <f t="shared" si="9"/>
        <v>263.42</v>
      </c>
      <c r="L190" s="68"/>
      <c r="N190" s="68"/>
    </row>
    <row r="191" spans="2:14" x14ac:dyDescent="0.25">
      <c r="B191" s="44">
        <f t="shared" si="8"/>
        <v>163</v>
      </c>
      <c r="C191" s="44">
        <v>33253056</v>
      </c>
      <c r="D191" s="70" t="s">
        <v>137</v>
      </c>
      <c r="E191" s="70" t="s">
        <v>45</v>
      </c>
      <c r="F191" s="71">
        <v>43570</v>
      </c>
      <c r="G191" s="71">
        <v>43583</v>
      </c>
      <c r="H191" s="72">
        <v>51642</v>
      </c>
      <c r="I191" s="72">
        <v>51642</v>
      </c>
      <c r="J191" s="43">
        <v>1.1299999999999999</v>
      </c>
      <c r="K191" s="64">
        <f t="shared" si="7"/>
        <v>58.36</v>
      </c>
      <c r="L191" s="68"/>
      <c r="N191" s="68"/>
    </row>
    <row r="192" spans="2:14" x14ac:dyDescent="0.25">
      <c r="B192" s="44">
        <f t="shared" si="8"/>
        <v>164</v>
      </c>
      <c r="C192" s="44">
        <v>33257892</v>
      </c>
      <c r="D192" s="70" t="s">
        <v>138</v>
      </c>
      <c r="E192" s="70" t="s">
        <v>39</v>
      </c>
      <c r="F192" s="71">
        <v>43572</v>
      </c>
      <c r="G192" s="71">
        <v>43574</v>
      </c>
      <c r="H192" s="72">
        <v>1998</v>
      </c>
      <c r="I192" s="72">
        <v>1998</v>
      </c>
      <c r="J192" s="43">
        <v>1.1299999999999999</v>
      </c>
      <c r="K192" s="64">
        <f t="shared" ref="K192:K194" si="10">ROUND(I192*(J192/1000),2)</f>
        <v>2.2599999999999998</v>
      </c>
      <c r="L192" s="68"/>
      <c r="N192" s="68"/>
    </row>
    <row r="193" spans="2:14" x14ac:dyDescent="0.25">
      <c r="B193" s="44">
        <f t="shared" si="8"/>
        <v>165</v>
      </c>
      <c r="C193" s="44">
        <v>33257892</v>
      </c>
      <c r="D193" s="70" t="s">
        <v>138</v>
      </c>
      <c r="E193" s="70" t="s">
        <v>46</v>
      </c>
      <c r="F193" s="71">
        <v>43572</v>
      </c>
      <c r="G193" s="71">
        <v>43574</v>
      </c>
      <c r="H193" s="72">
        <v>13</v>
      </c>
      <c r="I193" s="72">
        <v>13</v>
      </c>
      <c r="J193" s="43">
        <v>1.1299999999999999</v>
      </c>
      <c r="K193" s="64">
        <f t="shared" si="10"/>
        <v>0.01</v>
      </c>
      <c r="L193" s="68"/>
      <c r="N193" s="68"/>
    </row>
    <row r="194" spans="2:14" x14ac:dyDescent="0.25">
      <c r="B194" s="44">
        <f t="shared" si="8"/>
        <v>166</v>
      </c>
      <c r="C194" s="44">
        <v>33257892</v>
      </c>
      <c r="D194" s="70" t="s">
        <v>138</v>
      </c>
      <c r="E194" s="70" t="s">
        <v>41</v>
      </c>
      <c r="F194" s="71">
        <v>43572</v>
      </c>
      <c r="G194" s="71">
        <v>43574</v>
      </c>
      <c r="H194" s="72">
        <v>2269</v>
      </c>
      <c r="I194" s="72">
        <v>2269</v>
      </c>
      <c r="J194" s="43">
        <v>1.1299999999999999</v>
      </c>
      <c r="K194" s="64">
        <f t="shared" si="10"/>
        <v>2.56</v>
      </c>
      <c r="L194" s="68"/>
      <c r="N194" s="68"/>
    </row>
    <row r="195" spans="2:14" x14ac:dyDescent="0.25">
      <c r="B195" s="44">
        <f t="shared" si="8"/>
        <v>167</v>
      </c>
      <c r="C195" s="44">
        <v>33257892</v>
      </c>
      <c r="D195" s="70" t="s">
        <v>138</v>
      </c>
      <c r="E195" s="70" t="s">
        <v>40</v>
      </c>
      <c r="F195" s="71">
        <v>43572</v>
      </c>
      <c r="G195" s="71">
        <v>43574</v>
      </c>
      <c r="H195" s="72">
        <v>1412</v>
      </c>
      <c r="I195" s="72">
        <v>1412</v>
      </c>
      <c r="J195" s="43">
        <v>1.1299999999999999</v>
      </c>
      <c r="K195" s="64">
        <f t="shared" ref="K195:K223" si="11">ROUND(I195*(J195/1000),2)</f>
        <v>1.6</v>
      </c>
      <c r="L195" s="68"/>
      <c r="N195" s="68"/>
    </row>
    <row r="196" spans="2:14" x14ac:dyDescent="0.25">
      <c r="B196" s="44">
        <f t="shared" si="8"/>
        <v>168</v>
      </c>
      <c r="C196" s="44">
        <v>33257892</v>
      </c>
      <c r="D196" s="70" t="s">
        <v>138</v>
      </c>
      <c r="E196" s="70" t="s">
        <v>45</v>
      </c>
      <c r="F196" s="71">
        <v>43572</v>
      </c>
      <c r="G196" s="71">
        <v>43574</v>
      </c>
      <c r="H196" s="72">
        <v>181</v>
      </c>
      <c r="I196" s="72">
        <v>181</v>
      </c>
      <c r="J196" s="43">
        <v>1.1299999999999999</v>
      </c>
      <c r="K196" s="64">
        <f t="shared" si="11"/>
        <v>0.2</v>
      </c>
      <c r="L196" s="68"/>
      <c r="N196" s="68"/>
    </row>
    <row r="197" spans="2:14" x14ac:dyDescent="0.25">
      <c r="B197" s="44">
        <f t="shared" si="8"/>
        <v>169</v>
      </c>
      <c r="C197" s="44">
        <v>33258124</v>
      </c>
      <c r="D197" s="70" t="s">
        <v>139</v>
      </c>
      <c r="E197" s="70" t="s">
        <v>39</v>
      </c>
      <c r="F197" s="71">
        <v>43573</v>
      </c>
      <c r="G197" s="71">
        <v>43574</v>
      </c>
      <c r="H197" s="72">
        <v>431</v>
      </c>
      <c r="I197" s="72">
        <v>431</v>
      </c>
      <c r="J197" s="43">
        <v>1.1299999999999999</v>
      </c>
      <c r="K197" s="64">
        <f t="shared" si="11"/>
        <v>0.49</v>
      </c>
      <c r="L197" s="68"/>
      <c r="N197" s="68"/>
    </row>
    <row r="198" spans="2:14" x14ac:dyDescent="0.25">
      <c r="B198" s="44">
        <f t="shared" si="8"/>
        <v>170</v>
      </c>
      <c r="C198" s="44">
        <v>33258124</v>
      </c>
      <c r="D198" s="70" t="s">
        <v>139</v>
      </c>
      <c r="E198" s="70" t="s">
        <v>41</v>
      </c>
      <c r="F198" s="71">
        <v>43573</v>
      </c>
      <c r="G198" s="71">
        <v>43574</v>
      </c>
      <c r="H198" s="72">
        <v>359</v>
      </c>
      <c r="I198" s="72">
        <v>359</v>
      </c>
      <c r="J198" s="43">
        <v>1.1299999999999999</v>
      </c>
      <c r="K198" s="64">
        <f t="shared" si="11"/>
        <v>0.41</v>
      </c>
      <c r="L198" s="68"/>
      <c r="N198" s="68"/>
    </row>
    <row r="199" spans="2:14" x14ac:dyDescent="0.25">
      <c r="B199" s="44">
        <f t="shared" si="8"/>
        <v>171</v>
      </c>
      <c r="C199" s="44">
        <v>33258124</v>
      </c>
      <c r="D199" s="70" t="s">
        <v>139</v>
      </c>
      <c r="E199" s="70" t="s">
        <v>40</v>
      </c>
      <c r="F199" s="71">
        <v>43573</v>
      </c>
      <c r="G199" s="71">
        <v>43574</v>
      </c>
      <c r="H199" s="72">
        <v>185</v>
      </c>
      <c r="I199" s="72">
        <v>185</v>
      </c>
      <c r="J199" s="43">
        <v>1.1299999999999999</v>
      </c>
      <c r="K199" s="64">
        <f t="shared" si="11"/>
        <v>0.21</v>
      </c>
      <c r="L199" s="68"/>
      <c r="N199" s="68"/>
    </row>
    <row r="200" spans="2:14" x14ac:dyDescent="0.25">
      <c r="B200" s="44">
        <f t="shared" si="8"/>
        <v>172</v>
      </c>
      <c r="C200" s="44">
        <v>33258124</v>
      </c>
      <c r="D200" s="70" t="s">
        <v>139</v>
      </c>
      <c r="E200" s="70" t="s">
        <v>45</v>
      </c>
      <c r="F200" s="71">
        <v>43573</v>
      </c>
      <c r="G200" s="71">
        <v>43574</v>
      </c>
      <c r="H200" s="72">
        <v>73</v>
      </c>
      <c r="I200" s="72">
        <v>73</v>
      </c>
      <c r="J200" s="43">
        <v>1.1299999999999999</v>
      </c>
      <c r="K200" s="64">
        <f t="shared" si="11"/>
        <v>0.08</v>
      </c>
      <c r="L200" s="68"/>
      <c r="N200" s="68"/>
    </row>
    <row r="201" spans="2:14" x14ac:dyDescent="0.25">
      <c r="B201" s="44">
        <f t="shared" si="8"/>
        <v>173</v>
      </c>
      <c r="C201" s="44">
        <v>33258142</v>
      </c>
      <c r="D201" s="70" t="s">
        <v>140</v>
      </c>
      <c r="E201" s="70" t="s">
        <v>39</v>
      </c>
      <c r="F201" s="71">
        <v>43572</v>
      </c>
      <c r="G201" s="71">
        <v>43574</v>
      </c>
      <c r="H201" s="72">
        <v>2874</v>
      </c>
      <c r="I201" s="72">
        <v>2874</v>
      </c>
      <c r="J201" s="43">
        <v>1.1299999999999999</v>
      </c>
      <c r="K201" s="64">
        <f t="shared" si="11"/>
        <v>3.25</v>
      </c>
      <c r="L201" s="68"/>
      <c r="N201" s="68"/>
    </row>
    <row r="202" spans="2:14" x14ac:dyDescent="0.25">
      <c r="B202" s="44">
        <f t="shared" si="8"/>
        <v>174</v>
      </c>
      <c r="C202" s="44">
        <v>33258142</v>
      </c>
      <c r="D202" s="70" t="s">
        <v>140</v>
      </c>
      <c r="E202" s="70" t="s">
        <v>46</v>
      </c>
      <c r="F202" s="71">
        <v>43572</v>
      </c>
      <c r="G202" s="71">
        <v>43574</v>
      </c>
      <c r="H202" s="72">
        <v>21</v>
      </c>
      <c r="I202" s="72">
        <v>21</v>
      </c>
      <c r="J202" s="43">
        <v>1.1299999999999999</v>
      </c>
      <c r="K202" s="64">
        <f t="shared" si="11"/>
        <v>0.02</v>
      </c>
      <c r="L202" s="68"/>
      <c r="N202" s="68"/>
    </row>
    <row r="203" spans="2:14" x14ac:dyDescent="0.25">
      <c r="B203" s="44">
        <f t="shared" si="8"/>
        <v>175</v>
      </c>
      <c r="C203" s="44">
        <v>33258142</v>
      </c>
      <c r="D203" s="70" t="s">
        <v>140</v>
      </c>
      <c r="E203" s="70" t="s">
        <v>41</v>
      </c>
      <c r="F203" s="71">
        <v>43572</v>
      </c>
      <c r="G203" s="71">
        <v>43574</v>
      </c>
      <c r="H203" s="72">
        <v>3314</v>
      </c>
      <c r="I203" s="72">
        <v>3314</v>
      </c>
      <c r="J203" s="43">
        <v>1.1299999999999999</v>
      </c>
      <c r="K203" s="64">
        <f t="shared" si="11"/>
        <v>3.74</v>
      </c>
      <c r="L203" s="68"/>
      <c r="N203" s="68"/>
    </row>
    <row r="204" spans="2:14" x14ac:dyDescent="0.25">
      <c r="B204" s="44">
        <f t="shared" si="8"/>
        <v>176</v>
      </c>
      <c r="C204" s="44">
        <v>33258142</v>
      </c>
      <c r="D204" s="70" t="s">
        <v>140</v>
      </c>
      <c r="E204" s="70" t="s">
        <v>40</v>
      </c>
      <c r="F204" s="71">
        <v>43572</v>
      </c>
      <c r="G204" s="71">
        <v>43574</v>
      </c>
      <c r="H204" s="72">
        <v>2155</v>
      </c>
      <c r="I204" s="72">
        <v>2155</v>
      </c>
      <c r="J204" s="43">
        <v>1.1299999999999999</v>
      </c>
      <c r="K204" s="64">
        <f t="shared" si="11"/>
        <v>2.44</v>
      </c>
      <c r="L204" s="68"/>
      <c r="N204" s="68"/>
    </row>
    <row r="205" spans="2:14" x14ac:dyDescent="0.25">
      <c r="B205" s="44">
        <f t="shared" si="8"/>
        <v>177</v>
      </c>
      <c r="C205" s="44">
        <v>33258142</v>
      </c>
      <c r="D205" s="70" t="s">
        <v>140</v>
      </c>
      <c r="E205" s="70" t="s">
        <v>45</v>
      </c>
      <c r="F205" s="71">
        <v>43572</v>
      </c>
      <c r="G205" s="71">
        <v>43574</v>
      </c>
      <c r="H205" s="72">
        <v>294</v>
      </c>
      <c r="I205" s="72">
        <v>294</v>
      </c>
      <c r="J205" s="43">
        <v>1.1299999999999999</v>
      </c>
      <c r="K205" s="64">
        <f t="shared" si="11"/>
        <v>0.33</v>
      </c>
      <c r="L205" s="68"/>
      <c r="N205" s="68"/>
    </row>
    <row r="206" spans="2:14" x14ac:dyDescent="0.25">
      <c r="B206" s="44">
        <f t="shared" si="8"/>
        <v>178</v>
      </c>
      <c r="C206" s="44">
        <v>33258323</v>
      </c>
      <c r="D206" s="70" t="s">
        <v>141</v>
      </c>
      <c r="E206" s="70" t="s">
        <v>50</v>
      </c>
      <c r="F206" s="71">
        <v>43573</v>
      </c>
      <c r="G206" s="71">
        <v>43574</v>
      </c>
      <c r="H206" s="72">
        <v>1052</v>
      </c>
      <c r="I206" s="72">
        <v>1052</v>
      </c>
      <c r="J206" s="43">
        <v>1.1299999999999999</v>
      </c>
      <c r="K206" s="64">
        <f t="shared" si="11"/>
        <v>1.19</v>
      </c>
      <c r="L206" s="68"/>
      <c r="N206" s="68"/>
    </row>
    <row r="207" spans="2:14" x14ac:dyDescent="0.25">
      <c r="B207" s="44">
        <f t="shared" si="8"/>
        <v>179</v>
      </c>
      <c r="C207" s="44">
        <v>33258347</v>
      </c>
      <c r="D207" s="70" t="s">
        <v>142</v>
      </c>
      <c r="E207" s="70" t="s">
        <v>39</v>
      </c>
      <c r="F207" s="71">
        <v>43573</v>
      </c>
      <c r="G207" s="71">
        <v>43574</v>
      </c>
      <c r="H207" s="72">
        <v>1081</v>
      </c>
      <c r="I207" s="72">
        <v>1081</v>
      </c>
      <c r="J207" s="43">
        <v>1.1299999999999999</v>
      </c>
      <c r="K207" s="64">
        <f t="shared" si="11"/>
        <v>1.22</v>
      </c>
      <c r="L207" s="68"/>
      <c r="N207" s="68"/>
    </row>
    <row r="208" spans="2:14" x14ac:dyDescent="0.25">
      <c r="B208" s="44">
        <f t="shared" si="8"/>
        <v>180</v>
      </c>
      <c r="C208" s="44">
        <v>33258347</v>
      </c>
      <c r="D208" s="70" t="s">
        <v>142</v>
      </c>
      <c r="E208" s="70" t="s">
        <v>46</v>
      </c>
      <c r="F208" s="71">
        <v>43573</v>
      </c>
      <c r="G208" s="71">
        <v>43574</v>
      </c>
      <c r="H208" s="72">
        <v>1</v>
      </c>
      <c r="I208" s="72">
        <v>1</v>
      </c>
      <c r="J208" s="43">
        <v>1.1299999999999999</v>
      </c>
      <c r="K208" s="64">
        <f t="shared" si="11"/>
        <v>0</v>
      </c>
      <c r="L208" s="68"/>
      <c r="N208" s="68"/>
    </row>
    <row r="209" spans="2:14" x14ac:dyDescent="0.25">
      <c r="B209" s="44">
        <f t="shared" si="8"/>
        <v>181</v>
      </c>
      <c r="C209" s="44">
        <v>33258347</v>
      </c>
      <c r="D209" s="70" t="s">
        <v>142</v>
      </c>
      <c r="E209" s="70" t="s">
        <v>41</v>
      </c>
      <c r="F209" s="71">
        <v>43573</v>
      </c>
      <c r="G209" s="71">
        <v>43574</v>
      </c>
      <c r="H209" s="72">
        <v>911</v>
      </c>
      <c r="I209" s="72">
        <v>911</v>
      </c>
      <c r="J209" s="43">
        <v>1.1299999999999999</v>
      </c>
      <c r="K209" s="64">
        <f t="shared" si="11"/>
        <v>1.03</v>
      </c>
      <c r="L209" s="68"/>
      <c r="N209" s="68"/>
    </row>
    <row r="210" spans="2:14" x14ac:dyDescent="0.25">
      <c r="B210" s="44">
        <f t="shared" si="8"/>
        <v>182</v>
      </c>
      <c r="C210" s="44">
        <v>33258347</v>
      </c>
      <c r="D210" s="70" t="s">
        <v>142</v>
      </c>
      <c r="E210" s="70" t="s">
        <v>40</v>
      </c>
      <c r="F210" s="71">
        <v>43573</v>
      </c>
      <c r="G210" s="71">
        <v>43574</v>
      </c>
      <c r="H210" s="72">
        <v>487</v>
      </c>
      <c r="I210" s="72">
        <v>487</v>
      </c>
      <c r="J210" s="43">
        <v>1.1299999999999999</v>
      </c>
      <c r="K210" s="64">
        <f t="shared" si="11"/>
        <v>0.55000000000000004</v>
      </c>
      <c r="L210" s="68"/>
      <c r="N210" s="68"/>
    </row>
    <row r="211" spans="2:14" x14ac:dyDescent="0.25">
      <c r="B211" s="44">
        <f t="shared" si="8"/>
        <v>183</v>
      </c>
      <c r="C211" s="44">
        <v>33258347</v>
      </c>
      <c r="D211" s="70" t="s">
        <v>142</v>
      </c>
      <c r="E211" s="70" t="s">
        <v>45</v>
      </c>
      <c r="F211" s="71">
        <v>43573</v>
      </c>
      <c r="G211" s="71">
        <v>43574</v>
      </c>
      <c r="H211" s="72">
        <v>113</v>
      </c>
      <c r="I211" s="72">
        <v>113</v>
      </c>
      <c r="J211" s="43">
        <v>1.1299999999999999</v>
      </c>
      <c r="K211" s="64">
        <f t="shared" si="11"/>
        <v>0.13</v>
      </c>
      <c r="L211" s="68"/>
      <c r="N211" s="68"/>
    </row>
    <row r="212" spans="2:14" x14ac:dyDescent="0.25">
      <c r="B212" s="44">
        <f t="shared" si="8"/>
        <v>184</v>
      </c>
      <c r="C212" s="44">
        <v>33263066</v>
      </c>
      <c r="D212" s="70" t="s">
        <v>143</v>
      </c>
      <c r="E212" s="70" t="s">
        <v>50</v>
      </c>
      <c r="F212" s="71">
        <v>43571</v>
      </c>
      <c r="G212" s="71">
        <v>43583</v>
      </c>
      <c r="H212" s="72">
        <v>304762</v>
      </c>
      <c r="I212" s="72">
        <v>304762</v>
      </c>
      <c r="J212" s="43">
        <v>1.1299999999999999</v>
      </c>
      <c r="K212" s="64">
        <f t="shared" si="11"/>
        <v>344.38</v>
      </c>
      <c r="L212" s="68"/>
      <c r="N212" s="68"/>
    </row>
    <row r="213" spans="2:14" x14ac:dyDescent="0.25">
      <c r="B213" s="44">
        <f t="shared" si="8"/>
        <v>185</v>
      </c>
      <c r="C213" s="44">
        <v>33310906</v>
      </c>
      <c r="D213" s="70" t="s">
        <v>144</v>
      </c>
      <c r="E213" s="70" t="s">
        <v>39</v>
      </c>
      <c r="F213" s="71">
        <v>43577</v>
      </c>
      <c r="G213" s="71">
        <v>43646</v>
      </c>
      <c r="H213" s="72">
        <v>246056</v>
      </c>
      <c r="I213" s="72">
        <v>246056</v>
      </c>
      <c r="J213" s="43">
        <v>1.1299999999999999</v>
      </c>
      <c r="K213" s="64">
        <f t="shared" si="11"/>
        <v>278.04000000000002</v>
      </c>
      <c r="L213" s="68"/>
      <c r="N213" s="68"/>
    </row>
    <row r="214" spans="2:14" x14ac:dyDescent="0.25">
      <c r="B214" s="44">
        <f t="shared" si="8"/>
        <v>186</v>
      </c>
      <c r="C214" s="44">
        <v>33310906</v>
      </c>
      <c r="D214" s="70" t="s">
        <v>144</v>
      </c>
      <c r="E214" s="70" t="s">
        <v>46</v>
      </c>
      <c r="F214" s="71">
        <v>43577</v>
      </c>
      <c r="G214" s="71">
        <v>43646</v>
      </c>
      <c r="H214" s="72">
        <v>4038</v>
      </c>
      <c r="I214" s="72">
        <v>4038</v>
      </c>
      <c r="J214" s="43">
        <v>1.1299999999999999</v>
      </c>
      <c r="K214" s="64">
        <f t="shared" si="11"/>
        <v>4.5599999999999996</v>
      </c>
      <c r="L214" s="68"/>
      <c r="N214" s="68"/>
    </row>
    <row r="215" spans="2:14" x14ac:dyDescent="0.25">
      <c r="B215" s="44">
        <f t="shared" si="8"/>
        <v>187</v>
      </c>
      <c r="C215" s="44">
        <v>33310906</v>
      </c>
      <c r="D215" s="70" t="s">
        <v>144</v>
      </c>
      <c r="E215" s="70" t="s">
        <v>41</v>
      </c>
      <c r="F215" s="71">
        <v>43577</v>
      </c>
      <c r="G215" s="71">
        <v>43646</v>
      </c>
      <c r="H215" s="72">
        <v>298596</v>
      </c>
      <c r="I215" s="72">
        <v>298596</v>
      </c>
      <c r="J215" s="43">
        <v>1.1299999999999999</v>
      </c>
      <c r="K215" s="64">
        <f t="shared" si="11"/>
        <v>337.41</v>
      </c>
      <c r="L215" s="68"/>
      <c r="N215" s="68"/>
    </row>
    <row r="216" spans="2:14" x14ac:dyDescent="0.25">
      <c r="B216" s="44">
        <f t="shared" si="8"/>
        <v>188</v>
      </c>
      <c r="C216" s="44">
        <v>33310906</v>
      </c>
      <c r="D216" s="70" t="s">
        <v>144</v>
      </c>
      <c r="E216" s="70" t="s">
        <v>40</v>
      </c>
      <c r="F216" s="71">
        <v>43577</v>
      </c>
      <c r="G216" s="71">
        <v>43646</v>
      </c>
      <c r="H216" s="72">
        <v>46346</v>
      </c>
      <c r="I216" s="72">
        <v>46346</v>
      </c>
      <c r="J216" s="43">
        <v>1.1299999999999999</v>
      </c>
      <c r="K216" s="64">
        <f t="shared" si="11"/>
        <v>52.37</v>
      </c>
      <c r="L216" s="68"/>
      <c r="N216" s="68"/>
    </row>
    <row r="217" spans="2:14" x14ac:dyDescent="0.25">
      <c r="B217" s="44">
        <f t="shared" si="8"/>
        <v>189</v>
      </c>
      <c r="C217" s="44">
        <v>33310906</v>
      </c>
      <c r="D217" s="70" t="s">
        <v>144</v>
      </c>
      <c r="E217" s="70" t="s">
        <v>45</v>
      </c>
      <c r="F217" s="71">
        <v>43577</v>
      </c>
      <c r="G217" s="71">
        <v>43646</v>
      </c>
      <c r="H217" s="72">
        <v>34695</v>
      </c>
      <c r="I217" s="72">
        <v>34695</v>
      </c>
      <c r="J217" s="43">
        <v>1.1299999999999999</v>
      </c>
      <c r="K217" s="64">
        <f t="shared" si="11"/>
        <v>39.21</v>
      </c>
      <c r="L217" s="68"/>
      <c r="N217" s="68"/>
    </row>
    <row r="218" spans="2:14" x14ac:dyDescent="0.25">
      <c r="B218" s="44">
        <f t="shared" si="8"/>
        <v>190</v>
      </c>
      <c r="C218" s="92" t="s">
        <v>59</v>
      </c>
      <c r="D218" s="70" t="s">
        <v>60</v>
      </c>
      <c r="E218" s="70" t="s">
        <v>39</v>
      </c>
      <c r="F218" s="71">
        <v>43556</v>
      </c>
      <c r="G218" s="95">
        <v>43585</v>
      </c>
      <c r="H218" s="72">
        <v>18278545</v>
      </c>
      <c r="I218" s="72">
        <v>18278545</v>
      </c>
      <c r="J218" s="43">
        <v>1.1299999999999999</v>
      </c>
      <c r="K218" s="64">
        <f t="shared" si="11"/>
        <v>20654.759999999998</v>
      </c>
      <c r="L218" s="68"/>
      <c r="N218" s="68"/>
    </row>
    <row r="219" spans="2:14" x14ac:dyDescent="0.25">
      <c r="B219" s="44">
        <f t="shared" si="8"/>
        <v>191</v>
      </c>
      <c r="C219" s="92" t="s">
        <v>59</v>
      </c>
      <c r="D219" s="70" t="s">
        <v>61</v>
      </c>
      <c r="E219" s="70" t="s">
        <v>46</v>
      </c>
      <c r="F219" s="71">
        <v>43556</v>
      </c>
      <c r="G219" s="95">
        <v>43585</v>
      </c>
      <c r="H219" s="72">
        <v>353514</v>
      </c>
      <c r="I219" s="72">
        <v>353514</v>
      </c>
      <c r="J219" s="43">
        <v>1.1299999999999999</v>
      </c>
      <c r="K219" s="64">
        <f t="shared" si="11"/>
        <v>399.47</v>
      </c>
      <c r="L219" s="68"/>
      <c r="N219" s="68"/>
    </row>
    <row r="220" spans="2:14" x14ac:dyDescent="0.25">
      <c r="B220" s="44">
        <f t="shared" si="8"/>
        <v>192</v>
      </c>
      <c r="C220" s="92" t="s">
        <v>59</v>
      </c>
      <c r="D220" s="70" t="s">
        <v>62</v>
      </c>
      <c r="E220" s="70" t="s">
        <v>41</v>
      </c>
      <c r="F220" s="71">
        <v>43556</v>
      </c>
      <c r="G220" s="95">
        <v>43585</v>
      </c>
      <c r="H220" s="72">
        <v>18495064</v>
      </c>
      <c r="I220" s="72">
        <v>18495064</v>
      </c>
      <c r="J220" s="43">
        <v>1.1299999999999999</v>
      </c>
      <c r="K220" s="64">
        <f t="shared" si="11"/>
        <v>20899.419999999998</v>
      </c>
      <c r="L220" s="68"/>
      <c r="N220" s="68"/>
    </row>
    <row r="221" spans="2:14" x14ac:dyDescent="0.25">
      <c r="B221" s="44">
        <f t="shared" si="8"/>
        <v>193</v>
      </c>
      <c r="C221" s="92" t="s">
        <v>59</v>
      </c>
      <c r="D221" s="70" t="s">
        <v>63</v>
      </c>
      <c r="E221" s="70" t="s">
        <v>40</v>
      </c>
      <c r="F221" s="71">
        <v>43556</v>
      </c>
      <c r="G221" s="95">
        <v>43585</v>
      </c>
      <c r="H221" s="72">
        <v>9314197</v>
      </c>
      <c r="I221" s="72">
        <v>9314197</v>
      </c>
      <c r="J221" s="43">
        <v>1.1299999999999999</v>
      </c>
      <c r="K221" s="64">
        <f t="shared" si="11"/>
        <v>10525.04</v>
      </c>
      <c r="L221" s="68"/>
      <c r="N221" s="68"/>
    </row>
    <row r="222" spans="2:14" x14ac:dyDescent="0.25">
      <c r="B222" s="44">
        <f t="shared" si="8"/>
        <v>194</v>
      </c>
      <c r="C222" s="92" t="s">
        <v>59</v>
      </c>
      <c r="D222" s="70" t="s">
        <v>64</v>
      </c>
      <c r="E222" s="70" t="s">
        <v>45</v>
      </c>
      <c r="F222" s="71">
        <v>43556</v>
      </c>
      <c r="G222" s="95">
        <v>43585</v>
      </c>
      <c r="H222" s="72">
        <v>996357</v>
      </c>
      <c r="I222" s="72">
        <v>996357</v>
      </c>
      <c r="J222" s="43">
        <v>1.1299999999999999</v>
      </c>
      <c r="K222" s="64">
        <f t="shared" si="11"/>
        <v>1125.8800000000001</v>
      </c>
      <c r="L222" s="68"/>
      <c r="N222" s="68"/>
    </row>
    <row r="223" spans="2:14" x14ac:dyDescent="0.25">
      <c r="B223" s="44">
        <f t="shared" si="8"/>
        <v>195</v>
      </c>
      <c r="C223" s="92" t="s">
        <v>59</v>
      </c>
      <c r="D223" s="70" t="s">
        <v>65</v>
      </c>
      <c r="E223" s="70" t="s">
        <v>50</v>
      </c>
      <c r="F223" s="71">
        <v>43556</v>
      </c>
      <c r="G223" s="95">
        <v>43585</v>
      </c>
      <c r="H223" s="72">
        <v>0</v>
      </c>
      <c r="I223" s="72">
        <v>0</v>
      </c>
      <c r="J223" s="43">
        <v>1.1299999999999999</v>
      </c>
      <c r="K223" s="64">
        <f t="shared" si="11"/>
        <v>0</v>
      </c>
      <c r="L223" s="68"/>
      <c r="N223" s="68"/>
    </row>
    <row r="224" spans="2:14" ht="16.5" thickBot="1" x14ac:dyDescent="0.3">
      <c r="B224" s="44"/>
      <c r="C224" s="41"/>
      <c r="F224" s="42"/>
      <c r="G224" s="59"/>
      <c r="H224" s="52"/>
      <c r="I224" s="54"/>
      <c r="J224" s="58"/>
      <c r="K224" s="58"/>
      <c r="L224" s="68"/>
      <c r="N224" s="68"/>
    </row>
    <row r="225" spans="2:14" ht="16.5" thickTop="1" x14ac:dyDescent="0.25">
      <c r="B225" s="44"/>
      <c r="C225" s="41"/>
      <c r="D225" s="17"/>
      <c r="F225" s="42"/>
      <c r="G225" s="59"/>
      <c r="H225" s="60"/>
      <c r="I225" s="5"/>
      <c r="J225" s="60"/>
      <c r="K225" s="43"/>
      <c r="L225" s="68"/>
      <c r="N225" s="68"/>
    </row>
    <row r="226" spans="2:14" x14ac:dyDescent="0.25">
      <c r="B226" s="44"/>
      <c r="C226" s="41"/>
      <c r="F226" s="42"/>
      <c r="G226" s="16" t="s">
        <v>37</v>
      </c>
      <c r="H226" s="31" t="s">
        <v>39</v>
      </c>
      <c r="I226" s="68">
        <f t="shared" ref="I226:I231" si="12">SUMIF($E$28:$E$224,$H226,$I$28:$I$224)</f>
        <v>30259356</v>
      </c>
      <c r="J226" s="43"/>
      <c r="K226" s="57">
        <f t="shared" ref="K226:K231" si="13">SUMIF($E$28:$E$224,$H226,$K$28:$K$224)</f>
        <v>34193.050000000003</v>
      </c>
      <c r="L226" s="68"/>
      <c r="N226" s="68"/>
    </row>
    <row r="227" spans="2:14" x14ac:dyDescent="0.25">
      <c r="B227" s="44"/>
      <c r="C227" s="41"/>
      <c r="D227" s="17"/>
      <c r="F227" s="42"/>
      <c r="G227" s="17"/>
      <c r="H227" s="31" t="s">
        <v>40</v>
      </c>
      <c r="I227" s="68">
        <f t="shared" si="12"/>
        <v>16997449</v>
      </c>
      <c r="J227" s="43"/>
      <c r="K227" s="57">
        <f t="shared" si="13"/>
        <v>19207.100000000002</v>
      </c>
      <c r="L227" s="68"/>
      <c r="N227" s="68"/>
    </row>
    <row r="228" spans="2:14" x14ac:dyDescent="0.25">
      <c r="B228" s="44"/>
      <c r="C228" s="41"/>
      <c r="F228" s="42"/>
      <c r="G228" s="17"/>
      <c r="H228" s="31" t="s">
        <v>41</v>
      </c>
      <c r="I228" s="68">
        <f t="shared" si="12"/>
        <v>31201473</v>
      </c>
      <c r="J228" s="43"/>
      <c r="K228" s="57">
        <f t="shared" si="13"/>
        <v>35257.64</v>
      </c>
      <c r="L228" s="68"/>
      <c r="N228" s="68"/>
    </row>
    <row r="229" spans="2:14" x14ac:dyDescent="0.25">
      <c r="B229" s="44"/>
      <c r="C229" s="41"/>
      <c r="F229" s="42"/>
      <c r="G229" s="68"/>
      <c r="H229" s="31" t="s">
        <v>45</v>
      </c>
      <c r="I229" s="68">
        <f t="shared" si="12"/>
        <v>2799224</v>
      </c>
      <c r="J229" s="43"/>
      <c r="K229" s="57">
        <f t="shared" si="13"/>
        <v>3163.1100000000006</v>
      </c>
      <c r="L229" s="68"/>
      <c r="N229" s="68"/>
    </row>
    <row r="230" spans="2:14" x14ac:dyDescent="0.25">
      <c r="B230" s="44"/>
      <c r="C230" s="41"/>
      <c r="F230" s="42"/>
      <c r="G230" s="68"/>
      <c r="H230" s="31" t="s">
        <v>46</v>
      </c>
      <c r="I230" s="68">
        <f t="shared" si="12"/>
        <v>432039</v>
      </c>
      <c r="J230" s="43"/>
      <c r="K230" s="57">
        <f t="shared" si="13"/>
        <v>488.21000000000004</v>
      </c>
      <c r="L230" s="68"/>
      <c r="N230" s="68"/>
    </row>
    <row r="231" spans="2:14" x14ac:dyDescent="0.25">
      <c r="B231" s="44"/>
      <c r="C231" s="41"/>
      <c r="F231" s="42"/>
      <c r="G231" s="68"/>
      <c r="H231" s="31" t="s">
        <v>50</v>
      </c>
      <c r="I231" s="68">
        <f t="shared" si="12"/>
        <v>1220440</v>
      </c>
      <c r="J231" s="43"/>
      <c r="K231" s="57">
        <f t="shared" si="13"/>
        <v>1379.1</v>
      </c>
      <c r="L231" s="68"/>
      <c r="N231" s="68"/>
    </row>
    <row r="232" spans="2:14" ht="16.5" thickBot="1" x14ac:dyDescent="0.3">
      <c r="B232" s="44"/>
      <c r="C232" s="41"/>
      <c r="F232" s="42"/>
      <c r="G232" s="52"/>
      <c r="H232" s="53"/>
      <c r="I232" s="52"/>
      <c r="J232" s="54"/>
      <c r="K232" s="58"/>
      <c r="L232" s="68"/>
      <c r="N232" s="68"/>
    </row>
    <row r="233" spans="2:14" ht="16.5" thickTop="1" x14ac:dyDescent="0.25">
      <c r="B233" s="44"/>
      <c r="C233" s="41"/>
      <c r="F233" s="42"/>
      <c r="G233" s="60"/>
      <c r="H233" s="5"/>
      <c r="I233" s="60"/>
      <c r="J233" s="43"/>
      <c r="K233" s="61"/>
      <c r="L233" s="68"/>
      <c r="N233" s="68"/>
    </row>
    <row r="234" spans="2:14" x14ac:dyDescent="0.25">
      <c r="B234" s="44"/>
      <c r="C234" s="41"/>
      <c r="F234" s="42"/>
      <c r="G234" s="67" t="s">
        <v>47</v>
      </c>
      <c r="H234" s="68"/>
      <c r="I234" s="68">
        <f>SUM(I28:I224)</f>
        <v>82909981</v>
      </c>
      <c r="J234" s="66"/>
      <c r="K234" s="91">
        <f>SUM(K226:K231)</f>
        <v>93688.210000000021</v>
      </c>
      <c r="L234" s="68"/>
      <c r="N234" s="68"/>
    </row>
    <row r="235" spans="2:14" x14ac:dyDescent="0.25">
      <c r="L235" s="68"/>
      <c r="N235" s="68"/>
    </row>
    <row r="236" spans="2:14" x14ac:dyDescent="0.25">
      <c r="B236" s="84" t="s">
        <v>18</v>
      </c>
      <c r="C236" s="76"/>
      <c r="D236" s="90"/>
      <c r="E236" s="76"/>
      <c r="F236" s="76"/>
      <c r="G236" s="76"/>
      <c r="H236" s="76"/>
      <c r="I236" s="76"/>
      <c r="J236" s="76"/>
      <c r="K236" s="77"/>
      <c r="L236" s="68"/>
      <c r="N236" s="68"/>
    </row>
    <row r="237" spans="2:14" x14ac:dyDescent="0.25">
      <c r="B237" s="78"/>
      <c r="C237" s="79"/>
      <c r="D237" s="79"/>
      <c r="E237" s="79"/>
      <c r="F237" s="79"/>
      <c r="G237" s="79"/>
      <c r="H237" s="79"/>
      <c r="I237" s="79"/>
      <c r="J237" s="79"/>
      <c r="K237" s="80"/>
      <c r="L237" s="68"/>
      <c r="N237" s="68"/>
    </row>
    <row r="238" spans="2:14" ht="16.5" thickBot="1" x14ac:dyDescent="0.3"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68"/>
      <c r="N238" s="68"/>
    </row>
    <row r="239" spans="2:14" x14ac:dyDescent="0.2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68"/>
      <c r="N239" s="68"/>
    </row>
    <row r="240" spans="2:14" x14ac:dyDescent="0.25">
      <c r="B240" s="5"/>
      <c r="C240" s="5"/>
      <c r="D240" s="5"/>
      <c r="E240" s="5"/>
      <c r="F240" s="5"/>
      <c r="G240" s="5"/>
      <c r="H240" s="5"/>
      <c r="I240" s="5"/>
      <c r="J240" s="63" t="str">
        <f>H226</f>
        <v>A&amp;E</v>
      </c>
      <c r="K240" s="62">
        <f>K226</f>
        <v>34193.050000000003</v>
      </c>
      <c r="L240" s="68"/>
      <c r="N240" s="68"/>
    </row>
    <row r="241" spans="2:14" x14ac:dyDescent="0.25">
      <c r="J241" s="63" t="str">
        <f>H227</f>
        <v>Lifetime</v>
      </c>
      <c r="K241" s="69">
        <f>K227</f>
        <v>19207.100000000002</v>
      </c>
      <c r="L241" s="68"/>
      <c r="M241" s="91"/>
      <c r="N241" s="68"/>
    </row>
    <row r="242" spans="2:14" x14ac:dyDescent="0.25">
      <c r="B242" s="26" t="s">
        <v>27</v>
      </c>
      <c r="J242" s="63" t="str">
        <f>H228</f>
        <v>History</v>
      </c>
      <c r="K242" s="69">
        <f t="shared" ref="K242:K245" si="14">K228</f>
        <v>35257.64</v>
      </c>
      <c r="L242" s="68"/>
      <c r="N242" s="68"/>
    </row>
    <row r="243" spans="2:14" x14ac:dyDescent="0.25">
      <c r="B243" s="26"/>
      <c r="J243" s="63" t="s">
        <v>45</v>
      </c>
      <c r="K243" s="69">
        <f t="shared" si="14"/>
        <v>3163.1100000000006</v>
      </c>
      <c r="L243" s="68"/>
      <c r="N243" s="68"/>
    </row>
    <row r="244" spans="2:14" x14ac:dyDescent="0.25">
      <c r="B244" s="26"/>
      <c r="J244" s="63" t="s">
        <v>46</v>
      </c>
      <c r="K244" s="69">
        <f t="shared" si="14"/>
        <v>488.21000000000004</v>
      </c>
      <c r="L244" s="68"/>
      <c r="N244" s="68"/>
    </row>
    <row r="245" spans="2:14" x14ac:dyDescent="0.25">
      <c r="J245" s="63" t="s">
        <v>50</v>
      </c>
      <c r="K245" s="69">
        <f t="shared" si="14"/>
        <v>1379.1</v>
      </c>
      <c r="L245" s="68"/>
      <c r="N245" s="68"/>
    </row>
    <row r="246" spans="2:14" ht="16.5" thickBot="1" x14ac:dyDescent="0.3">
      <c r="J246" s="63"/>
      <c r="K246" s="87"/>
      <c r="L246" s="68"/>
      <c r="N246" s="68"/>
    </row>
    <row r="247" spans="2:14" ht="16.5" thickTop="1" x14ac:dyDescent="0.25">
      <c r="C247" s="32" t="s">
        <v>1</v>
      </c>
      <c r="D247" s="81"/>
      <c r="E247" s="30" t="s">
        <v>0</v>
      </c>
      <c r="F247" s="28">
        <f>K1</f>
        <v>43593</v>
      </c>
      <c r="J247" s="63"/>
      <c r="L247" s="68"/>
      <c r="N247" s="68"/>
    </row>
    <row r="248" spans="2:14" x14ac:dyDescent="0.25">
      <c r="C248" s="25" t="s">
        <v>24</v>
      </c>
      <c r="D248" s="82"/>
      <c r="E248" s="31" t="s">
        <v>4</v>
      </c>
      <c r="F248" s="29">
        <f>K2</f>
        <v>8471</v>
      </c>
      <c r="J248" s="63"/>
      <c r="L248" s="68"/>
      <c r="N248" s="68"/>
    </row>
    <row r="249" spans="2:14" x14ac:dyDescent="0.25">
      <c r="C249" s="33" t="s">
        <v>54</v>
      </c>
      <c r="D249" s="82"/>
      <c r="E249" s="31"/>
      <c r="F249" s="29"/>
      <c r="J249" s="63"/>
      <c r="L249" s="68"/>
      <c r="N249" s="68"/>
    </row>
    <row r="250" spans="2:14" x14ac:dyDescent="0.25">
      <c r="C250" s="34" t="s">
        <v>55</v>
      </c>
      <c r="D250" s="83"/>
      <c r="E250" s="31"/>
      <c r="F250" s="29"/>
      <c r="J250" s="27" t="s">
        <v>28</v>
      </c>
      <c r="K250" s="56">
        <f>SUM(K240:K245)</f>
        <v>93688.210000000021</v>
      </c>
      <c r="L250" s="68"/>
      <c r="N250" s="68"/>
    </row>
    <row r="251" spans="2:14" x14ac:dyDescent="0.25">
      <c r="C251" s="19"/>
      <c r="D251" s="19"/>
      <c r="E251" s="18"/>
      <c r="F251" s="18"/>
      <c r="G251" s="18"/>
      <c r="L251" s="68"/>
      <c r="N251" s="68"/>
    </row>
    <row r="252" spans="2:14" x14ac:dyDescent="0.25">
      <c r="C252" s="19"/>
      <c r="D252" s="19"/>
      <c r="E252" s="18"/>
      <c r="F252" s="18"/>
      <c r="G252" s="18"/>
      <c r="L252" s="68"/>
      <c r="N252" s="68"/>
    </row>
    <row r="253" spans="2:14" x14ac:dyDescent="0.25">
      <c r="C253" s="19"/>
      <c r="D253" s="19"/>
      <c r="E253" s="18"/>
      <c r="F253" s="18"/>
      <c r="G253" s="18"/>
      <c r="L253" s="68"/>
      <c r="N253" s="68"/>
    </row>
    <row r="254" spans="2:14" x14ac:dyDescent="0.25">
      <c r="C254" s="19"/>
      <c r="D254" s="19"/>
      <c r="E254" s="18"/>
      <c r="F254" s="18"/>
      <c r="G254" s="18"/>
      <c r="L254" s="68"/>
      <c r="N254" s="68"/>
    </row>
    <row r="255" spans="2:14" x14ac:dyDescent="0.25">
      <c r="C255" s="19"/>
      <c r="D255" s="19"/>
      <c r="E255" s="18"/>
      <c r="F255" s="18"/>
      <c r="G255" s="18"/>
      <c r="L255" s="68"/>
      <c r="N255" s="68"/>
    </row>
    <row r="256" spans="2:14" x14ac:dyDescent="0.25">
      <c r="C256" s="19"/>
      <c r="D256" s="19"/>
      <c r="E256" s="18"/>
      <c r="F256" s="18"/>
      <c r="G256" s="18"/>
      <c r="L256" s="68"/>
      <c r="N256" s="68"/>
    </row>
    <row r="257" spans="3:15" x14ac:dyDescent="0.25">
      <c r="C257" s="19"/>
      <c r="D257" s="19"/>
      <c r="E257" s="18"/>
      <c r="F257" s="18"/>
      <c r="G257" s="18"/>
      <c r="L257" s="68"/>
      <c r="N257" s="68"/>
    </row>
    <row r="258" spans="3:15" x14ac:dyDescent="0.25">
      <c r="C258" s="19"/>
      <c r="D258" s="19"/>
      <c r="E258" s="18"/>
      <c r="F258" s="18"/>
      <c r="G258" s="18"/>
      <c r="L258" s="68"/>
      <c r="N258" s="68"/>
    </row>
    <row r="259" spans="3:15" x14ac:dyDescent="0.25">
      <c r="C259" s="19"/>
      <c r="D259" s="19"/>
      <c r="E259" s="18"/>
      <c r="F259" s="18"/>
      <c r="G259" s="18"/>
      <c r="M259" s="68"/>
      <c r="O259" s="68"/>
    </row>
    <row r="260" spans="3:15" x14ac:dyDescent="0.25">
      <c r="C260" s="19"/>
      <c r="D260" s="19"/>
      <c r="E260" s="18"/>
      <c r="F260" s="18"/>
      <c r="G260" s="18"/>
      <c r="M260" s="68"/>
      <c r="O260" s="68"/>
    </row>
    <row r="261" spans="3:15" x14ac:dyDescent="0.25">
      <c r="C261" s="19"/>
      <c r="D261" s="19"/>
      <c r="E261" s="18"/>
      <c r="F261" s="18"/>
      <c r="G261" s="18"/>
      <c r="M261" s="68"/>
      <c r="O261" s="68"/>
    </row>
    <row r="262" spans="3:15" x14ac:dyDescent="0.25">
      <c r="C262" s="19"/>
      <c r="D262" s="19"/>
      <c r="E262" s="18"/>
      <c r="F262" s="18"/>
      <c r="G262" s="18"/>
      <c r="M262" s="68"/>
      <c r="O262" s="68"/>
    </row>
    <row r="263" spans="3:15" x14ac:dyDescent="0.25">
      <c r="C263" s="19"/>
      <c r="D263" s="19"/>
      <c r="E263" s="18"/>
      <c r="F263" s="18"/>
      <c r="G263" s="18"/>
      <c r="M263" s="68"/>
      <c r="O263" s="68"/>
    </row>
    <row r="264" spans="3:15" x14ac:dyDescent="0.25">
      <c r="C264" s="19"/>
      <c r="D264" s="19"/>
      <c r="E264" s="18"/>
      <c r="F264" s="18"/>
      <c r="G264" s="18"/>
      <c r="M264" s="68"/>
      <c r="O264" s="68"/>
    </row>
    <row r="265" spans="3:15" x14ac:dyDescent="0.25">
      <c r="M265" s="68"/>
      <c r="O265" s="68"/>
    </row>
    <row r="266" spans="3:15" x14ac:dyDescent="0.25">
      <c r="M266" s="68"/>
      <c r="O266" s="68"/>
    </row>
    <row r="267" spans="3:15" x14ac:dyDescent="0.25">
      <c r="M267" s="68"/>
      <c r="O267" s="68"/>
    </row>
    <row r="268" spans="3:15" x14ac:dyDescent="0.25">
      <c r="M268" s="68"/>
      <c r="O268" s="68"/>
    </row>
    <row r="269" spans="3:15" x14ac:dyDescent="0.25">
      <c r="M269" s="68"/>
      <c r="O269" s="68"/>
    </row>
    <row r="270" spans="3:15" x14ac:dyDescent="0.25">
      <c r="M270" s="68"/>
      <c r="O270" s="68"/>
    </row>
    <row r="271" spans="3:15" x14ac:dyDescent="0.25">
      <c r="M271" s="68"/>
      <c r="O271" s="68"/>
    </row>
    <row r="272" spans="3:15" x14ac:dyDescent="0.25">
      <c r="M272" s="68"/>
      <c r="O272" s="68"/>
    </row>
    <row r="273" spans="13:15" x14ac:dyDescent="0.25">
      <c r="M273" s="68"/>
      <c r="O273" s="68"/>
    </row>
    <row r="274" spans="13:15" x14ac:dyDescent="0.25">
      <c r="M274" s="68"/>
      <c r="O274" s="68"/>
    </row>
    <row r="275" spans="13:15" x14ac:dyDescent="0.25">
      <c r="M275" s="68"/>
      <c r="O275" s="68"/>
    </row>
    <row r="276" spans="13:15" x14ac:dyDescent="0.25">
      <c r="M276" s="68"/>
      <c r="O276" s="68"/>
    </row>
    <row r="277" spans="13:15" x14ac:dyDescent="0.25">
      <c r="M277" s="68"/>
      <c r="O277" s="68"/>
    </row>
    <row r="278" spans="13:15" x14ac:dyDescent="0.25">
      <c r="M278" s="68"/>
      <c r="O278" s="68"/>
    </row>
    <row r="279" spans="13:15" x14ac:dyDescent="0.25">
      <c r="M279" s="68"/>
      <c r="O279" s="68"/>
    </row>
    <row r="280" spans="13:15" x14ac:dyDescent="0.25">
      <c r="M280" s="68"/>
      <c r="O280" s="68"/>
    </row>
    <row r="281" spans="13:15" x14ac:dyDescent="0.25">
      <c r="M281" s="68"/>
      <c r="O281" s="68"/>
    </row>
    <row r="282" spans="13:15" x14ac:dyDescent="0.25">
      <c r="M282" s="68"/>
      <c r="O282" s="68"/>
    </row>
    <row r="283" spans="13:15" x14ac:dyDescent="0.25">
      <c r="M283" s="68"/>
      <c r="O283" s="68"/>
    </row>
    <row r="284" spans="13:15" x14ac:dyDescent="0.25">
      <c r="M284" s="68"/>
      <c r="O284" s="68"/>
    </row>
    <row r="285" spans="13:15" x14ac:dyDescent="0.25">
      <c r="M285" s="68"/>
      <c r="O285" s="68"/>
    </row>
    <row r="286" spans="13:15" x14ac:dyDescent="0.25">
      <c r="M286" s="68"/>
      <c r="O286" s="68"/>
    </row>
    <row r="287" spans="13:15" x14ac:dyDescent="0.25">
      <c r="M287" s="68"/>
      <c r="O287" s="68"/>
    </row>
    <row r="288" spans="13:15" x14ac:dyDescent="0.25">
      <c r="M288" s="68"/>
      <c r="O288" s="68"/>
    </row>
    <row r="289" spans="13:15" x14ac:dyDescent="0.25">
      <c r="M289" s="68"/>
      <c r="O289" s="68"/>
    </row>
    <row r="290" spans="13:15" x14ac:dyDescent="0.25">
      <c r="M290" s="68"/>
      <c r="O290" s="68"/>
    </row>
    <row r="291" spans="13:15" x14ac:dyDescent="0.25">
      <c r="M291" s="68"/>
      <c r="O291" s="68"/>
    </row>
    <row r="292" spans="13:15" x14ac:dyDescent="0.25">
      <c r="M292" s="68"/>
      <c r="O292" s="68"/>
    </row>
    <row r="293" spans="13:15" x14ac:dyDescent="0.25">
      <c r="M293" s="68"/>
      <c r="O293" s="68"/>
    </row>
    <row r="294" spans="13:15" x14ac:dyDescent="0.25">
      <c r="M294" s="68"/>
      <c r="O294" s="68"/>
    </row>
    <row r="295" spans="13:15" x14ac:dyDescent="0.25">
      <c r="M295" s="68"/>
      <c r="O295" s="68"/>
    </row>
    <row r="296" spans="13:15" x14ac:dyDescent="0.25">
      <c r="M296" s="68"/>
      <c r="O296" s="68"/>
    </row>
    <row r="297" spans="13:15" x14ac:dyDescent="0.25">
      <c r="M297" s="68"/>
      <c r="O297" s="68"/>
    </row>
    <row r="298" spans="13:15" x14ac:dyDescent="0.25">
      <c r="M298" s="68"/>
      <c r="O298" s="68"/>
    </row>
    <row r="299" spans="13:15" x14ac:dyDescent="0.25">
      <c r="M299" s="68"/>
      <c r="O299" s="68"/>
    </row>
    <row r="300" spans="13:15" x14ac:dyDescent="0.25">
      <c r="M300" s="68"/>
      <c r="O300" s="68"/>
    </row>
    <row r="301" spans="13:15" x14ac:dyDescent="0.25">
      <c r="M301" s="68"/>
      <c r="O301" s="68"/>
    </row>
    <row r="302" spans="13:15" x14ac:dyDescent="0.25">
      <c r="M302" s="68"/>
      <c r="O302" s="68"/>
    </row>
    <row r="303" spans="13:15" x14ac:dyDescent="0.25">
      <c r="M303" s="68"/>
      <c r="O303" s="68"/>
    </row>
    <row r="304" spans="13:15" x14ac:dyDescent="0.25">
      <c r="M304" s="68"/>
      <c r="O304" s="68"/>
    </row>
    <row r="305" spans="12:15" x14ac:dyDescent="0.25">
      <c r="M305" s="68"/>
      <c r="O305" s="68"/>
    </row>
    <row r="306" spans="12:15" x14ac:dyDescent="0.25">
      <c r="M306" s="68"/>
      <c r="O306" s="68"/>
    </row>
    <row r="307" spans="12:15" x14ac:dyDescent="0.25">
      <c r="M307" s="68"/>
      <c r="O307" s="68"/>
    </row>
    <row r="308" spans="12:15" x14ac:dyDescent="0.25">
      <c r="M308" s="68"/>
      <c r="O308" s="68"/>
    </row>
    <row r="309" spans="12:15" x14ac:dyDescent="0.25">
      <c r="M309" s="68"/>
      <c r="O309" s="68"/>
    </row>
    <row r="310" spans="12:15" x14ac:dyDescent="0.25">
      <c r="M310" s="68"/>
      <c r="O310" s="68"/>
    </row>
    <row r="311" spans="12:15" x14ac:dyDescent="0.25">
      <c r="M311" s="68"/>
      <c r="O311" s="68"/>
    </row>
    <row r="312" spans="12:15" x14ac:dyDescent="0.25">
      <c r="M312" s="68"/>
      <c r="O312" s="68"/>
    </row>
    <row r="313" spans="12:15" x14ac:dyDescent="0.25">
      <c r="M313" s="68"/>
      <c r="O313" s="68"/>
    </row>
    <row r="314" spans="12:15" x14ac:dyDescent="0.25">
      <c r="M314" s="68"/>
      <c r="O314" s="68"/>
    </row>
    <row r="315" spans="12:15" x14ac:dyDescent="0.25">
      <c r="M315" s="68"/>
      <c r="O315" s="68"/>
    </row>
    <row r="316" spans="12:15" x14ac:dyDescent="0.25">
      <c r="M316" s="68"/>
      <c r="O316" s="68"/>
    </row>
    <row r="317" spans="12:15" x14ac:dyDescent="0.25">
      <c r="L317" s="17"/>
      <c r="N317" s="68"/>
    </row>
    <row r="318" spans="12:15" x14ac:dyDescent="0.25">
      <c r="M318" s="17"/>
      <c r="O318" s="68"/>
    </row>
    <row r="319" spans="12:15" x14ac:dyDescent="0.25">
      <c r="M319" s="31"/>
      <c r="N319" s="68"/>
      <c r="O319" s="68"/>
    </row>
    <row r="320" spans="12:15" x14ac:dyDescent="0.25">
      <c r="M320" s="31"/>
      <c r="N320" s="68"/>
      <c r="O320" s="68"/>
    </row>
    <row r="321" spans="12:15" x14ac:dyDescent="0.25">
      <c r="M321" s="31"/>
      <c r="N321" s="68"/>
      <c r="O321" s="68"/>
    </row>
    <row r="322" spans="12:15" x14ac:dyDescent="0.25">
      <c r="M322" s="31"/>
      <c r="N322" s="68"/>
      <c r="O322" s="68"/>
    </row>
    <row r="323" spans="12:15" x14ac:dyDescent="0.25">
      <c r="M323" s="31"/>
      <c r="N323" s="68"/>
      <c r="O323" s="68"/>
    </row>
    <row r="324" spans="12:15" x14ac:dyDescent="0.25">
      <c r="M324" s="31"/>
      <c r="N324" s="68"/>
      <c r="O324" s="68"/>
    </row>
    <row r="325" spans="12:15" x14ac:dyDescent="0.25">
      <c r="L325" s="61"/>
    </row>
    <row r="326" spans="12:15" x14ac:dyDescent="0.25">
      <c r="O326" s="68"/>
    </row>
    <row r="331" spans="12:15" ht="15.75" customHeight="1" x14ac:dyDescent="0.25"/>
    <row r="337" spans="12:18" ht="15.75" customHeight="1" x14ac:dyDescent="0.25"/>
    <row r="338" spans="12:18" x14ac:dyDescent="0.25">
      <c r="L338" s="5"/>
      <c r="M338" s="5"/>
      <c r="R338" s="17"/>
    </row>
    <row r="339" spans="12:18" x14ac:dyDescent="0.25">
      <c r="L339" s="5"/>
      <c r="M339" s="5"/>
    </row>
    <row r="340" spans="12:18" x14ac:dyDescent="0.25">
      <c r="L340" s="5"/>
      <c r="M340" s="5"/>
    </row>
    <row r="355" ht="14.25" customHeight="1" x14ac:dyDescent="0.25"/>
  </sheetData>
  <sortState ref="B25:M42">
    <sortCondition ref="C25:C42"/>
    <sortCondition ref="D25:D42"/>
  </sortState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phoneticPr fontId="11" type="noConversion"/>
  <hyperlinks>
    <hyperlink ref="B9" r:id="rId1"/>
    <hyperlink ref="D16" r:id="rId2"/>
  </hyperlinks>
  <printOptions horizontalCentered="1"/>
  <pageMargins left="0.5" right="0.5" top="0.5" bottom="0.6" header="0.2" footer="0.2"/>
  <pageSetup scale="5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220" max="11" man="1"/>
  </rowBreaks>
  <colBreaks count="1" manualBreakCount="1">
    <brk id="3" max="25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2019-05-08T20:57:06Z</cp:lastPrinted>
  <dcterms:created xsi:type="dcterms:W3CDTF">2009-09-08T22:15:15Z</dcterms:created>
  <dcterms:modified xsi:type="dcterms:W3CDTF">2019-05-08T20:57:38Z</dcterms:modified>
</cp:coreProperties>
</file>